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16170" windowHeight="59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F&amp;O)'!$A$84:$B$295</definedName>
  </definedNames>
  <calcPr calcId="181029"/>
</workbook>
</file>

<file path=xl/calcChain.xml><?xml version="1.0" encoding="utf-8"?>
<calcChain xmlns="http://schemas.openxmlformats.org/spreadsheetml/2006/main">
  <c r="L36" i="6" l="1"/>
  <c r="K36" i="6"/>
  <c r="K63" i="6"/>
  <c r="M63" i="6" s="1"/>
  <c r="L12" i="6"/>
  <c r="K12" i="6"/>
  <c r="L41" i="6"/>
  <c r="K41" i="6"/>
  <c r="L37" i="6"/>
  <c r="K37" i="6"/>
  <c r="M41" i="6" l="1"/>
  <c r="M37" i="6"/>
  <c r="M12" i="6"/>
  <c r="M36" i="6"/>
  <c r="L39" i="6"/>
  <c r="K39" i="6"/>
  <c r="K62" i="6"/>
  <c r="M62" i="6" s="1"/>
  <c r="K61" i="6"/>
  <c r="K60" i="6"/>
  <c r="L17" i="6"/>
  <c r="K17" i="6"/>
  <c r="M17" i="6" s="1"/>
  <c r="P21" i="6"/>
  <c r="L40" i="6"/>
  <c r="K40" i="6"/>
  <c r="M39" i="6" l="1"/>
  <c r="M40" i="6"/>
  <c r="P20" i="6"/>
  <c r="K59" i="6"/>
  <c r="M59" i="6" s="1"/>
  <c r="K58" i="6"/>
  <c r="K57" i="6"/>
  <c r="K56" i="6"/>
  <c r="M56" i="6" s="1"/>
  <c r="K49" i="6"/>
  <c r="K50" i="6"/>
  <c r="L11" i="6"/>
  <c r="K11" i="6"/>
  <c r="M11" i="6" s="1"/>
  <c r="K35" i="6" l="1"/>
  <c r="L35" i="6" l="1"/>
  <c r="M35" i="6" s="1"/>
  <c r="L16" i="6"/>
  <c r="K16" i="6"/>
  <c r="M16" i="6" s="1"/>
  <c r="K55" i="6"/>
  <c r="M55" i="6" s="1"/>
  <c r="K52" i="6"/>
  <c r="K51" i="6"/>
  <c r="K54" i="6"/>
  <c r="K53" i="6"/>
  <c r="P18" i="6" l="1"/>
  <c r="K286" i="6" l="1"/>
  <c r="L286" i="6" s="1"/>
  <c r="P15" i="6" l="1"/>
  <c r="K292" i="6" l="1"/>
  <c r="L292" i="6" s="1"/>
  <c r="P14" i="6"/>
  <c r="P13" i="6"/>
  <c r="P72" i="6" l="1"/>
  <c r="P10" i="6" l="1"/>
  <c r="K271" i="6" l="1"/>
  <c r="L271" i="6" s="1"/>
  <c r="K281" i="6" l="1"/>
  <c r="L281" i="6" s="1"/>
  <c r="K287" i="6" l="1"/>
  <c r="L287" i="6" s="1"/>
  <c r="K255" i="6" l="1"/>
  <c r="L255" i="6" s="1"/>
  <c r="K256" i="6" l="1"/>
  <c r="L256" i="6" s="1"/>
  <c r="K282" i="6" l="1"/>
  <c r="L282" i="6" s="1"/>
  <c r="K274" i="6" l="1"/>
  <c r="L274" i="6" s="1"/>
  <c r="K278" i="6" l="1"/>
  <c r="L278" i="6" s="1"/>
  <c r="K283" i="6" l="1"/>
  <c r="L283" i="6" s="1"/>
  <c r="K275" i="6" l="1"/>
  <c r="L275" i="6" s="1"/>
  <c r="K269" i="6"/>
  <c r="L269" i="6" s="1"/>
  <c r="K277" i="6" l="1"/>
  <c r="L277" i="6" s="1"/>
  <c r="K265" i="6" l="1"/>
  <c r="L265" i="6" s="1"/>
  <c r="K266" i="6" l="1"/>
  <c r="L266" i="6" s="1"/>
  <c r="K259" i="6"/>
  <c r="L259" i="6" s="1"/>
  <c r="K276" i="6" l="1"/>
  <c r="L276" i="6" s="1"/>
  <c r="K270" i="6"/>
  <c r="L270" i="6" s="1"/>
  <c r="K272" i="6" l="1"/>
  <c r="L272" i="6" s="1"/>
  <c r="L6" i="2" l="1"/>
  <c r="K6" i="3"/>
  <c r="D7" i="5" l="1"/>
  <c r="M7" i="6"/>
  <c r="K267" i="6" l="1"/>
  <c r="L267" i="6" s="1"/>
  <c r="K264" i="6" l="1"/>
  <c r="L264" i="6" s="1"/>
  <c r="K268" i="6" l="1"/>
  <c r="L268" i="6" s="1"/>
  <c r="K263" i="6"/>
  <c r="L263" i="6" s="1"/>
  <c r="K262" i="6"/>
  <c r="L262" i="6" s="1"/>
  <c r="K260" i="6"/>
  <c r="L260" i="6" s="1"/>
  <c r="H258" i="6"/>
  <c r="K258" i="6" s="1"/>
  <c r="L258" i="6" s="1"/>
  <c r="K257" i="6"/>
  <c r="L257" i="6" s="1"/>
  <c r="K254" i="6"/>
  <c r="L254" i="6" s="1"/>
  <c r="K253" i="6"/>
  <c r="L253" i="6" s="1"/>
  <c r="K252" i="6"/>
  <c r="L252" i="6" s="1"/>
  <c r="K251" i="6"/>
  <c r="L251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F226" i="6"/>
  <c r="K226" i="6" s="1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F220" i="6"/>
  <c r="K220" i="6" s="1"/>
  <c r="L220" i="6" s="1"/>
  <c r="F219" i="6"/>
  <c r="K219" i="6" s="1"/>
  <c r="L219" i="6" s="1"/>
  <c r="K218" i="6"/>
  <c r="L218" i="6" s="1"/>
  <c r="F217" i="6"/>
  <c r="K217" i="6" s="1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1" i="6"/>
  <c r="L201" i="6" s="1"/>
  <c r="K199" i="6"/>
  <c r="L199" i="6" s="1"/>
  <c r="K198" i="6"/>
  <c r="L198" i="6" s="1"/>
  <c r="F197" i="6"/>
  <c r="K197" i="6" s="1"/>
  <c r="L197" i="6" s="1"/>
  <c r="K196" i="6"/>
  <c r="L196" i="6" s="1"/>
  <c r="K193" i="6"/>
  <c r="L193" i="6" s="1"/>
  <c r="K192" i="6"/>
  <c r="L192" i="6" s="1"/>
  <c r="K191" i="6"/>
  <c r="L191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1" i="6"/>
  <c r="L181" i="6" s="1"/>
  <c r="K180" i="6"/>
  <c r="L180" i="6" s="1"/>
  <c r="K179" i="6"/>
  <c r="L179" i="6" s="1"/>
  <c r="K178" i="6"/>
  <c r="L178" i="6" s="1"/>
  <c r="K177" i="6"/>
  <c r="L177" i="6" s="1"/>
  <c r="K176" i="6"/>
  <c r="L176" i="6" s="1"/>
  <c r="K175" i="6"/>
  <c r="L175" i="6" s="1"/>
  <c r="K174" i="6"/>
  <c r="L174" i="6" s="1"/>
  <c r="K173" i="6"/>
  <c r="L173" i="6" s="1"/>
  <c r="K171" i="6"/>
  <c r="L171" i="6" s="1"/>
  <c r="K169" i="6"/>
  <c r="L169" i="6" s="1"/>
  <c r="K167" i="6"/>
  <c r="L167" i="6" s="1"/>
  <c r="K165" i="6"/>
  <c r="L165" i="6" s="1"/>
  <c r="K164" i="6"/>
  <c r="L164" i="6" s="1"/>
  <c r="K163" i="6"/>
  <c r="L163" i="6" s="1"/>
  <c r="K161" i="6"/>
  <c r="L161" i="6" s="1"/>
  <c r="K160" i="6"/>
  <c r="L160" i="6" s="1"/>
  <c r="K159" i="6"/>
  <c r="L159" i="6" s="1"/>
  <c r="K158" i="6"/>
  <c r="K157" i="6"/>
  <c r="L157" i="6" s="1"/>
  <c r="K156" i="6"/>
  <c r="L156" i="6" s="1"/>
  <c r="K154" i="6"/>
  <c r="L154" i="6" s="1"/>
  <c r="K153" i="6"/>
  <c r="L153" i="6" s="1"/>
  <c r="K152" i="6"/>
  <c r="L152" i="6" s="1"/>
  <c r="K151" i="6"/>
  <c r="L151" i="6" s="1"/>
  <c r="K150" i="6"/>
  <c r="L150" i="6" s="1"/>
  <c r="F149" i="6"/>
  <c r="K149" i="6" s="1"/>
  <c r="L149" i="6" s="1"/>
  <c r="H148" i="6"/>
  <c r="K148" i="6" s="1"/>
  <c r="L148" i="6" s="1"/>
  <c r="K145" i="6"/>
  <c r="L145" i="6" s="1"/>
  <c r="K144" i="6"/>
  <c r="L144" i="6" s="1"/>
  <c r="K143" i="6"/>
  <c r="L143" i="6" s="1"/>
  <c r="K142" i="6"/>
  <c r="L142" i="6" s="1"/>
  <c r="K141" i="6"/>
  <c r="L141" i="6" s="1"/>
  <c r="K138" i="6"/>
  <c r="L138" i="6" s="1"/>
  <c r="K137" i="6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H114" i="6"/>
  <c r="K114" i="6" s="1"/>
  <c r="L114" i="6" s="1"/>
  <c r="F113" i="6"/>
  <c r="K113" i="6" s="1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6" i="4"/>
</calcChain>
</file>

<file path=xl/sharedStrings.xml><?xml version="1.0" encoding="utf-8"?>
<sst xmlns="http://schemas.openxmlformats.org/spreadsheetml/2006/main" count="3211" uniqueCount="1183">
  <si>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</si>
  <si>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</si>
  <si>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</si>
  <si>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</si>
  <si>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</si>
  <si>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</si>
  <si>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</si>
  <si>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</si>
  <si>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</si>
  <si>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</si>
  <si>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</si>
  <si>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</si>
  <si>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</si>
  <si>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</si>
  <si>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</si>
  <si>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</si>
  <si>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</si>
  <si>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</si>
  <si>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</si>
  <si>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</si>
  <si>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</si>
  <si>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</si>
  <si>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</si>
  <si>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</si>
  <si>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</si>
  <si>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</si>
  <si>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</si>
  <si>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</si>
  <si>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</si>
  <si>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</si>
  <si>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</si>
  <si>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</si>
  <si>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</si>
  <si>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</si>
  <si>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</si>
  <si>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</si>
  <si>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</si>
  <si>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</si>
  <si>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</si>
  <si>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</si>
  <si>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</si>
  <si>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</si>
  <si>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</si>
  <si>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</si>
  <si>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</si>
  <si>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</si>
  <si>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</si>
  <si>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</si>
  <si>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</si>
  <si>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</si>
  <si>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</si>
  <si>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</si>
  <si>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</si>
  <si>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</si>
  <si>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</si>
  <si>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</si>
  <si>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</si>
  <si>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</si>
  <si>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</si>
  <si>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</si>
  <si>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</si>
  <si>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</si>
  <si>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</si>
  <si>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</si>
  <si>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</si>
  <si>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</si>
  <si>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</si>
  <si>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</si>
  <si>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</si>
  <si>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</si>
  <si>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</si>
  <si>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</si>
  <si>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</si>
  <si>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</si>
  <si>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</si>
  <si>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</si>
  <si>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</si>
  <si>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</si>
  <si>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</si>
  <si>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</si>
  <si>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</si>
  <si>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</si>
  <si>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</si>
  <si>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</si>
  <si>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</si>
  <si>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</si>
  <si>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</si>
  <si>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</si>
  <si>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</si>
  <si>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</si>
  <si>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</si>
  <si>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</si>
  <si>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</si>
  <si>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</si>
  <si>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</si>
  <si>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</si>
  <si>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</si>
  <si>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</si>
  <si>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</si>
  <si>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</si>
  <si>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</si>
  <si>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</si>
  <si>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</si>
  <si>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</si>
  <si>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</si>
  <si>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</si>
  <si>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</si>
  <si>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</si>
  <si>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</si>
  <si>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</si>
  <si>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</si>
  <si>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</si>
  <si>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</si>
  <si>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</si>
  <si>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</si>
  <si>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</si>
  <si>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</si>
  <si>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</si>
  <si>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</si>
  <si>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</si>
  <si>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</si>
  <si>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</si>
  <si>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</si>
  <si>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</si>
  <si>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</si>
  <si>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</si>
  <si>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</si>
  <si>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</si>
  <si>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</si>
  <si>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</si>
  <si>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</si>
  <si>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</si>
  <si>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</si>
  <si>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</si>
  <si>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</si>
  <si>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</si>
  <si>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</si>
  <si>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</si>
  <si>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</si>
  <si>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</si>
  <si>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</si>
  <si>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</si>
  <si>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</si>
  <si>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</si>
  <si>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</si>
  <si>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</si>
  <si>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</si>
  <si>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</si>
  <si>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</si>
  <si>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</si>
  <si>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</si>
  <si>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</si>
  <si>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</si>
  <si>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</si>
  <si>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</si>
  <si>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</si>
  <si>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</si>
  <si>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</si>
  <si>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</si>
  <si>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</si>
  <si>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</si>
  <si>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</si>
  <si>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</si>
  <si>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</si>
  <si>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</si>
  <si>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</si>
  <si>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</si>
  <si>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</si>
  <si>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</si>
  <si>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</si>
  <si>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</si>
  <si>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</si>
  <si>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</si>
  <si>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</si>
  <si>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</si>
  <si>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</si>
  <si>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</si>
  <si>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</si>
  <si>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</si>
  <si>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</si>
  <si>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</si>
  <si>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</si>
  <si>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</si>
  <si>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</si>
  <si>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</si>
  <si>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</si>
  <si>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</si>
  <si>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</si>
  <si>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</si>
  <si>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</si>
  <si>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</si>
  <si>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</si>
  <si>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</si>
  <si>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</si>
  <si>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</si>
  <si>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</si>
  <si>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</si>
  <si>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</si>
  <si>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</si>
  <si>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</si>
  <si>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</si>
  <si>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</si>
  <si>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</si>
  <si>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</si>
  <si>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</si>
  <si>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</si>
  <si>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</si>
  <si>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</si>
  <si>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</si>
  <si>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</si>
  <si>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</si>
  <si>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</si>
  <si>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</si>
  <si>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</si>
  <si>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</si>
  <si>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</si>
  <si>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</si>
  <si>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</si>
  <si>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</si>
  <si>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</si>
  <si>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</si>
  <si>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</si>
  <si>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</si>
  <si>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</si>
  <si>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</si>
  <si>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</si>
  <si>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</si>
  <si>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</si>
  <si>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</si>
  <si>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</si>
  <si>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</si>
  <si>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</si>
  <si>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</si>
  <si>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</si>
  <si>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</si>
  <si>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</si>
  <si>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</si>
  <si>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</si>
  <si>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</si>
  <si>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</si>
  <si>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</si>
  <si>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</si>
  <si>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</si>
  <si>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</si>
  <si>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</si>
  <si>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</si>
  <si>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</si>
  <si>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</si>
  <si>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</si>
  <si>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</si>
  <si>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</si>
  <si>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</si>
  <si>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</si>
  <si>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</si>
  <si>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</si>
  <si>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</si>
  <si>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</si>
  <si>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</si>
  <si>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</si>
  <si>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</si>
  <si>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</si>
  <si>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</si>
  <si>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</si>
  <si>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</si>
  <si>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</si>
  <si>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</si>
  <si>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</si>
  <si>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</si>
  <si>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</si>
  <si>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</si>
  <si>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</si>
  <si>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</si>
  <si>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</si>
  <si>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</si>
  <si>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</si>
  <si>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</si>
  <si>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</si>
  <si>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</si>
  <si>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</si>
  <si>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</si>
  <si>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</si>
  <si>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</si>
  <si>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</si>
  <si>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</si>
  <si>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</si>
  <si>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</si>
  <si>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</si>
  <si>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</si>
  <si>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</si>
  <si>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</si>
  <si>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</si>
  <si>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</si>
  <si>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</si>
  <si>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</si>
  <si>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</si>
  <si>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</si>
  <si>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</si>
  <si>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</si>
  <si>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</si>
  <si>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</si>
  <si>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</si>
  <si>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</si>
  <si>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</si>
  <si>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</si>
  <si>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</si>
  <si>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</si>
  <si>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</si>
  <si>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</si>
  <si>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</si>
  <si>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</si>
  <si>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</si>
  <si>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</si>
  <si>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</si>
  <si>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</si>
  <si>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</si>
  <si>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</si>
  <si>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</si>
  <si>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</si>
  <si>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</si>
  <si>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</si>
  <si>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</si>
  <si>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</si>
  <si>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</si>
  <si>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</si>
  <si>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</si>
  <si>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</si>
  <si>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</si>
  <si>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</si>
  <si>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</si>
  <si>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</si>
  <si>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</si>
  <si>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</si>
  <si>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</si>
  <si>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</si>
  <si>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</si>
  <si>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</si>
  <si>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</si>
  <si>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</si>
  <si>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</si>
  <si>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</si>
  <si>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</si>
  <si>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</si>
  <si>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</si>
  <si>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</si>
  <si>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</si>
  <si>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</si>
  <si>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</si>
  <si>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</si>
  <si>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</si>
  <si>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</si>
  <si>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</si>
  <si>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</si>
  <si>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</si>
  <si>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</si>
  <si>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</si>
  <si>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</si>
  <si>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</si>
  <si>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</si>
  <si>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</si>
  <si>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</si>
  <si>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</si>
  <si>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</si>
  <si>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</si>
  <si>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</si>
  <si>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</si>
  <si>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</si>
  <si>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</si>
  <si>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</si>
  <si>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</si>
  <si>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</si>
  <si>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</si>
  <si>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</si>
  <si>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</si>
  <si>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</si>
  <si>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</si>
  <si>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</si>
  <si>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</si>
  <si>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</si>
  <si>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</si>
  <si>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</si>
  <si>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</si>
  <si>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</si>
  <si>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</si>
  <si>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</si>
  <si>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</si>
  <si>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</si>
  <si>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</si>
  <si>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</si>
  <si>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</si>
  <si>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</si>
  <si>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</si>
  <si>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</si>
  <si>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</si>
  <si>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</si>
  <si>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</si>
  <si>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</si>
  <si>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</si>
  <si>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</si>
  <si>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</si>
  <si>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</si>
  <si>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</si>
  <si>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</si>
  <si>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</si>
  <si>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</si>
  <si>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</si>
  <si>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</si>
  <si>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</si>
  <si>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</si>
  <si>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</si>
  <si>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</si>
  <si>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</si>
  <si>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</si>
  <si>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</si>
  <si>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</si>
  <si>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</si>
  <si>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</si>
  <si>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</si>
  <si>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</si>
  <si>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</si>
  <si>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</si>
  <si>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</si>
  <si>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</si>
  <si>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</si>
  <si>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</si>
  <si>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</si>
  <si>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</si>
  <si>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</si>
  <si>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</si>
  <si>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</si>
  <si>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</si>
  <si>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</si>
  <si>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</si>
  <si>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</si>
  <si>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</si>
  <si>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</si>
  <si>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</si>
  <si>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</si>
  <si>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</si>
  <si>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</si>
  <si>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</si>
  <si>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</si>
  <si>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</si>
  <si>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</si>
  <si>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</si>
  <si>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</si>
  <si>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</si>
  <si>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</si>
  <si>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</si>
  <si>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</si>
  <si>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</si>
  <si>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</si>
  <si>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</si>
  <si>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</si>
  <si>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</si>
  <si>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</si>
  <si>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</si>
  <si>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</si>
  <si>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</si>
  <si>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</si>
  <si>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</si>
  <si>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</si>
  <si>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</si>
  <si>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</si>
  <si>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</si>
  <si>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</si>
  <si>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</si>
  <si>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</si>
  <si>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</si>
  <si>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</si>
  <si>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</si>
  <si>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</si>
  <si>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</si>
  <si>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</si>
  <si>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</si>
  <si>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</si>
  <si>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</si>
  <si>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</si>
  <si>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</si>
  <si>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</si>
  <si>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</si>
  <si>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</si>
  <si>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</si>
  <si>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</si>
  <si>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</si>
  <si>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</si>
  <si>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</si>
  <si>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</si>
  <si>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</si>
  <si>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</si>
  <si>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</si>
  <si>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</si>
  <si>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</si>
  <si>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</si>
  <si>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</si>
  <si>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</si>
  <si>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</si>
  <si>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</si>
  <si>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</si>
  <si>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</si>
  <si>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</si>
  <si>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</si>
  <si>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</si>
  <si>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</si>
  <si>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</si>
  <si>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</si>
  <si>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</si>
  <si>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</si>
  <si>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</si>
  <si>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</si>
  <si>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</si>
  <si>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</si>
  <si>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</si>
  <si>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</si>
  <si>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</si>
  <si>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</si>
  <si>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</si>
  <si>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</si>
  <si>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</si>
  <si>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</si>
  <si>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</si>
  <si>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</si>
  <si>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</si>
  <si>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</si>
  <si>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</si>
  <si>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</si>
  <si>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</si>
  <si>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</si>
  <si>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</si>
  <si>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</si>
  <si>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</si>
  <si>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</si>
  <si>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</si>
  <si>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</si>
  <si>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</si>
  <si>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</si>
  <si>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</si>
  <si>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</si>
  <si>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</si>
  <si>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</si>
  <si>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</si>
  <si>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</si>
  <si>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</si>
  <si>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</si>
  <si>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</si>
  <si>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</si>
  <si>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</si>
  <si>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</si>
  <si>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</si>
  <si>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</si>
  <si>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</si>
  <si>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</si>
  <si>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</si>
  <si>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</si>
  <si>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</si>
  <si>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</si>
  <si>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</si>
  <si>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</si>
  <si>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</si>
  <si>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</si>
  <si>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</si>
  <si>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</si>
  <si>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</si>
  <si>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</si>
  <si>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</si>
  <si>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</si>
  <si>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</si>
  <si>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</si>
  <si>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</si>
  <si>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</si>
  <si>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</si>
  <si>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</si>
  <si>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</si>
  <si>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</si>
  <si>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</si>
  <si>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</si>
  <si>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</si>
  <si>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</si>
  <si>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</si>
  <si>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</si>
  <si>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</si>
  <si>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</si>
  <si>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</si>
  <si>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</si>
  <si>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</si>
  <si>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</si>
  <si>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</si>
  <si>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</si>
  <si>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</si>
  <si>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</si>
  <si>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</si>
  <si>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</si>
  <si>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</si>
  <si>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</si>
  <si>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</si>
  <si>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</si>
  <si>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</si>
  <si>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</si>
  <si>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</si>
  <si>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</si>
  <si>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</si>
  <si>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</si>
  <si>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</si>
  <si>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</si>
  <si>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</si>
  <si>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</si>
  <si>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</si>
  <si>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</si>
  <si>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</si>
  <si>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</si>
  <si>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</si>
  <si>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</si>
  <si>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</si>
  <si>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</si>
  <si>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</si>
  <si>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</si>
  <si>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</si>
  <si>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</si>
  <si>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</si>
  <si>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</si>
  <si>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</si>
  <si>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</si>
  <si>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</si>
  <si>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</si>
  <si>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</si>
  <si>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</si>
  <si>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</si>
  <si>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</si>
  <si>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</si>
  <si>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</si>
  <si>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</si>
  <si>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</si>
  <si>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</si>
  <si>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</si>
  <si>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</si>
  <si>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</si>
  <si>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</si>
  <si>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</si>
  <si>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</si>
  <si>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</si>
  <si>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</si>
  <si>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</si>
  <si>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</si>
  <si>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</si>
  <si>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</si>
  <si>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</si>
  <si>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</si>
  <si>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</si>
  <si>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</si>
  <si>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</si>
  <si>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</si>
  <si>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</si>
  <si>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</si>
  <si>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</si>
  <si>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</si>
  <si>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</si>
  <si>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</si>
  <si>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</si>
  <si>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</si>
  <si>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</si>
  <si>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</si>
  <si>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</si>
  <si>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</si>
  <si>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</si>
  <si>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</si>
  <si>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</si>
  <si>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</si>
  <si>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</si>
  <si>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</si>
  <si>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</si>
  <si>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</si>
  <si>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</si>
  <si>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</si>
  <si>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</si>
  <si>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</si>
  <si>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</si>
  <si>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</si>
  <si>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</si>
  <si>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</si>
  <si>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</si>
  <si>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</si>
  <si>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</si>
  <si>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</si>
  <si>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</si>
  <si>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</si>
  <si>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</si>
  <si>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</si>
  <si>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</si>
  <si>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</si>
  <si>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</si>
  <si>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</si>
  <si>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</si>
  <si>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</si>
  <si>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</si>
  <si>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</si>
  <si>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</si>
  <si>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</si>
  <si>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</si>
  <si>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</si>
  <si>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</si>
  <si>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</si>
  <si>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</si>
  <si>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</si>
  <si>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</si>
  <si>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</si>
  <si>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</si>
  <si>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</si>
  <si>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</si>
  <si>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</si>
  <si>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</si>
  <si>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</si>
  <si>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</si>
  <si>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</si>
  <si>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</si>
  <si>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</si>
  <si>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</si>
  <si>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</si>
  <si>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</si>
  <si>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</si>
  <si>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</si>
  <si>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</si>
  <si>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</si>
  <si>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</si>
  <si>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</si>
  <si>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</si>
  <si>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</si>
  <si>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</si>
  <si>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</si>
  <si>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</si>
  <si>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</si>
  <si>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</si>
  <si>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</si>
  <si>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</si>
  <si>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</si>
  <si>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</si>
  <si>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</si>
  <si>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</si>
  <si>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</si>
  <si>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</si>
  <si>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</si>
  <si>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</si>
  <si>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</si>
  <si>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</si>
  <si>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</si>
  <si>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</si>
  <si>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</si>
  <si>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</si>
  <si>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</si>
  <si>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</si>
  <si>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</si>
  <si>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</si>
  <si>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</si>
  <si>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</si>
  <si>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</si>
  <si>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</si>
  <si>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</si>
  <si>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</si>
  <si>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</si>
  <si>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</si>
  <si>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</si>
  <si>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</si>
  <si>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</si>
  <si>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</si>
  <si>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</si>
  <si>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</si>
  <si>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</si>
  <si>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</si>
  <si>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</si>
  <si>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</si>
  <si>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</si>
  <si>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</si>
  <si>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</si>
  <si>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</si>
  <si>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</si>
  <si>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</si>
  <si>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</si>
  <si>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</si>
  <si>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</si>
  <si>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</si>
  <si>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</si>
  <si>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</si>
  <si>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</si>
  <si>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</si>
  <si>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</si>
  <si>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</si>
  <si>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</si>
  <si>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</si>
  <si>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</si>
  <si>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</si>
  <si>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</si>
  <si>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</si>
  <si>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</si>
  <si>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</si>
  <si>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</si>
  <si>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</si>
  <si>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</si>
  <si>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</si>
  <si>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</si>
  <si>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</si>
  <si>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</si>
  <si>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</si>
  <si>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</si>
  <si>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</si>
  <si>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</si>
  <si>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</si>
  <si>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</si>
  <si>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</si>
  <si>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</si>
  <si>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</si>
  <si>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</si>
  <si>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</si>
  <si>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</si>
  <si>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</si>
  <si>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</si>
  <si>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</si>
  <si>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</si>
  <si>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</si>
  <si>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</si>
  <si>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</si>
  <si>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</si>
  <si>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</si>
  <si>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</si>
  <si>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</si>
  <si>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</si>
  <si>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</si>
  <si>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</si>
  <si>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</si>
  <si>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</si>
  <si>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</si>
  <si>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</si>
  <si>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</si>
  <si>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</si>
  <si>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</si>
  <si>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</si>
  <si>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</si>
  <si>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</si>
  <si>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</si>
  <si>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</si>
  <si>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</si>
  <si>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</si>
  <si>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</si>
  <si>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</si>
  <si>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</si>
  <si>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</si>
  <si>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</si>
  <si>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</si>
  <si>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</si>
  <si>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</si>
  <si>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</si>
  <si>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</si>
  <si>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990-995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</si>
  <si>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</si>
  <si>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</si>
  <si>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</si>
  <si>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</si>
  <si>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</si>
  <si>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</si>
  <si>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</si>
  <si>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</si>
  <si>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</si>
  <si>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</si>
  <si>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</si>
  <si>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</si>
  <si>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</si>
  <si>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</si>
  <si>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</si>
  <si>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</si>
  <si>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</si>
  <si>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</si>
  <si>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</si>
  <si>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</si>
  <si>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</si>
  <si>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</si>
  <si>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</si>
  <si>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</si>
  <si>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</si>
  <si>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</si>
  <si>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</si>
  <si>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</si>
  <si>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</si>
  <si>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</si>
  <si>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</si>
  <si>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</si>
  <si>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</si>
  <si>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</si>
  <si>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</si>
  <si>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</si>
  <si>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</si>
  <si>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</si>
  <si>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</si>
  <si>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</si>
  <si>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</si>
  <si>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</si>
  <si>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</si>
  <si>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</si>
  <si>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</si>
  <si>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</si>
  <si>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</si>
  <si>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</si>
  <si>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</si>
  <si>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</si>
  <si>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</si>
  <si>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</si>
  <si>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</si>
  <si>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3795-3875</t>
  </si>
  <si>
    <t>4100-4300</t>
  </si>
  <si>
    <t>1820-1950</t>
  </si>
  <si>
    <t>MANSI SHARE AND STOCK ADVISORS PVT LTD</t>
  </si>
  <si>
    <t>INDSWFTLAB</t>
  </si>
  <si>
    <t>Ind-Swift Labs Ltd.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</si>
  <si>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</si>
  <si>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</si>
  <si>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</si>
  <si>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</si>
  <si>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</si>
  <si>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</si>
  <si>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</si>
  <si>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</si>
  <si>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</si>
  <si>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SHUBHAM ASHOKBHAI PATEL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</si>
  <si>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</si>
  <si>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</si>
  <si>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</si>
  <si>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</si>
  <si>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</si>
  <si>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</si>
  <si>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</si>
  <si>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</si>
  <si>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</si>
  <si>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</si>
  <si>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</si>
  <si>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MANSI SHARE &amp; STOCK ADVISORS PRIVATE LIMITED</t>
  </si>
  <si>
    <t>PARTH INFIN BROKERS PVT LTD</t>
  </si>
  <si>
    <t>SADBHAV</t>
  </si>
  <si>
    <t>Sadbhav Engineering Limit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</si>
  <si>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</si>
  <si>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</si>
  <si>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</si>
  <si>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</si>
  <si>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</si>
  <si>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</si>
  <si>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</si>
  <si>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</si>
  <si>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</si>
  <si>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</si>
  <si>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</si>
  <si>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3173-3179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</si>
  <si>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</si>
  <si>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</si>
  <si>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</si>
  <si>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</si>
  <si>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</si>
  <si>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</si>
  <si>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</si>
  <si>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</si>
  <si>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</si>
  <si>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</si>
  <si>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ABCGAS</t>
  </si>
  <si>
    <t>BRANDBUCKT</t>
  </si>
  <si>
    <t>GUJTLRM</t>
  </si>
  <si>
    <t>GOACARBON</t>
  </si>
  <si>
    <t>Goa Carbon Ltd</t>
  </si>
  <si>
    <t>JTLIND</t>
  </si>
  <si>
    <t>JTL INDUSTRIES LIMITED</t>
  </si>
  <si>
    <t>SRESTHA FINVEST LIMITED</t>
  </si>
  <si>
    <t>QE SECURITIES LLP</t>
  </si>
  <si>
    <t>CRONY VYAPAR PVT LTD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</si>
  <si>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</si>
  <si>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</si>
  <si>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</si>
  <si>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</si>
  <si>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</si>
  <si>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</si>
  <si>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</si>
  <si>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</si>
  <si>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</si>
  <si>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KAJAL GOPAL BALDHA</t>
  </si>
  <si>
    <t>MINIBOSS CONSULTANCY PRIVATE LIMITED</t>
  </si>
  <si>
    <t>CHATHA</t>
  </si>
  <si>
    <t>VARSU INDIA GROWTH STORY SCHEME 1</t>
  </si>
  <si>
    <t>NAV CAPITAL VCC - NAV CAPITAL EMERGING STAR FUND</t>
  </si>
  <si>
    <t>GCONNECT</t>
  </si>
  <si>
    <t>RCSPL SHARE BROKING PRIVATE LIMITED</t>
  </si>
  <si>
    <t>STEPTRADE REVOLUTION FUND</t>
  </si>
  <si>
    <t>GENPHARMA</t>
  </si>
  <si>
    <t>VIKI JAYESHKUMAR SHAH</t>
  </si>
  <si>
    <t>SETU SECURITIES PVT LTD</t>
  </si>
  <si>
    <t>ANKIT MAHENDRABHAI PARLESHA</t>
  </si>
  <si>
    <t>SPAR</t>
  </si>
  <si>
    <t>ATOR ADVISERS PRIVATE LIMITED</t>
  </si>
  <si>
    <t>THINKINK</t>
  </si>
  <si>
    <t>BOFA SECURITIES EUROPE SA</t>
  </si>
  <si>
    <t>GREEN PEAKS ENTERPRISES LLP</t>
  </si>
  <si>
    <t>ASPIRE</t>
  </si>
  <si>
    <t>Aspire &amp; Innovative Adv L</t>
  </si>
  <si>
    <t>DCW</t>
  </si>
  <si>
    <t>DCW Ltd</t>
  </si>
  <si>
    <t>HRTI PRIVATE LIMITED</t>
  </si>
  <si>
    <t>JGCHEM</t>
  </si>
  <si>
    <t>J.G.Chemicals Limited</t>
  </si>
  <si>
    <t>KTL</t>
  </si>
  <si>
    <t>Kalahridhaan Trendz Ltd</t>
  </si>
  <si>
    <t>PANKAJKUMAR JAYANTILAL PATEL</t>
  </si>
  <si>
    <t>NIKHIL RAJESH SINGH</t>
  </si>
  <si>
    <t>MALANI WEALTH ADVISORS PRIVATE LIMITED</t>
  </si>
  <si>
    <t>SECURCRED</t>
  </si>
  <si>
    <t>SecUR Credentials Limited</t>
  </si>
  <si>
    <t>CLOUD</t>
  </si>
  <si>
    <t>Varanium Cloud Limited</t>
  </si>
  <si>
    <t>MADHUSUDAN</t>
  </si>
  <si>
    <t>Madhusudan Masala Limited</t>
  </si>
  <si>
    <t>ARUNA R JAIN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</si>
  <si>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</si>
  <si>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</si>
  <si>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</si>
  <si>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</si>
  <si>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</si>
  <si>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</si>
  <si>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</si>
  <si>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</si>
  <si>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23-24</t>
  </si>
  <si>
    <t>TATACONSUM 1160 CE 28 APR</t>
  </si>
  <si>
    <t>24.5-25.5</t>
  </si>
  <si>
    <t>14.5-15.5</t>
  </si>
  <si>
    <t>Loss of Rs.160/-</t>
  </si>
  <si>
    <t>INFY APR FUT</t>
  </si>
  <si>
    <t>1496-1498</t>
  </si>
  <si>
    <t>ITBEES</t>
  </si>
  <si>
    <t>37-37.60</t>
  </si>
  <si>
    <t>40-42</t>
  </si>
  <si>
    <t>AAPLUSTRAD</t>
  </si>
  <si>
    <t>SMALLCAP WORLD FUND INC</t>
  </si>
  <si>
    <t>GOPALKUMAR BHIKHALAL BALDHA</t>
  </si>
  <si>
    <t>PARESHBHAI AMRUTLAL SHAH</t>
  </si>
  <si>
    <t>DHARMISHTHA SANJAYKUMAR PATEL</t>
  </si>
  <si>
    <t>HEMEN JOSHI HUF</t>
  </si>
  <si>
    <t>ADVANCED ENERGY SYSTEMS LLP</t>
  </si>
  <si>
    <t>HIGHLAND FINANCES &amp; INVESTMENTS PRIVATE LIMITED</t>
  </si>
  <si>
    <t>FROID FINANCE AND INVESTMENTS PVT LTD</t>
  </si>
  <si>
    <t>JAGDISH AMRUTLAL AKHANI HUF</t>
  </si>
  <si>
    <t>ARJUN LEASING AND FINANCE PVT LTD .</t>
  </si>
  <si>
    <t>KOMALAY INVESTRADE PRIVATE LIMITED</t>
  </si>
  <si>
    <t>PUNITBHAIBAVANJIBHAILAKKAD</t>
  </si>
  <si>
    <t>BGJL</t>
  </si>
  <si>
    <t>SHEETAL KALYANI</t>
  </si>
  <si>
    <t>SANKET RAMESH FUKE</t>
  </si>
  <si>
    <t>YOGESH JOTIRAM KALE</t>
  </si>
  <si>
    <t>BRIDGESE</t>
  </si>
  <si>
    <t>RONAKKUMAR SANJAYBHAI PATEL</t>
  </si>
  <si>
    <t>CONTAINE</t>
  </si>
  <si>
    <t>CRESSAN</t>
  </si>
  <si>
    <t>INTEX COMMOSALES LLP</t>
  </si>
  <si>
    <t>GEETANJALI GUNAJI MEDHEKAR</t>
  </si>
  <si>
    <t>MILIND MADHANI SECURITIES PRIVATE LIMITED</t>
  </si>
  <si>
    <t>INDONG</t>
  </si>
  <si>
    <t>ZYANA STOCKS AND COMMODITIES</t>
  </si>
  <si>
    <t>ITL</t>
  </si>
  <si>
    <t>ZAKI ABBAS NASSER</t>
  </si>
  <si>
    <t>GAURAVAGRAWAL</t>
  </si>
  <si>
    <t>KRRAIL</t>
  </si>
  <si>
    <t>GANGAVARAPU PRASANTH</t>
  </si>
  <si>
    <t>MEAPL</t>
  </si>
  <si>
    <t>BEELINE MERCHANT BANKING PRIVATE LIMITED</t>
  </si>
  <si>
    <t>NIVAKA</t>
  </si>
  <si>
    <t>SUMIT KUMAR RAMESH GUPTA</t>
  </si>
  <si>
    <t>PIFL</t>
  </si>
  <si>
    <t>B.M. HOUSE (INDIA) LIMITED</t>
  </si>
  <si>
    <t>PHOOL DEVI GHOSAL</t>
  </si>
  <si>
    <t>ROYAL</t>
  </si>
  <si>
    <t>LATHE DERIVATIVES TRADING PRIVATE LIMITED .</t>
  </si>
  <si>
    <t>RIKHAV SECURITIES LIMITED</t>
  </si>
  <si>
    <t>KADAYAM RAMANATHAN BHARAT</t>
  </si>
  <si>
    <t>SEACOAST</t>
  </si>
  <si>
    <t>TOPGAIN FINANCE PRIVATE LIMITED</t>
  </si>
  <si>
    <t>SELLWIN</t>
  </si>
  <si>
    <t>VIRAL MUKUNDBHAI SHAH</t>
  </si>
  <si>
    <t>SGFRL</t>
  </si>
  <si>
    <t>NEEPA PRAFUL KOTHARI</t>
  </si>
  <si>
    <t>SUSHIL KUMAR AGARWAL</t>
  </si>
  <si>
    <t>VENKATESHWARA INDUSTRIAL PROMOTION CO LIMITED</t>
  </si>
  <si>
    <t>SHIVAEXPO</t>
  </si>
  <si>
    <t>VIKAS BAWEJA</t>
  </si>
  <si>
    <t>POONAM BABULAL SHAH</t>
  </si>
  <si>
    <t>SONALIS</t>
  </si>
  <si>
    <t>DHARINI SUHAG SHAH</t>
  </si>
  <si>
    <t>ABHIJITH PUTTA</t>
  </si>
  <si>
    <t>A1 POWER TOOLS PRIVATE LIMITED</t>
  </si>
  <si>
    <t>TEJASSVI</t>
  </si>
  <si>
    <t>TEJNAKSH</t>
  </si>
  <si>
    <t>PIYUSH TRADES &amp; CREDITS PRIVATE LIMITED</t>
  </si>
  <si>
    <t>PIYUSH SECURITIES PVT LTD</t>
  </si>
  <si>
    <t>VIVAA</t>
  </si>
  <si>
    <t>ANIL GOYAL HUF</t>
  </si>
  <si>
    <t>ASNANI STOCK BROKER PRIVATE LIMITED</t>
  </si>
  <si>
    <t>VIVANZA</t>
  </si>
  <si>
    <t>ARDENT VENTURES LLP</t>
  </si>
  <si>
    <t>VJTFEDU</t>
  </si>
  <si>
    <t>MANJU V GUPTA</t>
  </si>
  <si>
    <t>VINAY DHARAMCHAND JAIN</t>
  </si>
  <si>
    <t>ANMOL</t>
  </si>
  <si>
    <t>Anmol India Limited</t>
  </si>
  <si>
    <t>SKSE SECURITIES LTD</t>
  </si>
  <si>
    <t>BTML</t>
  </si>
  <si>
    <t>Bodhi Tree Multimedia Ltd</t>
  </si>
  <si>
    <t>VARUN KRISHNAVTAR KABRA</t>
  </si>
  <si>
    <t>CAPACITE</t>
  </si>
  <si>
    <t>Capacite Infraproject Ltd</t>
  </si>
  <si>
    <t>COFFEEDAY</t>
  </si>
  <si>
    <t>Coffee Day Enterprise Ltd</t>
  </si>
  <si>
    <t>CREATIVE</t>
  </si>
  <si>
    <t>Creative Newtech Limited</t>
  </si>
  <si>
    <t>SG REALTOR PRIVATE LIMITED</t>
  </si>
  <si>
    <t>DIL</t>
  </si>
  <si>
    <t>Debock Industries Limited</t>
  </si>
  <si>
    <t>RAJ RATAN COMMODITIES PRIVATE LIMITED</t>
  </si>
  <si>
    <t>ENERGYDEV</t>
  </si>
  <si>
    <t>Energy Development Compan</t>
  </si>
  <si>
    <t>YUGA STOCKS AND COMMODITIES PRIVATE LIMITED  .</t>
  </si>
  <si>
    <t>GEPIL</t>
  </si>
  <si>
    <t>GE Power India Limited</t>
  </si>
  <si>
    <t>GMBREW</t>
  </si>
  <si>
    <t>GM Breweries Ltd.</t>
  </si>
  <si>
    <t>MARWADI CHANDARANA INTERMEDIARIES BROKERS PRIVATE LIMITED</t>
  </si>
  <si>
    <t>IBREALEST</t>
  </si>
  <si>
    <t>Indiabulls Real Estate Li</t>
  </si>
  <si>
    <t>IRISDOREME</t>
  </si>
  <si>
    <t>Iris Clothings Limited</t>
  </si>
  <si>
    <t>PATNI FINANCIAL SERVICES PVT LTD</t>
  </si>
  <si>
    <t>KEC International Limited</t>
  </si>
  <si>
    <t>LOKESHMACH</t>
  </si>
  <si>
    <t>Lokesh Machines Limited</t>
  </si>
  <si>
    <t>NAMAN</t>
  </si>
  <si>
    <t>Naman In-Store (India) L</t>
  </si>
  <si>
    <t>SMC GLOBAL SECURITIES LIMITED</t>
  </si>
  <si>
    <t>OMFURN</t>
  </si>
  <si>
    <t>Omfurn India Limited</t>
  </si>
  <si>
    <t>PROGNOSIS SECURITIES PVT. LTD</t>
  </si>
  <si>
    <t>AJAY KUMAR AGGARWAL</t>
  </si>
  <si>
    <t>RELCHEMQ</t>
  </si>
  <si>
    <t>Reliance Chemotex Ind Ltd</t>
  </si>
  <si>
    <t>DEEPAKKUMAR DEVCHANDBHAI MANGROLIYA</t>
  </si>
  <si>
    <t>SECL</t>
  </si>
  <si>
    <t>Salasar Exterior Cont Ltd</t>
  </si>
  <si>
    <t>SUNDARAM</t>
  </si>
  <si>
    <t>Sundaram Multi Pap Ltd</t>
  </si>
  <si>
    <t>HI GROWTH CORPORATE SERVICES PVT LTD</t>
  </si>
  <si>
    <t>SURYODAY</t>
  </si>
  <si>
    <t>Suryoday Small Fin Bk Ltd</t>
  </si>
  <si>
    <t>TARMAT</t>
  </si>
  <si>
    <t>Tarmat Limited</t>
  </si>
  <si>
    <t>L7 HITECH PRIVATE LIMITED</t>
  </si>
  <si>
    <t>TFCILTD</t>
  </si>
  <si>
    <t>Tourism Finance Corp</t>
  </si>
  <si>
    <t>SHRUTI  MOHTA</t>
  </si>
  <si>
    <t>TFL</t>
  </si>
  <si>
    <t>Transwarranty Finance Lim</t>
  </si>
  <si>
    <t>MITTAL PUNEET</t>
  </si>
  <si>
    <t>TRUST</t>
  </si>
  <si>
    <t>Trust Fintech Limited</t>
  </si>
  <si>
    <t>INDIA EQUITY FUND 1</t>
  </si>
  <si>
    <t>VAISHALI</t>
  </si>
  <si>
    <t>Vaishali Pharma Limited</t>
  </si>
  <si>
    <t>SHAH  NISHANT</t>
  </si>
  <si>
    <t>Aavas Financiers Limited</t>
  </si>
  <si>
    <t>BANKE TRADELINK PRIVATE LIMITED</t>
  </si>
  <si>
    <t>MAULIK RAJENDRABHAI SHAH</t>
  </si>
  <si>
    <t>SG PREFAB ENGINEERING PRIVATE LIMITED</t>
  </si>
  <si>
    <t>CUPID</t>
  </si>
  <si>
    <t>Cupid Limited</t>
  </si>
  <si>
    <t>CLIFF TREXIM PRIVATE LIMITED</t>
  </si>
  <si>
    <t>GRASIMPP</t>
  </si>
  <si>
    <t>Grasim Industries Limited</t>
  </si>
  <si>
    <t>MORGAN STANLEY ASIA SINGAPORE PTE</t>
  </si>
  <si>
    <t>SHREEJI WEALTH MANAGEMENT PRIVATE LIMITED</t>
  </si>
  <si>
    <t>JALAN</t>
  </si>
  <si>
    <t>Jalan Transolu. India Ltd</t>
  </si>
  <si>
    <t>JOSEPH DEVASSY CHIRAYATH</t>
  </si>
  <si>
    <t>MAHADEV MANUBHAI MAKVANA</t>
  </si>
  <si>
    <t>GRETEX SHARE BROKING LIMITED</t>
  </si>
  <si>
    <t>RHL</t>
  </si>
  <si>
    <t>Robust Hotels Limited</t>
  </si>
  <si>
    <t>WHITEPIN  TIE UP  LIMITED</t>
  </si>
  <si>
    <t>NIKUNJ ANILKUMAR MITTAL</t>
  </si>
  <si>
    <t>PAKKHI  HEGDE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</si>
</sst>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1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6" fillId="0" borderId="25" xfId="0" applyFont="1" applyBorder="1" applyAlignment="1">
      <alignment horizontal="center" vertical="center"/>
    </xf>
    <xf numFmtId="2" fontId="36" fillId="0" borderId="2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45387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45387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0" t="s">
        <v>16</v>
      </c>
      <c r="B9" s="342" t="s">
        <v>17</v>
      </c>
      <c r="C9" s="342" t="s">
        <v>18</v>
      </c>
      <c r="D9" s="342" t="s">
        <v>19</v>
      </c>
      <c r="E9" s="26" t="s">
        <v>20</v>
      </c>
      <c r="F9" s="26" t="s">
        <v>21</v>
      </c>
      <c r="G9" s="337" t="s">
        <v>22</v>
      </c>
      <c r="H9" s="338"/>
      <c r="I9" s="339"/>
      <c r="J9" s="337" t="s">
        <v>23</v>
      </c>
      <c r="K9" s="338"/>
      <c r="L9" s="339"/>
      <c r="M9" s="26"/>
      <c r="N9" s="27"/>
      <c r="O9" s="27"/>
      <c r="P9" s="27"/>
    </row>
    <row r="10" spans="1:16" ht="38.25">
      <c r="A10" s="341"/>
      <c r="B10" s="343"/>
      <c r="C10" s="343"/>
      <c r="D10" s="343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22612.25</v>
      </c>
      <c r="F11" s="230">
        <v>22567.100000000002</v>
      </c>
      <c r="G11" s="229">
        <v>22465.200000000004</v>
      </c>
      <c r="H11" s="229">
        <v>22318.15</v>
      </c>
      <c r="I11" s="229">
        <v>22216.250000000004</v>
      </c>
      <c r="J11" s="229">
        <v>22714.150000000005</v>
      </c>
      <c r="K11" s="229">
        <v>22816.050000000007</v>
      </c>
      <c r="L11" s="229">
        <v>22963.100000000006</v>
      </c>
      <c r="M11" s="228">
        <v>22669</v>
      </c>
      <c r="N11" s="228">
        <v>22420.05</v>
      </c>
      <c r="O11" s="228">
        <v>10917000</v>
      </c>
      <c r="P11" s="231">
        <v>-1.5306628663172991E-2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48199.1</v>
      </c>
      <c r="F12" s="230">
        <v>48147.533333333333</v>
      </c>
      <c r="G12" s="229">
        <v>47971.566666666666</v>
      </c>
      <c r="H12" s="229">
        <v>47744.033333333333</v>
      </c>
      <c r="I12" s="229">
        <v>47568.066666666666</v>
      </c>
      <c r="J12" s="229">
        <v>48375.066666666666</v>
      </c>
      <c r="K12" s="229">
        <v>48551.033333333326</v>
      </c>
      <c r="L12" s="229">
        <v>48778.566666666666</v>
      </c>
      <c r="M12" s="228">
        <v>48323.5</v>
      </c>
      <c r="N12" s="228">
        <v>47920</v>
      </c>
      <c r="O12" s="228">
        <v>2218050</v>
      </c>
      <c r="P12" s="231">
        <v>-0.11515492418349151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21449.95</v>
      </c>
      <c r="F13" s="243">
        <v>21428.916666666668</v>
      </c>
      <c r="G13" s="245">
        <v>21332.883333333335</v>
      </c>
      <c r="H13" s="245">
        <v>21215.816666666666</v>
      </c>
      <c r="I13" s="245">
        <v>21119.783333333333</v>
      </c>
      <c r="J13" s="245">
        <v>21545.983333333337</v>
      </c>
      <c r="K13" s="245">
        <v>21642.01666666667</v>
      </c>
      <c r="L13" s="245">
        <v>21759.083333333339</v>
      </c>
      <c r="M13" s="246">
        <v>21524.95</v>
      </c>
      <c r="N13" s="246">
        <v>21311.85</v>
      </c>
      <c r="O13" s="246">
        <v>58720</v>
      </c>
      <c r="P13" s="247">
        <v>-0.16162193032552827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10834.2</v>
      </c>
      <c r="F14" s="243">
        <v>10848.833333333334</v>
      </c>
      <c r="G14" s="245">
        <v>10801.366666666669</v>
      </c>
      <c r="H14" s="245">
        <v>10768.533333333335</v>
      </c>
      <c r="I14" s="245">
        <v>10721.066666666669</v>
      </c>
      <c r="J14" s="245">
        <v>10881.666666666668</v>
      </c>
      <c r="K14" s="245">
        <v>10929.133333333331</v>
      </c>
      <c r="L14" s="245">
        <v>10961.966666666667</v>
      </c>
      <c r="M14" s="246">
        <v>10896.3</v>
      </c>
      <c r="N14" s="246">
        <v>10816</v>
      </c>
      <c r="O14" s="246">
        <v>1750875</v>
      </c>
      <c r="P14" s="247">
        <v>3.8663463249688557E-2</v>
      </c>
    </row>
    <row r="15" spans="1:16" ht="12.75" customHeight="1">
      <c r="A15" s="239">
        <v>5</v>
      </c>
      <c r="B15" s="251" t="s">
        <v>919</v>
      </c>
      <c r="C15" s="243" t="s">
        <v>39</v>
      </c>
      <c r="D15" s="244">
        <v>45407</v>
      </c>
      <c r="E15" s="243">
        <v>695.6</v>
      </c>
      <c r="F15" s="243">
        <v>696.88333333333333</v>
      </c>
      <c r="G15" s="245">
        <v>688.7166666666667</v>
      </c>
      <c r="H15" s="245">
        <v>681.83333333333337</v>
      </c>
      <c r="I15" s="245">
        <v>673.66666666666674</v>
      </c>
      <c r="J15" s="245">
        <v>703.76666666666665</v>
      </c>
      <c r="K15" s="245">
        <v>711.93333333333339</v>
      </c>
      <c r="L15" s="245">
        <v>718.81666666666661</v>
      </c>
      <c r="M15" s="246">
        <v>705.05</v>
      </c>
      <c r="N15" s="246">
        <v>690</v>
      </c>
      <c r="O15" s="246">
        <v>13826000</v>
      </c>
      <c r="P15" s="247">
        <v>2.6832982812386684E-3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6539.6</v>
      </c>
      <c r="F16" s="243">
        <v>6566.7</v>
      </c>
      <c r="G16" s="245">
        <v>6493.4</v>
      </c>
      <c r="H16" s="245">
        <v>6447.2</v>
      </c>
      <c r="I16" s="245">
        <v>6373.9</v>
      </c>
      <c r="J16" s="245">
        <v>6612.9</v>
      </c>
      <c r="K16" s="245">
        <v>6686.2000000000007</v>
      </c>
      <c r="L16" s="245">
        <v>6732.4</v>
      </c>
      <c r="M16" s="246">
        <v>6640</v>
      </c>
      <c r="N16" s="246">
        <v>6520.5</v>
      </c>
      <c r="O16" s="246">
        <v>1022250</v>
      </c>
      <c r="P16" s="247">
        <v>-2.071608190635852E-2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26731.15</v>
      </c>
      <c r="F17" s="243">
        <v>26736.266666666666</v>
      </c>
      <c r="G17" s="245">
        <v>26497.383333333331</v>
      </c>
      <c r="H17" s="245">
        <v>26263.616666666665</v>
      </c>
      <c r="I17" s="245">
        <v>26024.73333333333</v>
      </c>
      <c r="J17" s="245">
        <v>26970.033333333333</v>
      </c>
      <c r="K17" s="245">
        <v>27208.916666666672</v>
      </c>
      <c r="L17" s="245">
        <v>27442.683333333334</v>
      </c>
      <c r="M17" s="246">
        <v>26975.15</v>
      </c>
      <c r="N17" s="246">
        <v>26502.5</v>
      </c>
      <c r="O17" s="246">
        <v>206400</v>
      </c>
      <c r="P17" s="247">
        <v>-1.338432122370937E-2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206.75</v>
      </c>
      <c r="F18" s="243">
        <v>206.86666666666667</v>
      </c>
      <c r="G18" s="245">
        <v>204.38333333333335</v>
      </c>
      <c r="H18" s="245">
        <v>202.01666666666668</v>
      </c>
      <c r="I18" s="245">
        <v>199.53333333333336</v>
      </c>
      <c r="J18" s="245">
        <v>209.23333333333335</v>
      </c>
      <c r="K18" s="245">
        <v>211.7166666666667</v>
      </c>
      <c r="L18" s="245">
        <v>214.08333333333334</v>
      </c>
      <c r="M18" s="246">
        <v>209.35</v>
      </c>
      <c r="N18" s="246">
        <v>204.5</v>
      </c>
      <c r="O18" s="246">
        <v>48907800</v>
      </c>
      <c r="P18" s="247">
        <v>-2.1605271686291457E-2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238.05</v>
      </c>
      <c r="F19" s="243">
        <v>237.5</v>
      </c>
      <c r="G19" s="245">
        <v>235.2</v>
      </c>
      <c r="H19" s="245">
        <v>232.35</v>
      </c>
      <c r="I19" s="245">
        <v>230.04999999999998</v>
      </c>
      <c r="J19" s="245">
        <v>240.35</v>
      </c>
      <c r="K19" s="245">
        <v>242.65</v>
      </c>
      <c r="L19" s="245">
        <v>245.5</v>
      </c>
      <c r="M19" s="246">
        <v>239.8</v>
      </c>
      <c r="N19" s="246">
        <v>234.65</v>
      </c>
      <c r="O19" s="246">
        <v>42746600</v>
      </c>
      <c r="P19" s="247">
        <v>-1.0829673304855304E-2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2624.6</v>
      </c>
      <c r="F20" s="243">
        <v>2633.3166666666671</v>
      </c>
      <c r="G20" s="245">
        <v>2591.6333333333341</v>
      </c>
      <c r="H20" s="245">
        <v>2558.666666666667</v>
      </c>
      <c r="I20" s="245">
        <v>2516.983333333334</v>
      </c>
      <c r="J20" s="245">
        <v>2666.2833333333342</v>
      </c>
      <c r="K20" s="245">
        <v>2707.9666666666676</v>
      </c>
      <c r="L20" s="245">
        <v>2740.9333333333343</v>
      </c>
      <c r="M20" s="246">
        <v>2675</v>
      </c>
      <c r="N20" s="246">
        <v>2600.35</v>
      </c>
      <c r="O20" s="246">
        <v>5281200</v>
      </c>
      <c r="P20" s="247">
        <v>-1.5381173443704906E-2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3228.3</v>
      </c>
      <c r="F21" s="243">
        <v>3246.6333333333332</v>
      </c>
      <c r="G21" s="245">
        <v>3201.2666666666664</v>
      </c>
      <c r="H21" s="245">
        <v>3174.2333333333331</v>
      </c>
      <c r="I21" s="245">
        <v>3128.8666666666663</v>
      </c>
      <c r="J21" s="245">
        <v>3273.6666666666665</v>
      </c>
      <c r="K21" s="245">
        <v>3319.0333333333333</v>
      </c>
      <c r="L21" s="245">
        <v>3346.0666666666666</v>
      </c>
      <c r="M21" s="246">
        <v>3292</v>
      </c>
      <c r="N21" s="246">
        <v>3219.6</v>
      </c>
      <c r="O21" s="246">
        <v>14073000</v>
      </c>
      <c r="P21" s="247">
        <v>6.825206043956044E-3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1370.45</v>
      </c>
      <c r="F22" s="243">
        <v>1383.8833333333334</v>
      </c>
      <c r="G22" s="245">
        <v>1352.8666666666668</v>
      </c>
      <c r="H22" s="245">
        <v>1335.2833333333333</v>
      </c>
      <c r="I22" s="245">
        <v>1304.2666666666667</v>
      </c>
      <c r="J22" s="245">
        <v>1401.4666666666669</v>
      </c>
      <c r="K22" s="245">
        <v>1432.4833333333338</v>
      </c>
      <c r="L22" s="245">
        <v>1450.0666666666671</v>
      </c>
      <c r="M22" s="246">
        <v>1414.9</v>
      </c>
      <c r="N22" s="246">
        <v>1366.3</v>
      </c>
      <c r="O22" s="246">
        <v>36383200</v>
      </c>
      <c r="P22" s="247">
        <v>1.0060853728956603E-2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4878.25</v>
      </c>
      <c r="F23" s="243">
        <v>4880.1500000000005</v>
      </c>
      <c r="G23" s="245">
        <v>4843.1000000000013</v>
      </c>
      <c r="H23" s="245">
        <v>4807.9500000000007</v>
      </c>
      <c r="I23" s="245">
        <v>4770.9000000000015</v>
      </c>
      <c r="J23" s="245">
        <v>4915.3000000000011</v>
      </c>
      <c r="K23" s="245">
        <v>4952.3500000000004</v>
      </c>
      <c r="L23" s="245">
        <v>4987.5000000000009</v>
      </c>
      <c r="M23" s="246">
        <v>4917.2</v>
      </c>
      <c r="N23" s="246">
        <v>4845</v>
      </c>
      <c r="O23" s="246">
        <v>1099400</v>
      </c>
      <c r="P23" s="247">
        <v>-2.2060131649172744E-2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628.20000000000005</v>
      </c>
      <c r="F24" s="243">
        <v>632.31666666666672</v>
      </c>
      <c r="G24" s="245">
        <v>621.88333333333344</v>
      </c>
      <c r="H24" s="245">
        <v>615.56666666666672</v>
      </c>
      <c r="I24" s="245">
        <v>605.13333333333344</v>
      </c>
      <c r="J24" s="245">
        <v>638.63333333333344</v>
      </c>
      <c r="K24" s="245">
        <v>649.06666666666661</v>
      </c>
      <c r="L24" s="245">
        <v>655.38333333333344</v>
      </c>
      <c r="M24" s="246">
        <v>642.75</v>
      </c>
      <c r="N24" s="246">
        <v>626</v>
      </c>
      <c r="O24" s="246">
        <v>48792600</v>
      </c>
      <c r="P24" s="247">
        <v>-3.4191176470588234E-3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6458</v>
      </c>
      <c r="F25" s="243">
        <v>6433.3499999999995</v>
      </c>
      <c r="G25" s="245">
        <v>6374.6999999999989</v>
      </c>
      <c r="H25" s="245">
        <v>6291.4</v>
      </c>
      <c r="I25" s="245">
        <v>6232.7499999999991</v>
      </c>
      <c r="J25" s="245">
        <v>6516.6499999999987</v>
      </c>
      <c r="K25" s="245">
        <v>6575.2999999999984</v>
      </c>
      <c r="L25" s="245">
        <v>6658.5999999999985</v>
      </c>
      <c r="M25" s="246">
        <v>6492</v>
      </c>
      <c r="N25" s="246">
        <v>6350.05</v>
      </c>
      <c r="O25" s="246">
        <v>1724000</v>
      </c>
      <c r="P25" s="247">
        <v>-2.2952677812411448E-2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461.45</v>
      </c>
      <c r="F26" s="243">
        <v>465.41666666666669</v>
      </c>
      <c r="G26" s="245">
        <v>454.98333333333335</v>
      </c>
      <c r="H26" s="245">
        <v>448.51666666666665</v>
      </c>
      <c r="I26" s="245">
        <v>438.08333333333331</v>
      </c>
      <c r="J26" s="245">
        <v>471.88333333333338</v>
      </c>
      <c r="K26" s="245">
        <v>482.31666666666666</v>
      </c>
      <c r="L26" s="245">
        <v>488.78333333333342</v>
      </c>
      <c r="M26" s="246">
        <v>475.85</v>
      </c>
      <c r="N26" s="246">
        <v>458.95</v>
      </c>
      <c r="O26" s="246">
        <v>14492500</v>
      </c>
      <c r="P26" s="247">
        <v>5.0264876185782924E-2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174</v>
      </c>
      <c r="F27" s="243">
        <v>174.36666666666665</v>
      </c>
      <c r="G27" s="245">
        <v>173.08333333333329</v>
      </c>
      <c r="H27" s="245">
        <v>172.16666666666663</v>
      </c>
      <c r="I27" s="245">
        <v>170.88333333333327</v>
      </c>
      <c r="J27" s="245">
        <v>175.2833333333333</v>
      </c>
      <c r="K27" s="245">
        <v>176.56666666666666</v>
      </c>
      <c r="L27" s="245">
        <v>177.48333333333332</v>
      </c>
      <c r="M27" s="246">
        <v>175.65</v>
      </c>
      <c r="N27" s="246">
        <v>173.45</v>
      </c>
      <c r="O27" s="246">
        <v>94955000</v>
      </c>
      <c r="P27" s="247">
        <v>3.0607261084278505E-2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2922.5</v>
      </c>
      <c r="F28" s="243">
        <v>2909.8833333333332</v>
      </c>
      <c r="G28" s="245">
        <v>2872.7166666666662</v>
      </c>
      <c r="H28" s="245">
        <v>2822.9333333333329</v>
      </c>
      <c r="I28" s="245">
        <v>2785.766666666666</v>
      </c>
      <c r="J28" s="245">
        <v>2959.6666666666665</v>
      </c>
      <c r="K28" s="245">
        <v>2996.8333333333335</v>
      </c>
      <c r="L28" s="245">
        <v>3046.6166666666668</v>
      </c>
      <c r="M28" s="246">
        <v>2947.05</v>
      </c>
      <c r="N28" s="246">
        <v>2860.1</v>
      </c>
      <c r="O28" s="246">
        <v>9561800</v>
      </c>
      <c r="P28" s="247">
        <v>4.6229170606652799E-3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2073.4</v>
      </c>
      <c r="F29" s="243">
        <v>2082.9333333333334</v>
      </c>
      <c r="G29" s="245">
        <v>2054.7166666666667</v>
      </c>
      <c r="H29" s="245">
        <v>2036.0333333333333</v>
      </c>
      <c r="I29" s="245">
        <v>2007.8166666666666</v>
      </c>
      <c r="J29" s="245">
        <v>2101.6166666666668</v>
      </c>
      <c r="K29" s="245">
        <v>2129.8333333333339</v>
      </c>
      <c r="L29" s="245">
        <v>2148.5166666666669</v>
      </c>
      <c r="M29" s="246">
        <v>2111.15</v>
      </c>
      <c r="N29" s="246">
        <v>2064.25</v>
      </c>
      <c r="O29" s="246">
        <v>2931963</v>
      </c>
      <c r="P29" s="247">
        <v>1.2675877804537964E-2</v>
      </c>
    </row>
    <row r="30" spans="1:16" ht="12.75" customHeight="1">
      <c r="A30" s="239">
        <v>20</v>
      </c>
      <c r="B30" s="251" t="s">
        <v>919</v>
      </c>
      <c r="C30" s="248" t="s">
        <v>60</v>
      </c>
      <c r="D30" s="244">
        <v>45407</v>
      </c>
      <c r="E30" s="243">
        <v>6025.2</v>
      </c>
      <c r="F30" s="243">
        <v>6032.6166666666659</v>
      </c>
      <c r="G30" s="245">
        <v>5984.5833333333321</v>
      </c>
      <c r="H30" s="245">
        <v>5943.9666666666662</v>
      </c>
      <c r="I30" s="245">
        <v>5895.9333333333325</v>
      </c>
      <c r="J30" s="245">
        <v>6073.2333333333318</v>
      </c>
      <c r="K30" s="245">
        <v>6121.2666666666664</v>
      </c>
      <c r="L30" s="245">
        <v>6161.8833333333314</v>
      </c>
      <c r="M30" s="246">
        <v>6080.65</v>
      </c>
      <c r="N30" s="246">
        <v>5992</v>
      </c>
      <c r="O30" s="246">
        <v>468750</v>
      </c>
      <c r="P30" s="247">
        <v>8.7153001936733383E-3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619.1</v>
      </c>
      <c r="F31" s="243">
        <v>625.01666666666665</v>
      </c>
      <c r="G31" s="245">
        <v>610.88333333333333</v>
      </c>
      <c r="H31" s="245">
        <v>602.66666666666663</v>
      </c>
      <c r="I31" s="245">
        <v>588.5333333333333</v>
      </c>
      <c r="J31" s="245">
        <v>633.23333333333335</v>
      </c>
      <c r="K31" s="245">
        <v>647.36666666666656</v>
      </c>
      <c r="L31" s="245">
        <v>655.58333333333337</v>
      </c>
      <c r="M31" s="246">
        <v>639.15</v>
      </c>
      <c r="N31" s="246">
        <v>616.79999999999995</v>
      </c>
      <c r="O31" s="246">
        <v>19726000</v>
      </c>
      <c r="P31" s="247">
        <v>-6.7972408237248882E-3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1129.95</v>
      </c>
      <c r="F32" s="243">
        <v>1131.4833333333333</v>
      </c>
      <c r="G32" s="245">
        <v>1119.5666666666666</v>
      </c>
      <c r="H32" s="245">
        <v>1109.1833333333332</v>
      </c>
      <c r="I32" s="245">
        <v>1097.2666666666664</v>
      </c>
      <c r="J32" s="245">
        <v>1141.8666666666668</v>
      </c>
      <c r="K32" s="245">
        <v>1153.7833333333333</v>
      </c>
      <c r="L32" s="245">
        <v>1164.166666666667</v>
      </c>
      <c r="M32" s="246">
        <v>1143.4000000000001</v>
      </c>
      <c r="N32" s="246">
        <v>1121.0999999999999</v>
      </c>
      <c r="O32" s="246">
        <v>14958900</v>
      </c>
      <c r="P32" s="247">
        <v>6.2897735681515469E-3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1066.4000000000001</v>
      </c>
      <c r="F33" s="243">
        <v>1070.7833333333333</v>
      </c>
      <c r="G33" s="245">
        <v>1057.9666666666667</v>
      </c>
      <c r="H33" s="245">
        <v>1049.5333333333333</v>
      </c>
      <c r="I33" s="245">
        <v>1036.7166666666667</v>
      </c>
      <c r="J33" s="245">
        <v>1079.2166666666667</v>
      </c>
      <c r="K33" s="245">
        <v>1092.0333333333333</v>
      </c>
      <c r="L33" s="245">
        <v>1100.4666666666667</v>
      </c>
      <c r="M33" s="246">
        <v>1083.5999999999999</v>
      </c>
      <c r="N33" s="246">
        <v>1062.3499999999999</v>
      </c>
      <c r="O33" s="246">
        <v>53892500</v>
      </c>
      <c r="P33" s="247">
        <v>2.3684304251302933E-2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9174.4500000000007</v>
      </c>
      <c r="F34" s="243">
        <v>9137.6999999999989</v>
      </c>
      <c r="G34" s="245">
        <v>9066.7499999999982</v>
      </c>
      <c r="H34" s="245">
        <v>8959.0499999999993</v>
      </c>
      <c r="I34" s="245">
        <v>8888.0999999999985</v>
      </c>
      <c r="J34" s="245">
        <v>9245.3999999999978</v>
      </c>
      <c r="K34" s="245">
        <v>9316.3499999999985</v>
      </c>
      <c r="L34" s="245">
        <v>9424.0499999999975</v>
      </c>
      <c r="M34" s="246">
        <v>9208.65</v>
      </c>
      <c r="N34" s="246">
        <v>9030</v>
      </c>
      <c r="O34" s="246">
        <v>2755750</v>
      </c>
      <c r="P34" s="247">
        <v>-1.9567731032642532E-2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1665.1</v>
      </c>
      <c r="F35" s="243">
        <v>1658.3333333333333</v>
      </c>
      <c r="G35" s="245">
        <v>1645.1166666666666</v>
      </c>
      <c r="H35" s="245">
        <v>1625.1333333333332</v>
      </c>
      <c r="I35" s="245">
        <v>1611.9166666666665</v>
      </c>
      <c r="J35" s="245">
        <v>1678.3166666666666</v>
      </c>
      <c r="K35" s="245">
        <v>1691.5333333333333</v>
      </c>
      <c r="L35" s="245">
        <v>1711.5166666666667</v>
      </c>
      <c r="M35" s="246">
        <v>1671.55</v>
      </c>
      <c r="N35" s="246">
        <v>1638.35</v>
      </c>
      <c r="O35" s="246">
        <v>10343500</v>
      </c>
      <c r="P35" s="247">
        <v>4.2720520413612314E-3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7322.1</v>
      </c>
      <c r="F36" s="243">
        <v>7329.5166666666664</v>
      </c>
      <c r="G36" s="245">
        <v>7282.2833333333328</v>
      </c>
      <c r="H36" s="245">
        <v>7242.4666666666662</v>
      </c>
      <c r="I36" s="245">
        <v>7195.2333333333327</v>
      </c>
      <c r="J36" s="245">
        <v>7369.333333333333</v>
      </c>
      <c r="K36" s="245">
        <v>7416.5666666666666</v>
      </c>
      <c r="L36" s="245">
        <v>7456.3833333333332</v>
      </c>
      <c r="M36" s="246">
        <v>7376.75</v>
      </c>
      <c r="N36" s="246">
        <v>7289.7</v>
      </c>
      <c r="O36" s="246">
        <v>5913000</v>
      </c>
      <c r="P36" s="247">
        <v>-1.474631342164459E-2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2355.5500000000002</v>
      </c>
      <c r="F37" s="243">
        <v>2349.4333333333334</v>
      </c>
      <c r="G37" s="245">
        <v>2332.416666666667</v>
      </c>
      <c r="H37" s="245">
        <v>2309.2833333333338</v>
      </c>
      <c r="I37" s="245">
        <v>2292.2666666666673</v>
      </c>
      <c r="J37" s="245">
        <v>2372.5666666666666</v>
      </c>
      <c r="K37" s="245">
        <v>2389.583333333333</v>
      </c>
      <c r="L37" s="245">
        <v>2412.7166666666662</v>
      </c>
      <c r="M37" s="246">
        <v>2366.4499999999998</v>
      </c>
      <c r="N37" s="246">
        <v>2326.3000000000002</v>
      </c>
      <c r="O37" s="246">
        <v>2245200</v>
      </c>
      <c r="P37" s="247">
        <v>-1.2404328318817629E-2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385.1</v>
      </c>
      <c r="F38" s="243">
        <v>385.91666666666669</v>
      </c>
      <c r="G38" s="245">
        <v>381.28333333333336</v>
      </c>
      <c r="H38" s="245">
        <v>377.4666666666667</v>
      </c>
      <c r="I38" s="245">
        <v>372.83333333333337</v>
      </c>
      <c r="J38" s="245">
        <v>389.73333333333335</v>
      </c>
      <c r="K38" s="245">
        <v>394.36666666666667</v>
      </c>
      <c r="L38" s="245">
        <v>398.18333333333334</v>
      </c>
      <c r="M38" s="246">
        <v>390.55</v>
      </c>
      <c r="N38" s="246">
        <v>382.1</v>
      </c>
      <c r="O38" s="246">
        <v>11177600</v>
      </c>
      <c r="P38" s="247">
        <v>6.6282420749279539E-3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199.3</v>
      </c>
      <c r="F39" s="243">
        <v>197.76666666666665</v>
      </c>
      <c r="G39" s="245">
        <v>194.68333333333331</v>
      </c>
      <c r="H39" s="245">
        <v>190.06666666666666</v>
      </c>
      <c r="I39" s="245">
        <v>186.98333333333332</v>
      </c>
      <c r="J39" s="245">
        <v>202.3833333333333</v>
      </c>
      <c r="K39" s="245">
        <v>205.46666666666667</v>
      </c>
      <c r="L39" s="245">
        <v>210.08333333333329</v>
      </c>
      <c r="M39" s="246">
        <v>200.85</v>
      </c>
      <c r="N39" s="246">
        <v>193.15</v>
      </c>
      <c r="O39" s="246">
        <v>125745000</v>
      </c>
      <c r="P39" s="247">
        <v>0.10097406150815366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270.8</v>
      </c>
      <c r="F40" s="243">
        <v>272.90000000000003</v>
      </c>
      <c r="G40" s="245">
        <v>267.50000000000006</v>
      </c>
      <c r="H40" s="245">
        <v>264.20000000000005</v>
      </c>
      <c r="I40" s="245">
        <v>258.80000000000007</v>
      </c>
      <c r="J40" s="245">
        <v>276.20000000000005</v>
      </c>
      <c r="K40" s="245">
        <v>281.60000000000002</v>
      </c>
      <c r="L40" s="245">
        <v>284.90000000000003</v>
      </c>
      <c r="M40" s="246">
        <v>278.3</v>
      </c>
      <c r="N40" s="246">
        <v>269.60000000000002</v>
      </c>
      <c r="O40" s="246">
        <v>135646875</v>
      </c>
      <c r="P40" s="247">
        <v>3.3748690399233186E-2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1376</v>
      </c>
      <c r="F41" s="243">
        <v>1377.2666666666667</v>
      </c>
      <c r="G41" s="245">
        <v>1369.7333333333333</v>
      </c>
      <c r="H41" s="245">
        <v>1363.4666666666667</v>
      </c>
      <c r="I41" s="245">
        <v>1355.9333333333334</v>
      </c>
      <c r="J41" s="245">
        <v>1383.5333333333333</v>
      </c>
      <c r="K41" s="245">
        <v>1391.0666666666666</v>
      </c>
      <c r="L41" s="245">
        <v>1397.3333333333333</v>
      </c>
      <c r="M41" s="246">
        <v>1384.8</v>
      </c>
      <c r="N41" s="246">
        <v>1371</v>
      </c>
      <c r="O41" s="246">
        <v>3341625</v>
      </c>
      <c r="P41" s="247">
        <v>7.2340906521984856E-3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221.5</v>
      </c>
      <c r="F42" s="243">
        <v>221.86666666666667</v>
      </c>
      <c r="G42" s="245">
        <v>218.88333333333335</v>
      </c>
      <c r="H42" s="245">
        <v>216.26666666666668</v>
      </c>
      <c r="I42" s="245">
        <v>213.28333333333336</v>
      </c>
      <c r="J42" s="245">
        <v>224.48333333333335</v>
      </c>
      <c r="K42" s="245">
        <v>227.4666666666667</v>
      </c>
      <c r="L42" s="245">
        <v>230.08333333333334</v>
      </c>
      <c r="M42" s="246">
        <v>224.85</v>
      </c>
      <c r="N42" s="246">
        <v>219.25</v>
      </c>
      <c r="O42" s="246">
        <v>163675500</v>
      </c>
      <c r="P42" s="247">
        <v>1.0806814981695298E-2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558.65</v>
      </c>
      <c r="F43" s="243">
        <v>558.76666666666665</v>
      </c>
      <c r="G43" s="245">
        <v>555.88333333333333</v>
      </c>
      <c r="H43" s="245">
        <v>553.11666666666667</v>
      </c>
      <c r="I43" s="245">
        <v>550.23333333333335</v>
      </c>
      <c r="J43" s="245">
        <v>561.5333333333333</v>
      </c>
      <c r="K43" s="245">
        <v>564.41666666666652</v>
      </c>
      <c r="L43" s="245">
        <v>567.18333333333328</v>
      </c>
      <c r="M43" s="246">
        <v>561.65</v>
      </c>
      <c r="N43" s="246">
        <v>556</v>
      </c>
      <c r="O43" s="246">
        <v>13607880</v>
      </c>
      <c r="P43" s="247">
        <v>8.0179915908868676E-3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1153.1500000000001</v>
      </c>
      <c r="F44" s="243">
        <v>1156.5833333333335</v>
      </c>
      <c r="G44" s="245">
        <v>1138.2166666666669</v>
      </c>
      <c r="H44" s="245">
        <v>1123.2833333333335</v>
      </c>
      <c r="I44" s="245">
        <v>1104.916666666667</v>
      </c>
      <c r="J44" s="245">
        <v>1171.5166666666669</v>
      </c>
      <c r="K44" s="245">
        <v>1189.8833333333337</v>
      </c>
      <c r="L44" s="245">
        <v>1204.8166666666668</v>
      </c>
      <c r="M44" s="246">
        <v>1174.95</v>
      </c>
      <c r="N44" s="246">
        <v>1141.6500000000001</v>
      </c>
      <c r="O44" s="246">
        <v>7401500</v>
      </c>
      <c r="P44" s="247">
        <v>6.4810818587253627E-2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1212.5</v>
      </c>
      <c r="F45" s="243">
        <v>1219.1666666666667</v>
      </c>
      <c r="G45" s="245">
        <v>1201.1833333333334</v>
      </c>
      <c r="H45" s="245">
        <v>1189.8666666666666</v>
      </c>
      <c r="I45" s="245">
        <v>1171.8833333333332</v>
      </c>
      <c r="J45" s="245">
        <v>1230.4833333333336</v>
      </c>
      <c r="K45" s="245">
        <v>1248.4666666666667</v>
      </c>
      <c r="L45" s="245">
        <v>1259.7833333333338</v>
      </c>
      <c r="M45" s="246">
        <v>1237.1500000000001</v>
      </c>
      <c r="N45" s="246">
        <v>1207.8499999999999</v>
      </c>
      <c r="O45" s="246">
        <v>32210700</v>
      </c>
      <c r="P45" s="247">
        <v>6.4113980409617093E-3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252.9</v>
      </c>
      <c r="F46" s="243">
        <v>253.20000000000002</v>
      </c>
      <c r="G46" s="245">
        <v>248.20000000000005</v>
      </c>
      <c r="H46" s="245">
        <v>243.50000000000003</v>
      </c>
      <c r="I46" s="245">
        <v>238.50000000000006</v>
      </c>
      <c r="J46" s="245">
        <v>257.90000000000003</v>
      </c>
      <c r="K46" s="245">
        <v>262.89999999999998</v>
      </c>
      <c r="L46" s="245">
        <v>267.60000000000002</v>
      </c>
      <c r="M46" s="246">
        <v>258.2</v>
      </c>
      <c r="N46" s="246">
        <v>248.5</v>
      </c>
      <c r="O46" s="246">
        <v>93135000</v>
      </c>
      <c r="P46" s="247">
        <v>2.2714170413928283E-2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271.39999999999998</v>
      </c>
      <c r="F47" s="243">
        <v>272.56666666666666</v>
      </c>
      <c r="G47" s="245">
        <v>269.2833333333333</v>
      </c>
      <c r="H47" s="245">
        <v>267.16666666666663</v>
      </c>
      <c r="I47" s="245">
        <v>263.88333333333327</v>
      </c>
      <c r="J47" s="245">
        <v>274.68333333333334</v>
      </c>
      <c r="K47" s="245">
        <v>277.96666666666675</v>
      </c>
      <c r="L47" s="245">
        <v>280.08333333333337</v>
      </c>
      <c r="M47" s="246">
        <v>275.85000000000002</v>
      </c>
      <c r="N47" s="246">
        <v>270.45</v>
      </c>
      <c r="O47" s="246">
        <v>44930000</v>
      </c>
      <c r="P47" s="247">
        <v>1.1310562151820382E-2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30952.35</v>
      </c>
      <c r="F48" s="243">
        <v>30997.116666666669</v>
      </c>
      <c r="G48" s="245">
        <v>30695.233333333337</v>
      </c>
      <c r="H48" s="245">
        <v>30438.116666666669</v>
      </c>
      <c r="I48" s="245">
        <v>30136.233333333337</v>
      </c>
      <c r="J48" s="245">
        <v>31254.233333333337</v>
      </c>
      <c r="K48" s="245">
        <v>31556.116666666669</v>
      </c>
      <c r="L48" s="245">
        <v>31813.233333333337</v>
      </c>
      <c r="M48" s="246">
        <v>31299</v>
      </c>
      <c r="N48" s="246">
        <v>30740</v>
      </c>
      <c r="O48" s="246">
        <v>288350</v>
      </c>
      <c r="P48" s="247">
        <v>8.6775425199583478E-4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601.9</v>
      </c>
      <c r="F49" s="243">
        <v>606.29999999999995</v>
      </c>
      <c r="G49" s="245">
        <v>593.79999999999995</v>
      </c>
      <c r="H49" s="245">
        <v>585.70000000000005</v>
      </c>
      <c r="I49" s="245">
        <v>573.20000000000005</v>
      </c>
      <c r="J49" s="245">
        <v>614.39999999999986</v>
      </c>
      <c r="K49" s="245">
        <v>626.89999999999986</v>
      </c>
      <c r="L49" s="245">
        <v>634.99999999999977</v>
      </c>
      <c r="M49" s="246">
        <v>618.79999999999995</v>
      </c>
      <c r="N49" s="246">
        <v>598.20000000000005</v>
      </c>
      <c r="O49" s="246">
        <v>23949000</v>
      </c>
      <c r="P49" s="247">
        <v>3.2355679702048418E-2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4819.3500000000004</v>
      </c>
      <c r="F50" s="243">
        <v>4828.75</v>
      </c>
      <c r="G50" s="245">
        <v>4791.6000000000004</v>
      </c>
      <c r="H50" s="245">
        <v>4763.8500000000004</v>
      </c>
      <c r="I50" s="245">
        <v>4726.7000000000007</v>
      </c>
      <c r="J50" s="245">
        <v>4856.5</v>
      </c>
      <c r="K50" s="245">
        <v>4893.6499999999996</v>
      </c>
      <c r="L50" s="245">
        <v>4921.3999999999996</v>
      </c>
      <c r="M50" s="246">
        <v>4865.8999999999996</v>
      </c>
      <c r="N50" s="246">
        <v>4801</v>
      </c>
      <c r="O50" s="246">
        <v>1772000</v>
      </c>
      <c r="P50" s="247">
        <v>2.1443394051187458E-2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783.55</v>
      </c>
      <c r="F51" s="243">
        <v>781.68333333333328</v>
      </c>
      <c r="G51" s="245">
        <v>774.96666666666658</v>
      </c>
      <c r="H51" s="245">
        <v>766.38333333333333</v>
      </c>
      <c r="I51" s="245">
        <v>759.66666666666663</v>
      </c>
      <c r="J51" s="245">
        <v>790.26666666666654</v>
      </c>
      <c r="K51" s="245">
        <v>796.98333333333323</v>
      </c>
      <c r="L51" s="245">
        <v>805.56666666666649</v>
      </c>
      <c r="M51" s="246">
        <v>788.4</v>
      </c>
      <c r="N51" s="246">
        <v>773.1</v>
      </c>
      <c r="O51" s="246">
        <v>7804000</v>
      </c>
      <c r="P51" s="247">
        <v>2.6571954748750327E-2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611.35</v>
      </c>
      <c r="F52" s="243">
        <v>611.1</v>
      </c>
      <c r="G52" s="245">
        <v>604.25</v>
      </c>
      <c r="H52" s="245">
        <v>597.15</v>
      </c>
      <c r="I52" s="245">
        <v>590.29999999999995</v>
      </c>
      <c r="J52" s="245">
        <v>618.20000000000005</v>
      </c>
      <c r="K52" s="245">
        <v>625.05000000000018</v>
      </c>
      <c r="L52" s="245">
        <v>632.15000000000009</v>
      </c>
      <c r="M52" s="246">
        <v>617.95000000000005</v>
      </c>
      <c r="N52" s="246">
        <v>604</v>
      </c>
      <c r="O52" s="246">
        <v>64505700</v>
      </c>
      <c r="P52" s="247">
        <v>3.5811836115326255E-2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811.05</v>
      </c>
      <c r="F53" s="243">
        <v>809.68333333333328</v>
      </c>
      <c r="G53" s="245">
        <v>801.46666666666658</v>
      </c>
      <c r="H53" s="245">
        <v>791.88333333333333</v>
      </c>
      <c r="I53" s="245">
        <v>783.66666666666663</v>
      </c>
      <c r="J53" s="245">
        <v>819.26666666666654</v>
      </c>
      <c r="K53" s="245">
        <v>827.48333333333323</v>
      </c>
      <c r="L53" s="245">
        <v>837.06666666666649</v>
      </c>
      <c r="M53" s="246">
        <v>817.9</v>
      </c>
      <c r="N53" s="246">
        <v>800.1</v>
      </c>
      <c r="O53" s="246">
        <v>3399825</v>
      </c>
      <c r="P53" s="247">
        <v>-3.9988574692944876E-3</v>
      </c>
    </row>
    <row r="54" spans="1:16" ht="12.75" customHeight="1">
      <c r="A54" s="239">
        <v>44</v>
      </c>
      <c r="B54" s="251" t="s">
        <v>919</v>
      </c>
      <c r="C54" s="248" t="s">
        <v>89</v>
      </c>
      <c r="D54" s="244">
        <v>45407</v>
      </c>
      <c r="E54" s="243">
        <v>371.55</v>
      </c>
      <c r="F54" s="243">
        <v>373.45000000000005</v>
      </c>
      <c r="G54" s="245">
        <v>367.55000000000007</v>
      </c>
      <c r="H54" s="245">
        <v>363.55</v>
      </c>
      <c r="I54" s="245">
        <v>357.65000000000003</v>
      </c>
      <c r="J54" s="245">
        <v>377.4500000000001</v>
      </c>
      <c r="K54" s="245">
        <v>383.35000000000008</v>
      </c>
      <c r="L54" s="245">
        <v>387.35000000000014</v>
      </c>
      <c r="M54" s="246">
        <v>379.35</v>
      </c>
      <c r="N54" s="246">
        <v>369.45</v>
      </c>
      <c r="O54" s="246">
        <v>9302400</v>
      </c>
      <c r="P54" s="247">
        <v>3.0731407498463428E-3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1202.5999999999999</v>
      </c>
      <c r="F55" s="243">
        <v>1206.4000000000001</v>
      </c>
      <c r="G55" s="245">
        <v>1196.3500000000001</v>
      </c>
      <c r="H55" s="245">
        <v>1190.1000000000001</v>
      </c>
      <c r="I55" s="245">
        <v>1180.0500000000002</v>
      </c>
      <c r="J55" s="245">
        <v>1212.6500000000001</v>
      </c>
      <c r="K55" s="245">
        <v>1222.7000000000003</v>
      </c>
      <c r="L55" s="245">
        <v>1228.95</v>
      </c>
      <c r="M55" s="246">
        <v>1216.45</v>
      </c>
      <c r="N55" s="246">
        <v>1200.1500000000001</v>
      </c>
      <c r="O55" s="246">
        <v>8994375</v>
      </c>
      <c r="P55" s="247">
        <v>-1.140344851274301E-2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1466.35</v>
      </c>
      <c r="F56" s="243">
        <v>1468.4166666666667</v>
      </c>
      <c r="G56" s="245">
        <v>1450.4333333333334</v>
      </c>
      <c r="H56" s="245">
        <v>1434.5166666666667</v>
      </c>
      <c r="I56" s="245">
        <v>1416.5333333333333</v>
      </c>
      <c r="J56" s="245">
        <v>1484.3333333333335</v>
      </c>
      <c r="K56" s="245">
        <v>1502.3166666666666</v>
      </c>
      <c r="L56" s="245">
        <v>1518.2333333333336</v>
      </c>
      <c r="M56" s="246">
        <v>1486.4</v>
      </c>
      <c r="N56" s="246">
        <v>1452.5</v>
      </c>
      <c r="O56" s="246">
        <v>9192950</v>
      </c>
      <c r="P56" s="247">
        <v>-2.5897100351263861E-2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450</v>
      </c>
      <c r="F57" s="243">
        <v>450.0333333333333</v>
      </c>
      <c r="G57" s="245">
        <v>444.41666666666663</v>
      </c>
      <c r="H57" s="245">
        <v>438.83333333333331</v>
      </c>
      <c r="I57" s="245">
        <v>433.21666666666664</v>
      </c>
      <c r="J57" s="245">
        <v>455.61666666666662</v>
      </c>
      <c r="K57" s="245">
        <v>461.23333333333329</v>
      </c>
      <c r="L57" s="245">
        <v>466.81666666666661</v>
      </c>
      <c r="M57" s="246">
        <v>455.65</v>
      </c>
      <c r="N57" s="246">
        <v>444.45</v>
      </c>
      <c r="O57" s="246">
        <v>58524900</v>
      </c>
      <c r="P57" s="247">
        <v>-3.8602180212501724E-2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5846.3</v>
      </c>
      <c r="F58" s="243">
        <v>5846.0333333333328</v>
      </c>
      <c r="G58" s="245">
        <v>5764.3166666666657</v>
      </c>
      <c r="H58" s="245">
        <v>5682.333333333333</v>
      </c>
      <c r="I58" s="245">
        <v>5600.6166666666659</v>
      </c>
      <c r="J58" s="245">
        <v>5928.0166666666655</v>
      </c>
      <c r="K58" s="245">
        <v>6009.7333333333327</v>
      </c>
      <c r="L58" s="245">
        <v>6091.7166666666653</v>
      </c>
      <c r="M58" s="246">
        <v>5927.75</v>
      </c>
      <c r="N58" s="246">
        <v>5764.05</v>
      </c>
      <c r="O58" s="246">
        <v>1595550</v>
      </c>
      <c r="P58" s="247">
        <v>-1.2257405515832482E-2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2717.75</v>
      </c>
      <c r="F59" s="243">
        <v>2750.0666666666671</v>
      </c>
      <c r="G59" s="245">
        <v>2676.6833333333343</v>
      </c>
      <c r="H59" s="245">
        <v>2635.6166666666672</v>
      </c>
      <c r="I59" s="245">
        <v>2562.2333333333345</v>
      </c>
      <c r="J59" s="245">
        <v>2791.1333333333341</v>
      </c>
      <c r="K59" s="245">
        <v>2864.5166666666664</v>
      </c>
      <c r="L59" s="245">
        <v>2905.5833333333339</v>
      </c>
      <c r="M59" s="246">
        <v>2823.45</v>
      </c>
      <c r="N59" s="246">
        <v>2709</v>
      </c>
      <c r="O59" s="246">
        <v>4109700</v>
      </c>
      <c r="P59" s="247">
        <v>2.5144054478784705E-2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916.95</v>
      </c>
      <c r="F60" s="243">
        <v>919.7833333333333</v>
      </c>
      <c r="G60" s="245">
        <v>910.56666666666661</v>
      </c>
      <c r="H60" s="245">
        <v>904.18333333333328</v>
      </c>
      <c r="I60" s="245">
        <v>894.96666666666658</v>
      </c>
      <c r="J60" s="245">
        <v>926.16666666666663</v>
      </c>
      <c r="K60" s="245">
        <v>935.38333333333333</v>
      </c>
      <c r="L60" s="245">
        <v>941.76666666666665</v>
      </c>
      <c r="M60" s="246">
        <v>929</v>
      </c>
      <c r="N60" s="246">
        <v>913.4</v>
      </c>
      <c r="O60" s="246">
        <v>15270000</v>
      </c>
      <c r="P60" s="247">
        <v>-7.9906450984213607E-3</v>
      </c>
    </row>
    <row r="61" spans="1:16" ht="12.75" customHeight="1">
      <c r="A61" s="239">
        <v>51</v>
      </c>
      <c r="B61" s="251" t="s">
        <v>919</v>
      </c>
      <c r="C61" s="250" t="s">
        <v>96</v>
      </c>
      <c r="D61" s="244">
        <v>45407</v>
      </c>
      <c r="E61" s="243">
        <v>1148.45</v>
      </c>
      <c r="F61" s="243">
        <v>1148.4166666666667</v>
      </c>
      <c r="G61" s="245">
        <v>1136.7833333333335</v>
      </c>
      <c r="H61" s="245">
        <v>1125.1166666666668</v>
      </c>
      <c r="I61" s="245">
        <v>1113.4833333333336</v>
      </c>
      <c r="J61" s="245">
        <v>1160.0833333333335</v>
      </c>
      <c r="K61" s="245">
        <v>1171.7166666666667</v>
      </c>
      <c r="L61" s="245">
        <v>1183.3833333333334</v>
      </c>
      <c r="M61" s="246">
        <v>1160.05</v>
      </c>
      <c r="N61" s="246">
        <v>1136.75</v>
      </c>
      <c r="O61" s="246">
        <v>1460900</v>
      </c>
      <c r="P61" s="247">
        <v>-7.0792520035618881E-2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281.5</v>
      </c>
      <c r="F62" s="243">
        <v>281.90000000000003</v>
      </c>
      <c r="G62" s="245">
        <v>279.65000000000009</v>
      </c>
      <c r="H62" s="245">
        <v>277.80000000000007</v>
      </c>
      <c r="I62" s="245">
        <v>275.55000000000013</v>
      </c>
      <c r="J62" s="245">
        <v>283.75000000000006</v>
      </c>
      <c r="K62" s="245">
        <v>285.99999999999994</v>
      </c>
      <c r="L62" s="245">
        <v>287.85000000000002</v>
      </c>
      <c r="M62" s="246">
        <v>284.14999999999998</v>
      </c>
      <c r="N62" s="246">
        <v>280.05</v>
      </c>
      <c r="O62" s="246">
        <v>23778000</v>
      </c>
      <c r="P62" s="247">
        <v>-3.4701267350633674E-3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154.65</v>
      </c>
      <c r="F63" s="243">
        <v>154.95000000000002</v>
      </c>
      <c r="G63" s="245">
        <v>150.70000000000005</v>
      </c>
      <c r="H63" s="245">
        <v>146.75000000000003</v>
      </c>
      <c r="I63" s="245">
        <v>142.50000000000006</v>
      </c>
      <c r="J63" s="245">
        <v>158.90000000000003</v>
      </c>
      <c r="K63" s="245">
        <v>163.14999999999998</v>
      </c>
      <c r="L63" s="245">
        <v>167.10000000000002</v>
      </c>
      <c r="M63" s="246">
        <v>159.19999999999999</v>
      </c>
      <c r="N63" s="246">
        <v>151</v>
      </c>
      <c r="O63" s="246">
        <v>40130000</v>
      </c>
      <c r="P63" s="247">
        <v>-2.8682076727580781E-2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3043.55</v>
      </c>
      <c r="F64" s="243">
        <v>3045.8166666666671</v>
      </c>
      <c r="G64" s="245">
        <v>3009.8833333333341</v>
      </c>
      <c r="H64" s="245">
        <v>2976.2166666666672</v>
      </c>
      <c r="I64" s="245">
        <v>2940.2833333333342</v>
      </c>
      <c r="J64" s="245">
        <v>3079.483333333334</v>
      </c>
      <c r="K64" s="245">
        <v>3115.4166666666674</v>
      </c>
      <c r="L64" s="245">
        <v>3149.0833333333339</v>
      </c>
      <c r="M64" s="246">
        <v>3081.75</v>
      </c>
      <c r="N64" s="246">
        <v>3012.15</v>
      </c>
      <c r="O64" s="246">
        <v>3156000</v>
      </c>
      <c r="P64" s="247">
        <v>-4.5420136260408781E-3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507.25</v>
      </c>
      <c r="F65" s="243">
        <v>515.15</v>
      </c>
      <c r="G65" s="245">
        <v>495.59999999999991</v>
      </c>
      <c r="H65" s="245">
        <v>483.94999999999993</v>
      </c>
      <c r="I65" s="245">
        <v>464.39999999999986</v>
      </c>
      <c r="J65" s="245">
        <v>526.79999999999995</v>
      </c>
      <c r="K65" s="245">
        <v>546.34999999999991</v>
      </c>
      <c r="L65" s="245">
        <v>558</v>
      </c>
      <c r="M65" s="246">
        <v>534.70000000000005</v>
      </c>
      <c r="N65" s="246">
        <v>503.5</v>
      </c>
      <c r="O65" s="246">
        <v>23721250</v>
      </c>
      <c r="P65" s="247">
        <v>3.5240848835306308E-2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2031.2</v>
      </c>
      <c r="F66" s="243">
        <v>2041.0333333333335</v>
      </c>
      <c r="G66" s="245">
        <v>2017.0666666666671</v>
      </c>
      <c r="H66" s="245">
        <v>2002.9333333333336</v>
      </c>
      <c r="I66" s="245">
        <v>1978.9666666666672</v>
      </c>
      <c r="J66" s="245">
        <v>2055.166666666667</v>
      </c>
      <c r="K66" s="245">
        <v>2079.1333333333337</v>
      </c>
      <c r="L66" s="245">
        <v>2093.2666666666669</v>
      </c>
      <c r="M66" s="246">
        <v>2065</v>
      </c>
      <c r="N66" s="246">
        <v>2026.9</v>
      </c>
      <c r="O66" s="246">
        <v>3147250</v>
      </c>
      <c r="P66" s="247">
        <v>-7.6511150234741782E-2</v>
      </c>
    </row>
    <row r="67" spans="1:16" ht="12.75" customHeight="1">
      <c r="A67" s="239">
        <v>57</v>
      </c>
      <c r="B67" s="251" t="s">
        <v>919</v>
      </c>
      <c r="C67" s="243" t="s">
        <v>102</v>
      </c>
      <c r="D67" s="244">
        <v>45407</v>
      </c>
      <c r="E67" s="243">
        <v>2220.9499999999998</v>
      </c>
      <c r="F67" s="243">
        <v>2209.8333333333335</v>
      </c>
      <c r="G67" s="245">
        <v>2181.166666666667</v>
      </c>
      <c r="H67" s="245">
        <v>2141.3833333333337</v>
      </c>
      <c r="I67" s="245">
        <v>2112.7166666666672</v>
      </c>
      <c r="J67" s="245">
        <v>2249.6166666666668</v>
      </c>
      <c r="K67" s="245">
        <v>2278.2833333333338</v>
      </c>
      <c r="L67" s="245">
        <v>2318.0666666666666</v>
      </c>
      <c r="M67" s="246">
        <v>2238.5</v>
      </c>
      <c r="N67" s="246">
        <v>2170.0500000000002</v>
      </c>
      <c r="O67" s="246">
        <v>2981100</v>
      </c>
      <c r="P67" s="247">
        <v>4.0850528961977585E-2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3744.7</v>
      </c>
      <c r="F68" s="243">
        <v>3737.9333333333329</v>
      </c>
      <c r="G68" s="245">
        <v>3707.4666666666658</v>
      </c>
      <c r="H68" s="245">
        <v>3670.2333333333327</v>
      </c>
      <c r="I68" s="245">
        <v>3639.7666666666655</v>
      </c>
      <c r="J68" s="245">
        <v>3775.1666666666661</v>
      </c>
      <c r="K68" s="245">
        <v>3805.6333333333332</v>
      </c>
      <c r="L68" s="245">
        <v>3842.8666666666663</v>
      </c>
      <c r="M68" s="246">
        <v>3768.4</v>
      </c>
      <c r="N68" s="246">
        <v>3700.7</v>
      </c>
      <c r="O68" s="246">
        <v>3033400</v>
      </c>
      <c r="P68" s="247">
        <v>-5.6426527311185769E-2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7670.85</v>
      </c>
      <c r="F69" s="243">
        <v>7701.2833333333328</v>
      </c>
      <c r="G69" s="245">
        <v>7617.5666666666657</v>
      </c>
      <c r="H69" s="245">
        <v>7564.2833333333328</v>
      </c>
      <c r="I69" s="245">
        <v>7480.5666666666657</v>
      </c>
      <c r="J69" s="245">
        <v>7754.5666666666657</v>
      </c>
      <c r="K69" s="245">
        <v>7838.2833333333328</v>
      </c>
      <c r="L69" s="245">
        <v>7891.5666666666657</v>
      </c>
      <c r="M69" s="246">
        <v>7785</v>
      </c>
      <c r="N69" s="246">
        <v>7648</v>
      </c>
      <c r="O69" s="246">
        <v>1184000</v>
      </c>
      <c r="P69" s="247">
        <v>2.964845404489623E-3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893.2</v>
      </c>
      <c r="F70" s="243">
        <v>900.2833333333333</v>
      </c>
      <c r="G70" s="245">
        <v>881.56666666666661</v>
      </c>
      <c r="H70" s="245">
        <v>869.93333333333328</v>
      </c>
      <c r="I70" s="245">
        <v>851.21666666666658</v>
      </c>
      <c r="J70" s="245">
        <v>911.91666666666663</v>
      </c>
      <c r="K70" s="245">
        <v>930.63333333333333</v>
      </c>
      <c r="L70" s="245">
        <v>942.26666666666665</v>
      </c>
      <c r="M70" s="246">
        <v>919</v>
      </c>
      <c r="N70" s="246">
        <v>888.65</v>
      </c>
      <c r="O70" s="246">
        <v>44026950</v>
      </c>
      <c r="P70" s="247">
        <v>7.0574546621730058E-2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6158.2</v>
      </c>
      <c r="F71" s="243">
        <v>6142.7333333333336</v>
      </c>
      <c r="G71" s="245">
        <v>6092.4666666666672</v>
      </c>
      <c r="H71" s="245">
        <v>6026.7333333333336</v>
      </c>
      <c r="I71" s="245">
        <v>5976.4666666666672</v>
      </c>
      <c r="J71" s="245">
        <v>6208.4666666666672</v>
      </c>
      <c r="K71" s="245">
        <v>6258.7333333333336</v>
      </c>
      <c r="L71" s="245">
        <v>6324.4666666666672</v>
      </c>
      <c r="M71" s="246">
        <v>6193</v>
      </c>
      <c r="N71" s="246">
        <v>6077</v>
      </c>
      <c r="O71" s="246">
        <v>1999750</v>
      </c>
      <c r="P71" s="247">
        <v>-2.1289612137526E-2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4025.75</v>
      </c>
      <c r="F72" s="243">
        <v>3993.5666666666671</v>
      </c>
      <c r="G72" s="245">
        <v>3944.6833333333343</v>
      </c>
      <c r="H72" s="245">
        <v>3863.6166666666672</v>
      </c>
      <c r="I72" s="245">
        <v>3814.7333333333345</v>
      </c>
      <c r="J72" s="245">
        <v>4074.6333333333341</v>
      </c>
      <c r="K72" s="245">
        <v>4123.5166666666664</v>
      </c>
      <c r="L72" s="245">
        <v>4204.5833333333339</v>
      </c>
      <c r="M72" s="246">
        <v>4042.45</v>
      </c>
      <c r="N72" s="246">
        <v>3912.5</v>
      </c>
      <c r="O72" s="246">
        <v>3981600</v>
      </c>
      <c r="P72" s="247">
        <v>-5.9484932412880824E-2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3030.45</v>
      </c>
      <c r="F73" s="243">
        <v>3028.4833333333336</v>
      </c>
      <c r="G73" s="245">
        <v>3002.9666666666672</v>
      </c>
      <c r="H73" s="245">
        <v>2975.4833333333336</v>
      </c>
      <c r="I73" s="245">
        <v>2949.9666666666672</v>
      </c>
      <c r="J73" s="245">
        <v>3055.9666666666672</v>
      </c>
      <c r="K73" s="245">
        <v>3081.4833333333336</v>
      </c>
      <c r="L73" s="245">
        <v>3108.9666666666672</v>
      </c>
      <c r="M73" s="246">
        <v>3054</v>
      </c>
      <c r="N73" s="246">
        <v>3001</v>
      </c>
      <c r="O73" s="246">
        <v>1835350</v>
      </c>
      <c r="P73" s="247">
        <v>1.9865525672371639E-2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321.10000000000002</v>
      </c>
      <c r="F74" s="243">
        <v>320.73333333333335</v>
      </c>
      <c r="G74" s="245">
        <v>315.81666666666672</v>
      </c>
      <c r="H74" s="245">
        <v>310.53333333333336</v>
      </c>
      <c r="I74" s="245">
        <v>305.61666666666673</v>
      </c>
      <c r="J74" s="245">
        <v>326.01666666666671</v>
      </c>
      <c r="K74" s="245">
        <v>330.93333333333334</v>
      </c>
      <c r="L74" s="245">
        <v>336.2166666666667</v>
      </c>
      <c r="M74" s="246">
        <v>325.64999999999998</v>
      </c>
      <c r="N74" s="246">
        <v>315.45</v>
      </c>
      <c r="O74" s="246">
        <v>21700800</v>
      </c>
      <c r="P74" s="247">
        <v>9.919766593727207E-2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153</v>
      </c>
      <c r="F75" s="243">
        <v>154.29999999999998</v>
      </c>
      <c r="G75" s="245">
        <v>151.34999999999997</v>
      </c>
      <c r="H75" s="245">
        <v>149.69999999999999</v>
      </c>
      <c r="I75" s="245">
        <v>146.74999999999997</v>
      </c>
      <c r="J75" s="245">
        <v>155.94999999999996</v>
      </c>
      <c r="K75" s="245">
        <v>158.89999999999995</v>
      </c>
      <c r="L75" s="245">
        <v>160.54999999999995</v>
      </c>
      <c r="M75" s="246">
        <v>157.25</v>
      </c>
      <c r="N75" s="246">
        <v>152.65</v>
      </c>
      <c r="O75" s="246">
        <v>96475000</v>
      </c>
      <c r="P75" s="247">
        <v>6.6611387506909897E-2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187.65</v>
      </c>
      <c r="F76" s="243">
        <v>188.31666666666669</v>
      </c>
      <c r="G76" s="245">
        <v>185.28333333333339</v>
      </c>
      <c r="H76" s="245">
        <v>182.91666666666669</v>
      </c>
      <c r="I76" s="245">
        <v>179.88333333333338</v>
      </c>
      <c r="J76" s="245">
        <v>190.68333333333339</v>
      </c>
      <c r="K76" s="245">
        <v>193.7166666666667</v>
      </c>
      <c r="L76" s="245">
        <v>196.0833333333334</v>
      </c>
      <c r="M76" s="246">
        <v>191.35</v>
      </c>
      <c r="N76" s="246">
        <v>185.95</v>
      </c>
      <c r="O76" s="246">
        <v>128058825</v>
      </c>
      <c r="P76" s="247">
        <v>8.9028258362168402E-3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1009</v>
      </c>
      <c r="F77" s="243">
        <v>1005.3666666666667</v>
      </c>
      <c r="G77" s="245">
        <v>997.13333333333333</v>
      </c>
      <c r="H77" s="245">
        <v>985.26666666666665</v>
      </c>
      <c r="I77" s="245">
        <v>977.0333333333333</v>
      </c>
      <c r="J77" s="245">
        <v>1017.2333333333333</v>
      </c>
      <c r="K77" s="245">
        <v>1025.4666666666667</v>
      </c>
      <c r="L77" s="245">
        <v>1037.3333333333335</v>
      </c>
      <c r="M77" s="246">
        <v>1013.6</v>
      </c>
      <c r="N77" s="246">
        <v>993.5</v>
      </c>
      <c r="O77" s="246">
        <v>13226175</v>
      </c>
      <c r="P77" s="247">
        <v>5.5671921508102743E-3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84.8</v>
      </c>
      <c r="F78" s="243">
        <v>84.966666666666669</v>
      </c>
      <c r="G78" s="245">
        <v>83.733333333333334</v>
      </c>
      <c r="H78" s="245">
        <v>82.666666666666671</v>
      </c>
      <c r="I78" s="245">
        <v>81.433333333333337</v>
      </c>
      <c r="J78" s="245">
        <v>86.033333333333331</v>
      </c>
      <c r="K78" s="245">
        <v>87.26666666666668</v>
      </c>
      <c r="L78" s="245">
        <v>88.333333333333329</v>
      </c>
      <c r="M78" s="246">
        <v>86.2</v>
      </c>
      <c r="N78" s="246">
        <v>83.9</v>
      </c>
      <c r="O78" s="246">
        <v>191835000</v>
      </c>
      <c r="P78" s="247">
        <v>-8.3740404745289605E-3</v>
      </c>
    </row>
    <row r="79" spans="1:16" ht="12.75" customHeight="1">
      <c r="A79" s="239">
        <v>69</v>
      </c>
      <c r="B79" s="251" t="s">
        <v>919</v>
      </c>
      <c r="C79" s="243" t="s">
        <v>117</v>
      </c>
      <c r="D79" s="244">
        <v>45407</v>
      </c>
      <c r="E79" s="243">
        <v>697.55</v>
      </c>
      <c r="F79" s="243">
        <v>697.6</v>
      </c>
      <c r="G79" s="245">
        <v>692</v>
      </c>
      <c r="H79" s="245">
        <v>686.44999999999993</v>
      </c>
      <c r="I79" s="245">
        <v>680.84999999999991</v>
      </c>
      <c r="J79" s="245">
        <v>703.15000000000009</v>
      </c>
      <c r="K79" s="245">
        <v>708.75000000000023</v>
      </c>
      <c r="L79" s="245">
        <v>714.30000000000018</v>
      </c>
      <c r="M79" s="246">
        <v>703.2</v>
      </c>
      <c r="N79" s="246">
        <v>692.05</v>
      </c>
      <c r="O79" s="246">
        <v>7376200</v>
      </c>
      <c r="P79" s="247">
        <v>-4.0372125680182549E-3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1183.5</v>
      </c>
      <c r="F80" s="243">
        <v>1190.8333333333333</v>
      </c>
      <c r="G80" s="245">
        <v>1172.9166666666665</v>
      </c>
      <c r="H80" s="245">
        <v>1162.3333333333333</v>
      </c>
      <c r="I80" s="245">
        <v>1144.4166666666665</v>
      </c>
      <c r="J80" s="245">
        <v>1201.4166666666665</v>
      </c>
      <c r="K80" s="245">
        <v>1219.333333333333</v>
      </c>
      <c r="L80" s="245">
        <v>1229.9166666666665</v>
      </c>
      <c r="M80" s="246">
        <v>1208.75</v>
      </c>
      <c r="N80" s="246">
        <v>1180.25</v>
      </c>
      <c r="O80" s="246">
        <v>5688500</v>
      </c>
      <c r="P80" s="247">
        <v>1.299973288220105E-2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2418.25</v>
      </c>
      <c r="F81" s="243">
        <v>2419.85</v>
      </c>
      <c r="G81" s="245">
        <v>2406.4499999999998</v>
      </c>
      <c r="H81" s="245">
        <v>2394.65</v>
      </c>
      <c r="I81" s="245">
        <v>2381.25</v>
      </c>
      <c r="J81" s="245">
        <v>2431.6499999999996</v>
      </c>
      <c r="K81" s="245">
        <v>2445.0500000000002</v>
      </c>
      <c r="L81" s="245">
        <v>2456.8499999999995</v>
      </c>
      <c r="M81" s="246">
        <v>2433.25</v>
      </c>
      <c r="N81" s="246">
        <v>2408.0500000000002</v>
      </c>
      <c r="O81" s="246">
        <v>4503950</v>
      </c>
      <c r="P81" s="247">
        <v>3.0678091611128742E-3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446.3</v>
      </c>
      <c r="F82" s="243">
        <v>448.34999999999997</v>
      </c>
      <c r="G82" s="245">
        <v>440.69999999999993</v>
      </c>
      <c r="H82" s="245">
        <v>435.09999999999997</v>
      </c>
      <c r="I82" s="245">
        <v>427.44999999999993</v>
      </c>
      <c r="J82" s="245">
        <v>453.94999999999993</v>
      </c>
      <c r="K82" s="245">
        <v>461.59999999999991</v>
      </c>
      <c r="L82" s="245">
        <v>467.19999999999993</v>
      </c>
      <c r="M82" s="246">
        <v>456</v>
      </c>
      <c r="N82" s="246">
        <v>442.75</v>
      </c>
      <c r="O82" s="246">
        <v>8944000</v>
      </c>
      <c r="P82" s="247">
        <v>-4.3422459893048125E-2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2277.75</v>
      </c>
      <c r="F83" s="243">
        <v>2285.5833333333335</v>
      </c>
      <c r="G83" s="245">
        <v>2250.166666666667</v>
      </c>
      <c r="H83" s="245">
        <v>2222.5833333333335</v>
      </c>
      <c r="I83" s="245">
        <v>2187.166666666667</v>
      </c>
      <c r="J83" s="245">
        <v>2313.166666666667</v>
      </c>
      <c r="K83" s="245">
        <v>2348.5833333333339</v>
      </c>
      <c r="L83" s="245">
        <v>2376.166666666667</v>
      </c>
      <c r="M83" s="246">
        <v>2321</v>
      </c>
      <c r="N83" s="246">
        <v>2258</v>
      </c>
      <c r="O83" s="246">
        <v>6654150</v>
      </c>
      <c r="P83" s="247">
        <v>2.1903157277855103E-2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548.85</v>
      </c>
      <c r="F84" s="243">
        <v>550</v>
      </c>
      <c r="G84" s="245">
        <v>543.5</v>
      </c>
      <c r="H84" s="245">
        <v>538.15</v>
      </c>
      <c r="I84" s="245">
        <v>531.65</v>
      </c>
      <c r="J84" s="245">
        <v>555.35</v>
      </c>
      <c r="K84" s="245">
        <v>561.85</v>
      </c>
      <c r="L84" s="245">
        <v>567.20000000000005</v>
      </c>
      <c r="M84" s="246">
        <v>556.5</v>
      </c>
      <c r="N84" s="246">
        <v>544.65</v>
      </c>
      <c r="O84" s="246">
        <v>5640000</v>
      </c>
      <c r="P84" s="247">
        <v>1.7132551848512173E-2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3558.75</v>
      </c>
      <c r="F85" s="243">
        <v>3568.5833333333335</v>
      </c>
      <c r="G85" s="245">
        <v>3511.2166666666672</v>
      </c>
      <c r="H85" s="245">
        <v>3463.6833333333338</v>
      </c>
      <c r="I85" s="245">
        <v>3406.3166666666675</v>
      </c>
      <c r="J85" s="245">
        <v>3616.1166666666668</v>
      </c>
      <c r="K85" s="245">
        <v>3673.4833333333327</v>
      </c>
      <c r="L85" s="245">
        <v>3721.0166666666664</v>
      </c>
      <c r="M85" s="246">
        <v>3625.95</v>
      </c>
      <c r="N85" s="246">
        <v>3521.05</v>
      </c>
      <c r="O85" s="246">
        <v>7437000</v>
      </c>
      <c r="P85" s="247">
        <v>-2.3823587320338648E-2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1545.35</v>
      </c>
      <c r="F86" s="243">
        <v>1548.9333333333334</v>
      </c>
      <c r="G86" s="245">
        <v>1534.8666666666668</v>
      </c>
      <c r="H86" s="245">
        <v>1524.3833333333334</v>
      </c>
      <c r="I86" s="245">
        <v>1510.3166666666668</v>
      </c>
      <c r="J86" s="245">
        <v>1559.4166666666667</v>
      </c>
      <c r="K86" s="245">
        <v>1573.4833333333333</v>
      </c>
      <c r="L86" s="245">
        <v>1583.9666666666667</v>
      </c>
      <c r="M86" s="246">
        <v>1563</v>
      </c>
      <c r="N86" s="246">
        <v>1538.45</v>
      </c>
      <c r="O86" s="246">
        <v>7362000</v>
      </c>
      <c r="P86" s="247">
        <v>-3.2143561427726286E-2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1547.7</v>
      </c>
      <c r="F87" s="243">
        <v>1545.3166666666666</v>
      </c>
      <c r="G87" s="245">
        <v>1529.6333333333332</v>
      </c>
      <c r="H87" s="245">
        <v>1511.5666666666666</v>
      </c>
      <c r="I87" s="245">
        <v>1495.8833333333332</v>
      </c>
      <c r="J87" s="245">
        <v>1563.3833333333332</v>
      </c>
      <c r="K87" s="245">
        <v>1579.0666666666666</v>
      </c>
      <c r="L87" s="245">
        <v>1597.1333333333332</v>
      </c>
      <c r="M87" s="246">
        <v>1561</v>
      </c>
      <c r="N87" s="246">
        <v>1527.25</v>
      </c>
      <c r="O87" s="246">
        <v>15330700</v>
      </c>
      <c r="P87" s="247">
        <v>-1.1401988506795585E-3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3711.6</v>
      </c>
      <c r="F88" s="243">
        <v>3726.5666666666671</v>
      </c>
      <c r="G88" s="245">
        <v>3689.483333333334</v>
      </c>
      <c r="H88" s="245">
        <v>3667.3666666666668</v>
      </c>
      <c r="I88" s="245">
        <v>3630.2833333333338</v>
      </c>
      <c r="J88" s="245">
        <v>3748.6833333333343</v>
      </c>
      <c r="K88" s="245">
        <v>3785.7666666666673</v>
      </c>
      <c r="L88" s="245">
        <v>3807.8833333333346</v>
      </c>
      <c r="M88" s="246">
        <v>3763.65</v>
      </c>
      <c r="N88" s="246">
        <v>3704.45</v>
      </c>
      <c r="O88" s="246">
        <v>2833500</v>
      </c>
      <c r="P88" s="247">
        <v>3.9328231292517007E-3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1531.9</v>
      </c>
      <c r="F89" s="243">
        <v>1523.5166666666667</v>
      </c>
      <c r="G89" s="245">
        <v>1512.0333333333333</v>
      </c>
      <c r="H89" s="245">
        <v>1492.1666666666667</v>
      </c>
      <c r="I89" s="245">
        <v>1480.6833333333334</v>
      </c>
      <c r="J89" s="245">
        <v>1543.3833333333332</v>
      </c>
      <c r="K89" s="245">
        <v>1554.8666666666663</v>
      </c>
      <c r="L89" s="245">
        <v>1574.7333333333331</v>
      </c>
      <c r="M89" s="246">
        <v>1535</v>
      </c>
      <c r="N89" s="246">
        <v>1503.65</v>
      </c>
      <c r="O89" s="246">
        <v>187696850</v>
      </c>
      <c r="P89" s="247">
        <v>-4.2825969888033749E-2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625.6</v>
      </c>
      <c r="F90" s="243">
        <v>625.28333333333342</v>
      </c>
      <c r="G90" s="245">
        <v>621.36666666666679</v>
      </c>
      <c r="H90" s="245">
        <v>617.13333333333333</v>
      </c>
      <c r="I90" s="245">
        <v>613.2166666666667</v>
      </c>
      <c r="J90" s="245">
        <v>629.51666666666688</v>
      </c>
      <c r="K90" s="245">
        <v>633.43333333333362</v>
      </c>
      <c r="L90" s="245">
        <v>637.66666666666697</v>
      </c>
      <c r="M90" s="246">
        <v>629.20000000000005</v>
      </c>
      <c r="N90" s="246">
        <v>621.04999999999995</v>
      </c>
      <c r="O90" s="246">
        <v>27054500</v>
      </c>
      <c r="P90" s="247">
        <v>-2.4389252469411813E-4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4545.45</v>
      </c>
      <c r="F91" s="243">
        <v>4541.4833333333336</v>
      </c>
      <c r="G91" s="245">
        <v>4483.9666666666672</v>
      </c>
      <c r="H91" s="245">
        <v>4422.4833333333336</v>
      </c>
      <c r="I91" s="245">
        <v>4364.9666666666672</v>
      </c>
      <c r="J91" s="245">
        <v>4602.9666666666672</v>
      </c>
      <c r="K91" s="245">
        <v>4660.4833333333336</v>
      </c>
      <c r="L91" s="245">
        <v>4721.9666666666672</v>
      </c>
      <c r="M91" s="246">
        <v>4599</v>
      </c>
      <c r="N91" s="246">
        <v>4480</v>
      </c>
      <c r="O91" s="246">
        <v>4314000</v>
      </c>
      <c r="P91" s="247">
        <v>2.1960059697249661E-2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580.29999999999995</v>
      </c>
      <c r="F92" s="243">
        <v>582.7833333333333</v>
      </c>
      <c r="G92" s="245">
        <v>569.61666666666656</v>
      </c>
      <c r="H92" s="245">
        <v>558.93333333333328</v>
      </c>
      <c r="I92" s="245">
        <v>545.76666666666654</v>
      </c>
      <c r="J92" s="245">
        <v>593.46666666666658</v>
      </c>
      <c r="K92" s="245">
        <v>606.63333333333333</v>
      </c>
      <c r="L92" s="245">
        <v>617.31666666666661</v>
      </c>
      <c r="M92" s="246">
        <v>595.95000000000005</v>
      </c>
      <c r="N92" s="246">
        <v>572.1</v>
      </c>
      <c r="O92" s="246">
        <v>40178600</v>
      </c>
      <c r="P92" s="247">
        <v>9.2133488061328546E-3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314.7</v>
      </c>
      <c r="F93" s="243">
        <v>317.23333333333335</v>
      </c>
      <c r="G93" s="245">
        <v>310.4666666666667</v>
      </c>
      <c r="H93" s="245">
        <v>306.23333333333335</v>
      </c>
      <c r="I93" s="245">
        <v>299.4666666666667</v>
      </c>
      <c r="J93" s="245">
        <v>321.4666666666667</v>
      </c>
      <c r="K93" s="245">
        <v>328.23333333333335</v>
      </c>
      <c r="L93" s="245">
        <v>332.4666666666667</v>
      </c>
      <c r="M93" s="246">
        <v>324</v>
      </c>
      <c r="N93" s="246">
        <v>313</v>
      </c>
      <c r="O93" s="246">
        <v>35096600</v>
      </c>
      <c r="P93" s="247">
        <v>-7.7201783723522849E-2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462.95</v>
      </c>
      <c r="F94" s="243">
        <v>468.56666666666661</v>
      </c>
      <c r="G94" s="245">
        <v>455.28333333333319</v>
      </c>
      <c r="H94" s="245">
        <v>447.61666666666656</v>
      </c>
      <c r="I94" s="245">
        <v>434.33333333333314</v>
      </c>
      <c r="J94" s="245">
        <v>476.23333333333323</v>
      </c>
      <c r="K94" s="245">
        <v>489.51666666666665</v>
      </c>
      <c r="L94" s="245">
        <v>497.18333333333328</v>
      </c>
      <c r="M94" s="246">
        <v>481.85</v>
      </c>
      <c r="N94" s="246">
        <v>460.9</v>
      </c>
      <c r="O94" s="246">
        <v>40302900</v>
      </c>
      <c r="P94" s="247">
        <v>5.4241118723073661E-2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2271.5</v>
      </c>
      <c r="F95" s="243">
        <v>2273.7333333333331</v>
      </c>
      <c r="G95" s="245">
        <v>2259.7666666666664</v>
      </c>
      <c r="H95" s="245">
        <v>2248.0333333333333</v>
      </c>
      <c r="I95" s="245">
        <v>2234.0666666666666</v>
      </c>
      <c r="J95" s="245">
        <v>2285.4666666666662</v>
      </c>
      <c r="K95" s="245">
        <v>2299.4333333333325</v>
      </c>
      <c r="L95" s="245">
        <v>2311.1666666666661</v>
      </c>
      <c r="M95" s="246">
        <v>2287.6999999999998</v>
      </c>
      <c r="N95" s="246">
        <v>2262</v>
      </c>
      <c r="O95" s="246">
        <v>18880800</v>
      </c>
      <c r="P95" s="247">
        <v>-3.2467018260718076E-3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1081.5999999999999</v>
      </c>
      <c r="F96" s="243">
        <v>1080.5166666666667</v>
      </c>
      <c r="G96" s="245">
        <v>1070.0333333333333</v>
      </c>
      <c r="H96" s="245">
        <v>1058.4666666666667</v>
      </c>
      <c r="I96" s="245">
        <v>1047.9833333333333</v>
      </c>
      <c r="J96" s="245">
        <v>1092.0833333333333</v>
      </c>
      <c r="K96" s="245">
        <v>1102.5666666666664</v>
      </c>
      <c r="L96" s="245">
        <v>1114.1333333333332</v>
      </c>
      <c r="M96" s="246">
        <v>1091</v>
      </c>
      <c r="N96" s="246">
        <v>1068.95</v>
      </c>
      <c r="O96" s="246">
        <v>74859400</v>
      </c>
      <c r="P96" s="247">
        <v>-4.9407758227647874E-3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1647.25</v>
      </c>
      <c r="F97" s="243">
        <v>1665.2833333333335</v>
      </c>
      <c r="G97" s="245">
        <v>1625.0666666666671</v>
      </c>
      <c r="H97" s="245">
        <v>1602.8833333333334</v>
      </c>
      <c r="I97" s="245">
        <v>1562.666666666667</v>
      </c>
      <c r="J97" s="245">
        <v>1687.4666666666672</v>
      </c>
      <c r="K97" s="245">
        <v>1727.6833333333338</v>
      </c>
      <c r="L97" s="245">
        <v>1749.8666666666672</v>
      </c>
      <c r="M97" s="246">
        <v>1705.5</v>
      </c>
      <c r="N97" s="246">
        <v>1643.1</v>
      </c>
      <c r="O97" s="246">
        <v>2666500</v>
      </c>
      <c r="P97" s="247">
        <v>2.0668921458098458E-3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606.65</v>
      </c>
      <c r="F98" s="243">
        <v>609.55000000000007</v>
      </c>
      <c r="G98" s="245">
        <v>599.95000000000016</v>
      </c>
      <c r="H98" s="245">
        <v>593.25000000000011</v>
      </c>
      <c r="I98" s="245">
        <v>583.6500000000002</v>
      </c>
      <c r="J98" s="245">
        <v>616.25000000000011</v>
      </c>
      <c r="K98" s="245">
        <v>625.85</v>
      </c>
      <c r="L98" s="245">
        <v>632.55000000000007</v>
      </c>
      <c r="M98" s="246">
        <v>619.15</v>
      </c>
      <c r="N98" s="246">
        <v>602.85</v>
      </c>
      <c r="O98" s="246">
        <v>11593500</v>
      </c>
      <c r="P98" s="247">
        <v>1.337354136619903E-2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13.4</v>
      </c>
      <c r="F99" s="243">
        <v>13.516666666666666</v>
      </c>
      <c r="G99" s="245">
        <v>12.933333333333332</v>
      </c>
      <c r="H99" s="245">
        <v>12.466666666666667</v>
      </c>
      <c r="I99" s="245">
        <v>11.883333333333333</v>
      </c>
      <c r="J99" s="245">
        <v>13.983333333333331</v>
      </c>
      <c r="K99" s="245">
        <v>14.566666666666666</v>
      </c>
      <c r="L99" s="245">
        <v>15.03333333333333</v>
      </c>
      <c r="M99" s="246">
        <v>14.1</v>
      </c>
      <c r="N99" s="246">
        <v>13.05</v>
      </c>
      <c r="O99" s="246">
        <v>2272240000</v>
      </c>
      <c r="P99" s="247">
        <v>7.2742380179023305E-2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116.35</v>
      </c>
      <c r="F100" s="243">
        <v>116.18333333333334</v>
      </c>
      <c r="G100" s="245">
        <v>115.46666666666667</v>
      </c>
      <c r="H100" s="245">
        <v>114.58333333333333</v>
      </c>
      <c r="I100" s="245">
        <v>113.86666666666666</v>
      </c>
      <c r="J100" s="245">
        <v>117.06666666666668</v>
      </c>
      <c r="K100" s="245">
        <v>117.78333333333335</v>
      </c>
      <c r="L100" s="245">
        <v>118.66666666666669</v>
      </c>
      <c r="M100" s="246">
        <v>116.9</v>
      </c>
      <c r="N100" s="246">
        <v>115.3</v>
      </c>
      <c r="O100" s="246">
        <v>72740000</v>
      </c>
      <c r="P100" s="247">
        <v>1.5834767641996557E-3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79.900000000000006</v>
      </c>
      <c r="F101" s="243">
        <v>79.75</v>
      </c>
      <c r="G101" s="245">
        <v>79</v>
      </c>
      <c r="H101" s="245">
        <v>78.099999999999994</v>
      </c>
      <c r="I101" s="245">
        <v>77.349999999999994</v>
      </c>
      <c r="J101" s="245">
        <v>80.650000000000006</v>
      </c>
      <c r="K101" s="245">
        <v>81.400000000000006</v>
      </c>
      <c r="L101" s="245">
        <v>82.300000000000011</v>
      </c>
      <c r="M101" s="246">
        <v>80.5</v>
      </c>
      <c r="N101" s="246">
        <v>78.849999999999994</v>
      </c>
      <c r="O101" s="246">
        <v>358267500</v>
      </c>
      <c r="P101" s="247">
        <v>-1.4787773790372478E-2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145.6</v>
      </c>
      <c r="F102" s="243">
        <v>146.46666666666667</v>
      </c>
      <c r="G102" s="245">
        <v>144.33333333333334</v>
      </c>
      <c r="H102" s="245">
        <v>143.06666666666666</v>
      </c>
      <c r="I102" s="245">
        <v>140.93333333333334</v>
      </c>
      <c r="J102" s="245">
        <v>147.73333333333335</v>
      </c>
      <c r="K102" s="245">
        <v>149.86666666666667</v>
      </c>
      <c r="L102" s="245">
        <v>151.13333333333335</v>
      </c>
      <c r="M102" s="246">
        <v>148.6</v>
      </c>
      <c r="N102" s="246">
        <v>145.19999999999999</v>
      </c>
      <c r="O102" s="246">
        <v>63982500</v>
      </c>
      <c r="P102" s="247">
        <v>3.2683694467982083E-2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435.95</v>
      </c>
      <c r="F103" s="243">
        <v>436.11666666666662</v>
      </c>
      <c r="G103" s="245">
        <v>432.43333333333322</v>
      </c>
      <c r="H103" s="245">
        <v>428.91666666666663</v>
      </c>
      <c r="I103" s="245">
        <v>425.23333333333323</v>
      </c>
      <c r="J103" s="245">
        <v>439.63333333333321</v>
      </c>
      <c r="K103" s="245">
        <v>443.31666666666661</v>
      </c>
      <c r="L103" s="245">
        <v>446.8333333333332</v>
      </c>
      <c r="M103" s="246">
        <v>439.8</v>
      </c>
      <c r="N103" s="246">
        <v>432.6</v>
      </c>
      <c r="O103" s="246">
        <v>17210875</v>
      </c>
      <c r="P103" s="247">
        <v>-1.0592048059441941E-2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619.54999999999995</v>
      </c>
      <c r="F104" s="243">
        <v>618.98333333333323</v>
      </c>
      <c r="G104" s="245">
        <v>613.96666666666647</v>
      </c>
      <c r="H104" s="245">
        <v>608.38333333333321</v>
      </c>
      <c r="I104" s="245">
        <v>603.36666666666645</v>
      </c>
      <c r="J104" s="245">
        <v>624.56666666666649</v>
      </c>
      <c r="K104" s="245">
        <v>629.58333333333314</v>
      </c>
      <c r="L104" s="245">
        <v>635.16666666666652</v>
      </c>
      <c r="M104" s="246">
        <v>624</v>
      </c>
      <c r="N104" s="246">
        <v>613.4</v>
      </c>
      <c r="O104" s="246">
        <v>17528000</v>
      </c>
      <c r="P104" s="247">
        <v>-3.3417889048196758E-2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224.95</v>
      </c>
      <c r="F105" s="243">
        <v>225.86666666666665</v>
      </c>
      <c r="G105" s="245">
        <v>222.6333333333333</v>
      </c>
      <c r="H105" s="245">
        <v>220.31666666666666</v>
      </c>
      <c r="I105" s="245">
        <v>217.08333333333331</v>
      </c>
      <c r="J105" s="245">
        <v>228.18333333333328</v>
      </c>
      <c r="K105" s="245">
        <v>231.41666666666663</v>
      </c>
      <c r="L105" s="245">
        <v>233.73333333333326</v>
      </c>
      <c r="M105" s="246">
        <v>229.1</v>
      </c>
      <c r="N105" s="246">
        <v>223.55</v>
      </c>
      <c r="O105" s="246">
        <v>25578000</v>
      </c>
      <c r="P105" s="247">
        <v>-1.2207414044125882E-2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2501.1</v>
      </c>
      <c r="F106" s="243">
        <v>2525.6666666666665</v>
      </c>
      <c r="G106" s="245">
        <v>2468.4833333333331</v>
      </c>
      <c r="H106" s="245">
        <v>2435.8666666666668</v>
      </c>
      <c r="I106" s="245">
        <v>2378.6833333333334</v>
      </c>
      <c r="J106" s="245">
        <v>2558.2833333333328</v>
      </c>
      <c r="K106" s="245">
        <v>2615.4666666666662</v>
      </c>
      <c r="L106" s="245">
        <v>2648.0833333333326</v>
      </c>
      <c r="M106" s="246">
        <v>2582.85</v>
      </c>
      <c r="N106" s="246">
        <v>2493.0500000000002</v>
      </c>
      <c r="O106" s="246">
        <v>1355700</v>
      </c>
      <c r="P106" s="247">
        <v>0.37022437841115829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3504.35</v>
      </c>
      <c r="F107" s="243">
        <v>3507.75</v>
      </c>
      <c r="G107" s="245">
        <v>3475.5</v>
      </c>
      <c r="H107" s="245">
        <v>3446.65</v>
      </c>
      <c r="I107" s="245">
        <v>3414.4</v>
      </c>
      <c r="J107" s="245">
        <v>3536.6</v>
      </c>
      <c r="K107" s="245">
        <v>3568.85</v>
      </c>
      <c r="L107" s="245">
        <v>3597.7</v>
      </c>
      <c r="M107" s="246">
        <v>3540</v>
      </c>
      <c r="N107" s="246">
        <v>3478.9</v>
      </c>
      <c r="O107" s="246">
        <v>6091500</v>
      </c>
      <c r="P107" s="247">
        <v>-9.3188914910226385E-3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1549.5</v>
      </c>
      <c r="F108" s="243">
        <v>1541.7833333333335</v>
      </c>
      <c r="G108" s="245">
        <v>1527.616666666667</v>
      </c>
      <c r="H108" s="245">
        <v>1505.7333333333336</v>
      </c>
      <c r="I108" s="245">
        <v>1491.5666666666671</v>
      </c>
      <c r="J108" s="245">
        <v>1563.666666666667</v>
      </c>
      <c r="K108" s="245">
        <v>1577.8333333333335</v>
      </c>
      <c r="L108" s="245">
        <v>1599.7166666666669</v>
      </c>
      <c r="M108" s="246">
        <v>1555.95</v>
      </c>
      <c r="N108" s="246">
        <v>1519.9</v>
      </c>
      <c r="O108" s="246">
        <v>21629500</v>
      </c>
      <c r="P108" s="247">
        <v>3.8656390309491223E-2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308.55</v>
      </c>
      <c r="F109" s="243">
        <v>307.93333333333334</v>
      </c>
      <c r="G109" s="245">
        <v>304.01666666666665</v>
      </c>
      <c r="H109" s="245">
        <v>299.48333333333329</v>
      </c>
      <c r="I109" s="245">
        <v>295.56666666666661</v>
      </c>
      <c r="J109" s="245">
        <v>312.4666666666667</v>
      </c>
      <c r="K109" s="245">
        <v>316.38333333333333</v>
      </c>
      <c r="L109" s="245">
        <v>320.91666666666674</v>
      </c>
      <c r="M109" s="246">
        <v>311.85000000000002</v>
      </c>
      <c r="N109" s="246">
        <v>303.39999999999998</v>
      </c>
      <c r="O109" s="246">
        <v>100534600</v>
      </c>
      <c r="P109" s="247">
        <v>3.7290395004560446E-2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1494.2</v>
      </c>
      <c r="F110" s="243">
        <v>1491.4166666666667</v>
      </c>
      <c r="G110" s="245">
        <v>1479.3333333333335</v>
      </c>
      <c r="H110" s="245">
        <v>1464.4666666666667</v>
      </c>
      <c r="I110" s="245">
        <v>1452.3833333333334</v>
      </c>
      <c r="J110" s="245">
        <v>1506.2833333333335</v>
      </c>
      <c r="K110" s="245">
        <v>1518.366666666667</v>
      </c>
      <c r="L110" s="245">
        <v>1533.2333333333336</v>
      </c>
      <c r="M110" s="246">
        <v>1503.5</v>
      </c>
      <c r="N110" s="246">
        <v>1476.55</v>
      </c>
      <c r="O110" s="246">
        <v>46898400</v>
      </c>
      <c r="P110" s="247">
        <v>1.7371837145534693E-2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170.5</v>
      </c>
      <c r="F111" s="243">
        <v>172.0333333333333</v>
      </c>
      <c r="G111" s="245">
        <v>168.1666666666666</v>
      </c>
      <c r="H111" s="245">
        <v>165.83333333333329</v>
      </c>
      <c r="I111" s="245">
        <v>161.96666666666658</v>
      </c>
      <c r="J111" s="245">
        <v>174.36666666666662</v>
      </c>
      <c r="K111" s="245">
        <v>178.23333333333329</v>
      </c>
      <c r="L111" s="245">
        <v>180.56666666666663</v>
      </c>
      <c r="M111" s="246">
        <v>175.9</v>
      </c>
      <c r="N111" s="246">
        <v>169.7</v>
      </c>
      <c r="O111" s="246">
        <v>167856000</v>
      </c>
      <c r="P111" s="247">
        <v>2.2631422631422631E-2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1276.75</v>
      </c>
      <c r="F112" s="243">
        <v>1259.0166666666667</v>
      </c>
      <c r="G112" s="245">
        <v>1238.3833333333332</v>
      </c>
      <c r="H112" s="245">
        <v>1200.0166666666667</v>
      </c>
      <c r="I112" s="245">
        <v>1179.3833333333332</v>
      </c>
      <c r="J112" s="245">
        <v>1297.3833333333332</v>
      </c>
      <c r="K112" s="245">
        <v>1318.0166666666669</v>
      </c>
      <c r="L112" s="245">
        <v>1356.3833333333332</v>
      </c>
      <c r="M112" s="246">
        <v>1279.6500000000001</v>
      </c>
      <c r="N112" s="246">
        <v>1220.6500000000001</v>
      </c>
      <c r="O112" s="246">
        <v>2887300</v>
      </c>
      <c r="P112" s="247">
        <v>0.15197095435684646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1003</v>
      </c>
      <c r="F113" s="243">
        <v>1009.5</v>
      </c>
      <c r="G113" s="245">
        <v>991.5</v>
      </c>
      <c r="H113" s="245">
        <v>980</v>
      </c>
      <c r="I113" s="245">
        <v>962</v>
      </c>
      <c r="J113" s="245">
        <v>1021</v>
      </c>
      <c r="K113" s="245">
        <v>1039</v>
      </c>
      <c r="L113" s="245">
        <v>1050.5</v>
      </c>
      <c r="M113" s="246">
        <v>1027.5</v>
      </c>
      <c r="N113" s="246">
        <v>998</v>
      </c>
      <c r="O113" s="246">
        <v>15027250</v>
      </c>
      <c r="P113" s="247">
        <v>4.7387819575264731E-3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424.25</v>
      </c>
      <c r="F114" s="243">
        <v>425.4666666666667</v>
      </c>
      <c r="G114" s="245">
        <v>421.13333333333338</v>
      </c>
      <c r="H114" s="245">
        <v>418.01666666666671</v>
      </c>
      <c r="I114" s="245">
        <v>413.68333333333339</v>
      </c>
      <c r="J114" s="245">
        <v>428.58333333333337</v>
      </c>
      <c r="K114" s="245">
        <v>432.91666666666663</v>
      </c>
      <c r="L114" s="245">
        <v>436.03333333333336</v>
      </c>
      <c r="M114" s="246">
        <v>429.8</v>
      </c>
      <c r="N114" s="246">
        <v>422.35</v>
      </c>
      <c r="O114" s="246">
        <v>111084800</v>
      </c>
      <c r="P114" s="247">
        <v>-7.3347535780157562E-3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906.55</v>
      </c>
      <c r="F115" s="243">
        <v>908.83333333333337</v>
      </c>
      <c r="G115" s="245">
        <v>898.66666666666674</v>
      </c>
      <c r="H115" s="245">
        <v>890.78333333333342</v>
      </c>
      <c r="I115" s="245">
        <v>880.61666666666679</v>
      </c>
      <c r="J115" s="245">
        <v>916.7166666666667</v>
      </c>
      <c r="K115" s="245">
        <v>926.88333333333344</v>
      </c>
      <c r="L115" s="245">
        <v>934.76666666666665</v>
      </c>
      <c r="M115" s="246">
        <v>919</v>
      </c>
      <c r="N115" s="246">
        <v>900.95</v>
      </c>
      <c r="O115" s="246">
        <v>11707500</v>
      </c>
      <c r="P115" s="247">
        <v>2.0327377768267893E-3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4367.75</v>
      </c>
      <c r="F116" s="243">
        <v>4366.5333333333338</v>
      </c>
      <c r="G116" s="245">
        <v>4342.2166666666672</v>
      </c>
      <c r="H116" s="245">
        <v>4316.6833333333334</v>
      </c>
      <c r="I116" s="245">
        <v>4292.3666666666668</v>
      </c>
      <c r="J116" s="245">
        <v>4392.0666666666675</v>
      </c>
      <c r="K116" s="245">
        <v>4416.383333333335</v>
      </c>
      <c r="L116" s="245">
        <v>4441.9166666666679</v>
      </c>
      <c r="M116" s="246">
        <v>4390.8500000000004</v>
      </c>
      <c r="N116" s="246">
        <v>4341</v>
      </c>
      <c r="O116" s="246">
        <v>813000</v>
      </c>
      <c r="P116" s="247">
        <v>-1.9891500904159132E-2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864.95</v>
      </c>
      <c r="F117" s="243">
        <v>868.45000000000016</v>
      </c>
      <c r="G117" s="245">
        <v>852.95000000000027</v>
      </c>
      <c r="H117" s="245">
        <v>840.95000000000016</v>
      </c>
      <c r="I117" s="245">
        <v>825.45000000000027</v>
      </c>
      <c r="J117" s="245">
        <v>880.45000000000027</v>
      </c>
      <c r="K117" s="245">
        <v>895.95</v>
      </c>
      <c r="L117" s="245">
        <v>907.95000000000027</v>
      </c>
      <c r="M117" s="246">
        <v>883.95</v>
      </c>
      <c r="N117" s="246">
        <v>856.45</v>
      </c>
      <c r="O117" s="246">
        <v>20671200</v>
      </c>
      <c r="P117" s="247">
        <v>-1.5495402816176944E-2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465.35</v>
      </c>
      <c r="F118" s="243">
        <v>463.91666666666669</v>
      </c>
      <c r="G118" s="245">
        <v>460.13333333333338</v>
      </c>
      <c r="H118" s="245">
        <v>454.91666666666669</v>
      </c>
      <c r="I118" s="245">
        <v>451.13333333333338</v>
      </c>
      <c r="J118" s="245">
        <v>469.13333333333338</v>
      </c>
      <c r="K118" s="245">
        <v>472.91666666666669</v>
      </c>
      <c r="L118" s="245">
        <v>478.13333333333338</v>
      </c>
      <c r="M118" s="246">
        <v>467.7</v>
      </c>
      <c r="N118" s="246">
        <v>458.7</v>
      </c>
      <c r="O118" s="246">
        <v>16333750</v>
      </c>
      <c r="P118" s="247">
        <v>-2.4049592949436104E-2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1754.85</v>
      </c>
      <c r="F119" s="243">
        <v>1748.8499999999997</v>
      </c>
      <c r="G119" s="245">
        <v>1737.6499999999994</v>
      </c>
      <c r="H119" s="245">
        <v>1720.4499999999998</v>
      </c>
      <c r="I119" s="245">
        <v>1709.2499999999995</v>
      </c>
      <c r="J119" s="245">
        <v>1766.0499999999993</v>
      </c>
      <c r="K119" s="245">
        <v>1777.2499999999995</v>
      </c>
      <c r="L119" s="245">
        <v>1794.4499999999991</v>
      </c>
      <c r="M119" s="246">
        <v>1760.05</v>
      </c>
      <c r="N119" s="246">
        <v>1731.65</v>
      </c>
      <c r="O119" s="246">
        <v>41793200</v>
      </c>
      <c r="P119" s="247">
        <v>0.12975357633294768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172.55</v>
      </c>
      <c r="F120" s="243">
        <v>173.11666666666667</v>
      </c>
      <c r="G120" s="245">
        <v>170.53333333333336</v>
      </c>
      <c r="H120" s="245">
        <v>168.51666666666668</v>
      </c>
      <c r="I120" s="245">
        <v>165.93333333333337</v>
      </c>
      <c r="J120" s="245">
        <v>175.13333333333335</v>
      </c>
      <c r="K120" s="245">
        <v>177.71666666666667</v>
      </c>
      <c r="L120" s="245">
        <v>179.73333333333335</v>
      </c>
      <c r="M120" s="246">
        <v>175.7</v>
      </c>
      <c r="N120" s="246">
        <v>171.1</v>
      </c>
      <c r="O120" s="246">
        <v>47399826</v>
      </c>
      <c r="P120" s="247">
        <v>-4.2627974044700791E-2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2282.85</v>
      </c>
      <c r="F121" s="243">
        <v>2286.8333333333335</v>
      </c>
      <c r="G121" s="245">
        <v>2269.666666666667</v>
      </c>
      <c r="H121" s="245">
        <v>2256.4833333333336</v>
      </c>
      <c r="I121" s="245">
        <v>2239.3166666666671</v>
      </c>
      <c r="J121" s="245">
        <v>2300.0166666666669</v>
      </c>
      <c r="K121" s="245">
        <v>2317.1833333333338</v>
      </c>
      <c r="L121" s="245">
        <v>2330.3666666666668</v>
      </c>
      <c r="M121" s="246">
        <v>2304</v>
      </c>
      <c r="N121" s="246">
        <v>2273.65</v>
      </c>
      <c r="O121" s="246">
        <v>2118900</v>
      </c>
      <c r="P121" s="247">
        <v>-1.2582133370613728E-2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439</v>
      </c>
      <c r="F122" s="243">
        <v>444.06666666666666</v>
      </c>
      <c r="G122" s="245">
        <v>432.23333333333335</v>
      </c>
      <c r="H122" s="245">
        <v>425.4666666666667</v>
      </c>
      <c r="I122" s="245">
        <v>413.63333333333338</v>
      </c>
      <c r="J122" s="245">
        <v>450.83333333333331</v>
      </c>
      <c r="K122" s="245">
        <v>462.66666666666669</v>
      </c>
      <c r="L122" s="245">
        <v>469.43333333333328</v>
      </c>
      <c r="M122" s="246">
        <v>455.9</v>
      </c>
      <c r="N122" s="246">
        <v>437.3</v>
      </c>
      <c r="O122" s="246">
        <v>12438900</v>
      </c>
      <c r="P122" s="247">
        <v>-6.9218241042345273E-3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647.29999999999995</v>
      </c>
      <c r="F123" s="243">
        <v>651.7833333333333</v>
      </c>
      <c r="G123" s="245">
        <v>640.31666666666661</v>
      </c>
      <c r="H123" s="245">
        <v>633.33333333333326</v>
      </c>
      <c r="I123" s="245">
        <v>621.86666666666656</v>
      </c>
      <c r="J123" s="245">
        <v>658.76666666666665</v>
      </c>
      <c r="K123" s="245">
        <v>670.23333333333335</v>
      </c>
      <c r="L123" s="245">
        <v>677.2166666666667</v>
      </c>
      <c r="M123" s="246">
        <v>663.25</v>
      </c>
      <c r="N123" s="246">
        <v>644.79999999999995</v>
      </c>
      <c r="O123" s="246">
        <v>17882000</v>
      </c>
      <c r="P123" s="247">
        <v>0.1138657032515261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3813.5</v>
      </c>
      <c r="F124" s="243">
        <v>3798.8166666666671</v>
      </c>
      <c r="G124" s="245">
        <v>3767.9333333333343</v>
      </c>
      <c r="H124" s="245">
        <v>3722.3666666666672</v>
      </c>
      <c r="I124" s="245">
        <v>3691.4833333333345</v>
      </c>
      <c r="J124" s="245">
        <v>3844.3833333333341</v>
      </c>
      <c r="K124" s="245">
        <v>3875.2666666666664</v>
      </c>
      <c r="L124" s="245">
        <v>3920.8333333333339</v>
      </c>
      <c r="M124" s="246">
        <v>3829.7</v>
      </c>
      <c r="N124" s="246">
        <v>3753.25</v>
      </c>
      <c r="O124" s="246">
        <v>13110000</v>
      </c>
      <c r="P124" s="247">
        <v>-2.4425320154313236E-3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4961.55</v>
      </c>
      <c r="F125" s="243">
        <v>4950.3666666666659</v>
      </c>
      <c r="G125" s="245">
        <v>4905.7333333333318</v>
      </c>
      <c r="H125" s="245">
        <v>4849.9166666666661</v>
      </c>
      <c r="I125" s="245">
        <v>4805.2833333333319</v>
      </c>
      <c r="J125" s="245">
        <v>5006.1833333333316</v>
      </c>
      <c r="K125" s="245">
        <v>5050.8166666666648</v>
      </c>
      <c r="L125" s="245">
        <v>5106.6333333333314</v>
      </c>
      <c r="M125" s="246">
        <v>4995</v>
      </c>
      <c r="N125" s="246">
        <v>4894.55</v>
      </c>
      <c r="O125" s="246">
        <v>3646950</v>
      </c>
      <c r="P125" s="247">
        <v>1.0683405387429332E-2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5859.4</v>
      </c>
      <c r="F126" s="243">
        <v>5838.8999999999987</v>
      </c>
      <c r="G126" s="245">
        <v>5783.8999999999978</v>
      </c>
      <c r="H126" s="245">
        <v>5708.3999999999987</v>
      </c>
      <c r="I126" s="245">
        <v>5653.3999999999978</v>
      </c>
      <c r="J126" s="245">
        <v>5914.3999999999978</v>
      </c>
      <c r="K126" s="245">
        <v>5969.4</v>
      </c>
      <c r="L126" s="245">
        <v>6044.8999999999978</v>
      </c>
      <c r="M126" s="246">
        <v>5893.9</v>
      </c>
      <c r="N126" s="246">
        <v>5763.4</v>
      </c>
      <c r="O126" s="246">
        <v>583400</v>
      </c>
      <c r="P126" s="247">
        <v>-2.3434884499497825E-2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1594.85</v>
      </c>
      <c r="F127" s="243">
        <v>1601.0999999999997</v>
      </c>
      <c r="G127" s="245">
        <v>1584.5999999999995</v>
      </c>
      <c r="H127" s="245">
        <v>1574.3499999999997</v>
      </c>
      <c r="I127" s="245">
        <v>1557.8499999999995</v>
      </c>
      <c r="J127" s="245">
        <v>1611.3499999999995</v>
      </c>
      <c r="K127" s="245">
        <v>1627.85</v>
      </c>
      <c r="L127" s="245">
        <v>1638.0999999999995</v>
      </c>
      <c r="M127" s="246">
        <v>1617.6</v>
      </c>
      <c r="N127" s="246">
        <v>1590.85</v>
      </c>
      <c r="O127" s="246">
        <v>6300200</v>
      </c>
      <c r="P127" s="247">
        <v>-4.0458530006743087E-4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2010.35</v>
      </c>
      <c r="F128" s="243">
        <v>2000.2166666666665</v>
      </c>
      <c r="G128" s="245">
        <v>1979.633333333333</v>
      </c>
      <c r="H128" s="245">
        <v>1948.9166666666665</v>
      </c>
      <c r="I128" s="245">
        <v>1928.333333333333</v>
      </c>
      <c r="J128" s="245">
        <v>2030.9333333333329</v>
      </c>
      <c r="K128" s="245">
        <v>2051.5166666666664</v>
      </c>
      <c r="L128" s="245">
        <v>2082.2333333333327</v>
      </c>
      <c r="M128" s="246">
        <v>2020.8</v>
      </c>
      <c r="N128" s="246">
        <v>1969.5</v>
      </c>
      <c r="O128" s="246">
        <v>12209050</v>
      </c>
      <c r="P128" s="247">
        <v>-1.9589657110736368E-2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295.10000000000002</v>
      </c>
      <c r="F129" s="243">
        <v>295.05</v>
      </c>
      <c r="G129" s="245">
        <v>291.70000000000005</v>
      </c>
      <c r="H129" s="245">
        <v>288.3</v>
      </c>
      <c r="I129" s="245">
        <v>284.95000000000005</v>
      </c>
      <c r="J129" s="245">
        <v>298.45000000000005</v>
      </c>
      <c r="K129" s="245">
        <v>301.80000000000007</v>
      </c>
      <c r="L129" s="245">
        <v>305.20000000000005</v>
      </c>
      <c r="M129" s="246">
        <v>298.39999999999998</v>
      </c>
      <c r="N129" s="246">
        <v>291.64999999999998</v>
      </c>
      <c r="O129" s="246">
        <v>21546000</v>
      </c>
      <c r="P129" s="247">
        <v>2.0267070745335732E-2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194.75</v>
      </c>
      <c r="F130" s="243">
        <v>197.41666666666666</v>
      </c>
      <c r="G130" s="245">
        <v>191.2833333333333</v>
      </c>
      <c r="H130" s="245">
        <v>187.81666666666663</v>
      </c>
      <c r="I130" s="245">
        <v>181.68333333333328</v>
      </c>
      <c r="J130" s="245">
        <v>200.88333333333333</v>
      </c>
      <c r="K130" s="245">
        <v>207.01666666666671</v>
      </c>
      <c r="L130" s="245">
        <v>210.48333333333335</v>
      </c>
      <c r="M130" s="246">
        <v>203.55</v>
      </c>
      <c r="N130" s="246">
        <v>193.95</v>
      </c>
      <c r="O130" s="246">
        <v>61170000</v>
      </c>
      <c r="P130" s="247">
        <v>2.2567703109327986E-2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493.15</v>
      </c>
      <c r="F131" s="243">
        <v>494.73333333333335</v>
      </c>
      <c r="G131" s="245">
        <v>490.4666666666667</v>
      </c>
      <c r="H131" s="245">
        <v>487.78333333333336</v>
      </c>
      <c r="I131" s="245">
        <v>483.51666666666671</v>
      </c>
      <c r="J131" s="245">
        <v>497.41666666666669</v>
      </c>
      <c r="K131" s="245">
        <v>501.68333333333334</v>
      </c>
      <c r="L131" s="245">
        <v>504.36666666666667</v>
      </c>
      <c r="M131" s="246">
        <v>499</v>
      </c>
      <c r="N131" s="246">
        <v>492.05</v>
      </c>
      <c r="O131" s="246">
        <v>14088000</v>
      </c>
      <c r="P131" s="247">
        <v>1.7683772538141469E-2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12606.65</v>
      </c>
      <c r="F132" s="243">
        <v>12552.016666666668</v>
      </c>
      <c r="G132" s="245">
        <v>12444.033333333336</v>
      </c>
      <c r="H132" s="245">
        <v>12281.416666666668</v>
      </c>
      <c r="I132" s="245">
        <v>12173.433333333336</v>
      </c>
      <c r="J132" s="245">
        <v>12714.633333333337</v>
      </c>
      <c r="K132" s="245">
        <v>12822.61666666667</v>
      </c>
      <c r="L132" s="245">
        <v>12985.233333333337</v>
      </c>
      <c r="M132" s="246">
        <v>12660</v>
      </c>
      <c r="N132" s="246">
        <v>12389.4</v>
      </c>
      <c r="O132" s="246">
        <v>2224600</v>
      </c>
      <c r="P132" s="247">
        <v>3.0208756030479281E-3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1125.7</v>
      </c>
      <c r="F133" s="243">
        <v>1128.8</v>
      </c>
      <c r="G133" s="245">
        <v>1113.1499999999999</v>
      </c>
      <c r="H133" s="245">
        <v>1100.5999999999999</v>
      </c>
      <c r="I133" s="245">
        <v>1084.9499999999998</v>
      </c>
      <c r="J133" s="245">
        <v>1141.3499999999999</v>
      </c>
      <c r="K133" s="245">
        <v>1157</v>
      </c>
      <c r="L133" s="245">
        <v>1169.55</v>
      </c>
      <c r="M133" s="246">
        <v>1144.45</v>
      </c>
      <c r="N133" s="246">
        <v>1116.25</v>
      </c>
      <c r="O133" s="246">
        <v>7560700</v>
      </c>
      <c r="P133" s="247">
        <v>1.7618240060297718E-2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3609.15</v>
      </c>
      <c r="F134" s="243">
        <v>3606.4</v>
      </c>
      <c r="G134" s="245">
        <v>3547.8</v>
      </c>
      <c r="H134" s="245">
        <v>3486.4500000000003</v>
      </c>
      <c r="I134" s="245">
        <v>3427.8500000000004</v>
      </c>
      <c r="J134" s="245">
        <v>3667.75</v>
      </c>
      <c r="K134" s="245">
        <v>3726.3499999999995</v>
      </c>
      <c r="L134" s="245">
        <v>3787.7</v>
      </c>
      <c r="M134" s="246">
        <v>3665</v>
      </c>
      <c r="N134" s="246">
        <v>3545.05</v>
      </c>
      <c r="O134" s="246">
        <v>3049600</v>
      </c>
      <c r="P134" s="247">
        <v>-9.226770630279402E-3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1663.55</v>
      </c>
      <c r="F135" s="243">
        <v>1676.8166666666668</v>
      </c>
      <c r="G135" s="245">
        <v>1641.6333333333337</v>
      </c>
      <c r="H135" s="245">
        <v>1619.7166666666669</v>
      </c>
      <c r="I135" s="245">
        <v>1584.5333333333338</v>
      </c>
      <c r="J135" s="245">
        <v>1698.7333333333336</v>
      </c>
      <c r="K135" s="245">
        <v>1733.9166666666665</v>
      </c>
      <c r="L135" s="245">
        <v>1755.8333333333335</v>
      </c>
      <c r="M135" s="246">
        <v>1712</v>
      </c>
      <c r="N135" s="246">
        <v>1654.9</v>
      </c>
      <c r="O135" s="246">
        <v>1605200</v>
      </c>
      <c r="P135" s="247">
        <v>2.8974358974358974E-2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1028.4000000000001</v>
      </c>
      <c r="F136" s="243">
        <v>1024.1333333333334</v>
      </c>
      <c r="G136" s="245">
        <v>1005.3666666666668</v>
      </c>
      <c r="H136" s="245">
        <v>982.33333333333337</v>
      </c>
      <c r="I136" s="245">
        <v>963.56666666666672</v>
      </c>
      <c r="J136" s="245">
        <v>1047.166666666667</v>
      </c>
      <c r="K136" s="245">
        <v>1065.9333333333338</v>
      </c>
      <c r="L136" s="245">
        <v>1088.9666666666669</v>
      </c>
      <c r="M136" s="246">
        <v>1042.9000000000001</v>
      </c>
      <c r="N136" s="246">
        <v>1001.1</v>
      </c>
      <c r="O136" s="246">
        <v>8865600</v>
      </c>
      <c r="P136" s="247">
        <v>6.3567017798764986E-3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1400.25</v>
      </c>
      <c r="F137" s="243">
        <v>1403.75</v>
      </c>
      <c r="G137" s="245">
        <v>1383.5</v>
      </c>
      <c r="H137" s="245">
        <v>1366.75</v>
      </c>
      <c r="I137" s="245">
        <v>1346.5</v>
      </c>
      <c r="J137" s="245">
        <v>1420.5</v>
      </c>
      <c r="K137" s="245">
        <v>1440.75</v>
      </c>
      <c r="L137" s="245">
        <v>1457.5</v>
      </c>
      <c r="M137" s="246">
        <v>1424</v>
      </c>
      <c r="N137" s="246">
        <v>1387</v>
      </c>
      <c r="O137" s="246">
        <v>2396000</v>
      </c>
      <c r="P137" s="247">
        <v>-1.5773907328294447E-2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120.3</v>
      </c>
      <c r="F138" s="243">
        <v>121.18333333333334</v>
      </c>
      <c r="G138" s="245">
        <v>118.36666666666667</v>
      </c>
      <c r="H138" s="245">
        <v>116.43333333333334</v>
      </c>
      <c r="I138" s="245">
        <v>113.61666666666667</v>
      </c>
      <c r="J138" s="245">
        <v>123.11666666666667</v>
      </c>
      <c r="K138" s="245">
        <v>125.93333333333334</v>
      </c>
      <c r="L138" s="245">
        <v>127.86666666666667</v>
      </c>
      <c r="M138" s="246">
        <v>124</v>
      </c>
      <c r="N138" s="246">
        <v>119.25</v>
      </c>
      <c r="O138" s="246">
        <v>160900200</v>
      </c>
      <c r="P138" s="247">
        <v>2.7894951694108043E-2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2525.0500000000002</v>
      </c>
      <c r="F139" s="243">
        <v>2514.85</v>
      </c>
      <c r="G139" s="245">
        <v>2491.6999999999998</v>
      </c>
      <c r="H139" s="245">
        <v>2458.35</v>
      </c>
      <c r="I139" s="245">
        <v>2435.1999999999998</v>
      </c>
      <c r="J139" s="245">
        <v>2548.1999999999998</v>
      </c>
      <c r="K139" s="245">
        <v>2571.3500000000004</v>
      </c>
      <c r="L139" s="245">
        <v>2604.6999999999998</v>
      </c>
      <c r="M139" s="246">
        <v>2538</v>
      </c>
      <c r="N139" s="246">
        <v>2481.5</v>
      </c>
      <c r="O139" s="246">
        <v>2747250</v>
      </c>
      <c r="P139" s="247">
        <v>9.0909090909090905E-3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135424.70000000001</v>
      </c>
      <c r="F140" s="243">
        <v>135830.79999999999</v>
      </c>
      <c r="G140" s="245">
        <v>134593.94999999998</v>
      </c>
      <c r="H140" s="245">
        <v>133763.19999999998</v>
      </c>
      <c r="I140" s="245">
        <v>132526.34999999998</v>
      </c>
      <c r="J140" s="245">
        <v>136661.54999999999</v>
      </c>
      <c r="K140" s="245">
        <v>137898.39999999997</v>
      </c>
      <c r="L140" s="245">
        <v>138729.15</v>
      </c>
      <c r="M140" s="246">
        <v>137067.65</v>
      </c>
      <c r="N140" s="246">
        <v>135000.04999999999</v>
      </c>
      <c r="O140" s="246">
        <v>48910</v>
      </c>
      <c r="P140" s="247">
        <v>8.9736977823620424E-3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1642.9</v>
      </c>
      <c r="F141" s="243">
        <v>1635.8000000000002</v>
      </c>
      <c r="G141" s="245">
        <v>1608.9000000000003</v>
      </c>
      <c r="H141" s="245">
        <v>1574.9</v>
      </c>
      <c r="I141" s="245">
        <v>1548.0000000000002</v>
      </c>
      <c r="J141" s="245">
        <v>1669.8000000000004</v>
      </c>
      <c r="K141" s="245">
        <v>1696.7</v>
      </c>
      <c r="L141" s="245">
        <v>1730.7000000000005</v>
      </c>
      <c r="M141" s="246">
        <v>1662.7</v>
      </c>
      <c r="N141" s="246">
        <v>1601.8</v>
      </c>
      <c r="O141" s="246">
        <v>6118750</v>
      </c>
      <c r="P141" s="247">
        <v>-2.4721662137284123E-2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176.2</v>
      </c>
      <c r="F142" s="243">
        <v>177.61666666666665</v>
      </c>
      <c r="G142" s="245">
        <v>173.3833333333333</v>
      </c>
      <c r="H142" s="245">
        <v>170.56666666666666</v>
      </c>
      <c r="I142" s="245">
        <v>166.33333333333331</v>
      </c>
      <c r="J142" s="245">
        <v>180.43333333333328</v>
      </c>
      <c r="K142" s="245">
        <v>184.66666666666663</v>
      </c>
      <c r="L142" s="245">
        <v>187.48333333333326</v>
      </c>
      <c r="M142" s="246">
        <v>181.85</v>
      </c>
      <c r="N142" s="246">
        <v>174.8</v>
      </c>
      <c r="O142" s="246">
        <v>97335000</v>
      </c>
      <c r="P142" s="247">
        <v>-2.6625665641641042E-2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5660.8</v>
      </c>
      <c r="F143" s="243">
        <v>5690.2666666666664</v>
      </c>
      <c r="G143" s="245">
        <v>5615.583333333333</v>
      </c>
      <c r="H143" s="245">
        <v>5570.3666666666668</v>
      </c>
      <c r="I143" s="245">
        <v>5495.6833333333334</v>
      </c>
      <c r="J143" s="245">
        <v>5735.4833333333327</v>
      </c>
      <c r="K143" s="245">
        <v>5810.166666666667</v>
      </c>
      <c r="L143" s="245">
        <v>5855.3833333333323</v>
      </c>
      <c r="M143" s="246">
        <v>5764.95</v>
      </c>
      <c r="N143" s="246">
        <v>5645.05</v>
      </c>
      <c r="O143" s="246">
        <v>1189800</v>
      </c>
      <c r="P143" s="247">
        <v>2.7727390515677637E-2</v>
      </c>
    </row>
    <row r="144" spans="1:16" ht="12.75" customHeight="1">
      <c r="A144" s="239">
        <v>134</v>
      </c>
      <c r="B144" s="251" t="s">
        <v>919</v>
      </c>
      <c r="C144" s="243" t="s">
        <v>185</v>
      </c>
      <c r="D144" s="244">
        <v>45407</v>
      </c>
      <c r="E144" s="243">
        <v>3151.05</v>
      </c>
      <c r="F144" s="243">
        <v>3157.0499999999997</v>
      </c>
      <c r="G144" s="245">
        <v>3134.0999999999995</v>
      </c>
      <c r="H144" s="245">
        <v>3117.1499999999996</v>
      </c>
      <c r="I144" s="245">
        <v>3094.1999999999994</v>
      </c>
      <c r="J144" s="245">
        <v>3173.9999999999995</v>
      </c>
      <c r="K144" s="245">
        <v>3196.9499999999994</v>
      </c>
      <c r="L144" s="245">
        <v>3213.8999999999996</v>
      </c>
      <c r="M144" s="246">
        <v>3180</v>
      </c>
      <c r="N144" s="246">
        <v>3140.1</v>
      </c>
      <c r="O144" s="246">
        <v>1745700</v>
      </c>
      <c r="P144" s="247">
        <v>9.5419847328244278E-3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2550.8000000000002</v>
      </c>
      <c r="F145" s="243">
        <v>2546.8000000000002</v>
      </c>
      <c r="G145" s="245">
        <v>2522.8000000000002</v>
      </c>
      <c r="H145" s="245">
        <v>2494.8000000000002</v>
      </c>
      <c r="I145" s="245">
        <v>2470.8000000000002</v>
      </c>
      <c r="J145" s="245">
        <v>2574.8000000000002</v>
      </c>
      <c r="K145" s="245">
        <v>2598.8000000000002</v>
      </c>
      <c r="L145" s="245">
        <v>2626.8</v>
      </c>
      <c r="M145" s="246">
        <v>2570.8000000000002</v>
      </c>
      <c r="N145" s="246">
        <v>2518.8000000000002</v>
      </c>
      <c r="O145" s="246">
        <v>6316400</v>
      </c>
      <c r="P145" s="247">
        <v>2.127797180183676E-2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217.65</v>
      </c>
      <c r="F146" s="243">
        <v>217.63333333333335</v>
      </c>
      <c r="G146" s="245">
        <v>213.81666666666672</v>
      </c>
      <c r="H146" s="245">
        <v>209.98333333333338</v>
      </c>
      <c r="I146" s="245">
        <v>206.16666666666674</v>
      </c>
      <c r="J146" s="245">
        <v>221.4666666666667</v>
      </c>
      <c r="K146" s="245">
        <v>225.28333333333336</v>
      </c>
      <c r="L146" s="245">
        <v>229.11666666666667</v>
      </c>
      <c r="M146" s="246">
        <v>221.45</v>
      </c>
      <c r="N146" s="246">
        <v>213.8</v>
      </c>
      <c r="O146" s="246">
        <v>91210500</v>
      </c>
      <c r="P146" s="247">
        <v>3.3499898021619415E-2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356</v>
      </c>
      <c r="F147" s="243">
        <v>357.7166666666667</v>
      </c>
      <c r="G147" s="245">
        <v>351.73333333333341</v>
      </c>
      <c r="H147" s="245">
        <v>347.4666666666667</v>
      </c>
      <c r="I147" s="245">
        <v>341.48333333333341</v>
      </c>
      <c r="J147" s="245">
        <v>361.98333333333341</v>
      </c>
      <c r="K147" s="245">
        <v>367.96666666666675</v>
      </c>
      <c r="L147" s="245">
        <v>372.23333333333341</v>
      </c>
      <c r="M147" s="246">
        <v>363.7</v>
      </c>
      <c r="N147" s="246">
        <v>353.45</v>
      </c>
      <c r="O147" s="246">
        <v>97290000</v>
      </c>
      <c r="P147" s="247">
        <v>-1.6825829922692132E-2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1545</v>
      </c>
      <c r="F148" s="243">
        <v>1541.7</v>
      </c>
      <c r="G148" s="245">
        <v>1532.4</v>
      </c>
      <c r="H148" s="245">
        <v>1519.8</v>
      </c>
      <c r="I148" s="245">
        <v>1510.5</v>
      </c>
      <c r="J148" s="245">
        <v>1554.3000000000002</v>
      </c>
      <c r="K148" s="245">
        <v>1563.6</v>
      </c>
      <c r="L148" s="245">
        <v>1576.2000000000003</v>
      </c>
      <c r="M148" s="246">
        <v>1551</v>
      </c>
      <c r="N148" s="246">
        <v>1529.1</v>
      </c>
      <c r="O148" s="246">
        <v>4803400</v>
      </c>
      <c r="P148" s="247">
        <v>-1.8452295808897155E-2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8843.6</v>
      </c>
      <c r="F149" s="243">
        <v>8859.3333333333339</v>
      </c>
      <c r="G149" s="245">
        <v>8724.2666666666682</v>
      </c>
      <c r="H149" s="245">
        <v>8604.9333333333343</v>
      </c>
      <c r="I149" s="245">
        <v>8469.8666666666686</v>
      </c>
      <c r="J149" s="245">
        <v>8978.6666666666679</v>
      </c>
      <c r="K149" s="245">
        <v>9113.7333333333336</v>
      </c>
      <c r="L149" s="245">
        <v>9233.0666666666675</v>
      </c>
      <c r="M149" s="246">
        <v>8994.4</v>
      </c>
      <c r="N149" s="246">
        <v>8740</v>
      </c>
      <c r="O149" s="246">
        <v>1377200</v>
      </c>
      <c r="P149" s="247">
        <v>-1.4520110352838681E-4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269.8</v>
      </c>
      <c r="F150" s="243">
        <v>271.63333333333333</v>
      </c>
      <c r="G150" s="245">
        <v>264.56666666666666</v>
      </c>
      <c r="H150" s="245">
        <v>259.33333333333331</v>
      </c>
      <c r="I150" s="245">
        <v>252.26666666666665</v>
      </c>
      <c r="J150" s="245">
        <v>276.86666666666667</v>
      </c>
      <c r="K150" s="245">
        <v>283.93333333333328</v>
      </c>
      <c r="L150" s="245">
        <v>289.16666666666669</v>
      </c>
      <c r="M150" s="246">
        <v>278.7</v>
      </c>
      <c r="N150" s="246">
        <v>266.39999999999998</v>
      </c>
      <c r="O150" s="246">
        <v>81392850</v>
      </c>
      <c r="P150" s="247">
        <v>7.5779239348012584E-3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34644</v>
      </c>
      <c r="F151" s="243">
        <v>34781.666666666664</v>
      </c>
      <c r="G151" s="245">
        <v>34462.333333333328</v>
      </c>
      <c r="H151" s="245">
        <v>34280.666666666664</v>
      </c>
      <c r="I151" s="245">
        <v>33961.333333333328</v>
      </c>
      <c r="J151" s="245">
        <v>34963.333333333328</v>
      </c>
      <c r="K151" s="245">
        <v>35282.666666666657</v>
      </c>
      <c r="L151" s="245">
        <v>35464.333333333328</v>
      </c>
      <c r="M151" s="246">
        <v>35101</v>
      </c>
      <c r="N151" s="246">
        <v>34600</v>
      </c>
      <c r="O151" s="246">
        <v>150600</v>
      </c>
      <c r="P151" s="247">
        <v>1.5474865985637706E-2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860.95</v>
      </c>
      <c r="F152" s="243">
        <v>864.65</v>
      </c>
      <c r="G152" s="245">
        <v>854.59999999999991</v>
      </c>
      <c r="H152" s="245">
        <v>848.24999999999989</v>
      </c>
      <c r="I152" s="245">
        <v>838.19999999999982</v>
      </c>
      <c r="J152" s="245">
        <v>871</v>
      </c>
      <c r="K152" s="245">
        <v>881.05</v>
      </c>
      <c r="L152" s="245">
        <v>887.40000000000009</v>
      </c>
      <c r="M152" s="246">
        <v>874.7</v>
      </c>
      <c r="N152" s="246">
        <v>858.3</v>
      </c>
      <c r="O152" s="246">
        <v>14742000</v>
      </c>
      <c r="P152" s="247">
        <v>4.6868342564976566E-2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4050.2</v>
      </c>
      <c r="F153" s="243">
        <v>4053.4500000000003</v>
      </c>
      <c r="G153" s="245">
        <v>3996.9000000000005</v>
      </c>
      <c r="H153" s="245">
        <v>3943.6000000000004</v>
      </c>
      <c r="I153" s="245">
        <v>3887.0500000000006</v>
      </c>
      <c r="J153" s="245">
        <v>4106.75</v>
      </c>
      <c r="K153" s="245">
        <v>4163.3000000000011</v>
      </c>
      <c r="L153" s="245">
        <v>4216.6000000000004</v>
      </c>
      <c r="M153" s="246">
        <v>4110</v>
      </c>
      <c r="N153" s="246">
        <v>4000.15</v>
      </c>
      <c r="O153" s="246">
        <v>3246000</v>
      </c>
      <c r="P153" s="247">
        <v>5.0825509873745546E-2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277.25</v>
      </c>
      <c r="F154" s="243">
        <v>279.84999999999997</v>
      </c>
      <c r="G154" s="245">
        <v>272.54999999999995</v>
      </c>
      <c r="H154" s="245">
        <v>267.84999999999997</v>
      </c>
      <c r="I154" s="245">
        <v>260.54999999999995</v>
      </c>
      <c r="J154" s="245">
        <v>284.54999999999995</v>
      </c>
      <c r="K154" s="245">
        <v>291.85000000000002</v>
      </c>
      <c r="L154" s="245">
        <v>296.54999999999995</v>
      </c>
      <c r="M154" s="246">
        <v>287.14999999999998</v>
      </c>
      <c r="N154" s="246">
        <v>275.14999999999998</v>
      </c>
      <c r="O154" s="246">
        <v>33147000</v>
      </c>
      <c r="P154" s="247">
        <v>1.7122341894504279E-2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417.7</v>
      </c>
      <c r="F155" s="243">
        <v>419.65000000000003</v>
      </c>
      <c r="G155" s="245">
        <v>411.35000000000008</v>
      </c>
      <c r="H155" s="245">
        <v>405.00000000000006</v>
      </c>
      <c r="I155" s="245">
        <v>396.7000000000001</v>
      </c>
      <c r="J155" s="245">
        <v>426.00000000000006</v>
      </c>
      <c r="K155" s="245">
        <v>434.3</v>
      </c>
      <c r="L155" s="245">
        <v>440.65000000000003</v>
      </c>
      <c r="M155" s="246">
        <v>427.95</v>
      </c>
      <c r="N155" s="246">
        <v>413.3</v>
      </c>
      <c r="O155" s="246">
        <v>77205500</v>
      </c>
      <c r="P155" s="247">
        <v>-1.463897131552918E-2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3013.85</v>
      </c>
      <c r="F156" s="243">
        <v>3022.5166666666664</v>
      </c>
      <c r="G156" s="245">
        <v>3000.1833333333329</v>
      </c>
      <c r="H156" s="245">
        <v>2986.5166666666664</v>
      </c>
      <c r="I156" s="245">
        <v>2964.1833333333329</v>
      </c>
      <c r="J156" s="245">
        <v>3036.1833333333329</v>
      </c>
      <c r="K156" s="245">
        <v>3058.5166666666669</v>
      </c>
      <c r="L156" s="245">
        <v>3072.1833333333329</v>
      </c>
      <c r="M156" s="246">
        <v>3044.85</v>
      </c>
      <c r="N156" s="246">
        <v>3008.85</v>
      </c>
      <c r="O156" s="246">
        <v>1841250</v>
      </c>
      <c r="P156" s="247">
        <v>-3.9220989991885311E-3</v>
      </c>
    </row>
    <row r="157" spans="1:16" ht="12.75" customHeight="1">
      <c r="A157" s="239">
        <v>147</v>
      </c>
      <c r="B157" s="251" t="s">
        <v>919</v>
      </c>
      <c r="C157" s="243" t="s">
        <v>199</v>
      </c>
      <c r="D157" s="244">
        <v>45407</v>
      </c>
      <c r="E157" s="243">
        <v>3836.75</v>
      </c>
      <c r="F157" s="243">
        <v>3859.0833333333335</v>
      </c>
      <c r="G157" s="245">
        <v>3804.7666666666669</v>
      </c>
      <c r="H157" s="245">
        <v>3772.7833333333333</v>
      </c>
      <c r="I157" s="245">
        <v>3718.4666666666667</v>
      </c>
      <c r="J157" s="245">
        <v>3891.0666666666671</v>
      </c>
      <c r="K157" s="245">
        <v>3945.3833333333337</v>
      </c>
      <c r="L157" s="245">
        <v>3977.3666666666672</v>
      </c>
      <c r="M157" s="246">
        <v>3913.4</v>
      </c>
      <c r="N157" s="246">
        <v>3827.1</v>
      </c>
      <c r="O157" s="246">
        <v>1417250</v>
      </c>
      <c r="P157" s="247">
        <v>7.8222222222222217E-3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135.80000000000001</v>
      </c>
      <c r="F158" s="243">
        <v>136.10000000000002</v>
      </c>
      <c r="G158" s="245">
        <v>134.30000000000004</v>
      </c>
      <c r="H158" s="245">
        <v>132.80000000000001</v>
      </c>
      <c r="I158" s="245">
        <v>131.00000000000003</v>
      </c>
      <c r="J158" s="245">
        <v>137.60000000000005</v>
      </c>
      <c r="K158" s="245">
        <v>139.4</v>
      </c>
      <c r="L158" s="245">
        <v>140.90000000000006</v>
      </c>
      <c r="M158" s="246">
        <v>137.9</v>
      </c>
      <c r="N158" s="246">
        <v>134.6</v>
      </c>
      <c r="O158" s="246">
        <v>242984000</v>
      </c>
      <c r="P158" s="247">
        <v>4.3996837727288352E-2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5256.05</v>
      </c>
      <c r="F159" s="243">
        <v>5262.6833333333334</v>
      </c>
      <c r="G159" s="245">
        <v>5213.3666666666668</v>
      </c>
      <c r="H159" s="245">
        <v>5170.6833333333334</v>
      </c>
      <c r="I159" s="245">
        <v>5121.3666666666668</v>
      </c>
      <c r="J159" s="245">
        <v>5305.3666666666668</v>
      </c>
      <c r="K159" s="245">
        <v>5354.6833333333343</v>
      </c>
      <c r="L159" s="245">
        <v>5397.3666666666668</v>
      </c>
      <c r="M159" s="246">
        <v>5312</v>
      </c>
      <c r="N159" s="246">
        <v>5220</v>
      </c>
      <c r="O159" s="246">
        <v>1929700</v>
      </c>
      <c r="P159" s="247">
        <v>3.6637120601665324E-2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279.25</v>
      </c>
      <c r="F160" s="243">
        <v>281.38333333333333</v>
      </c>
      <c r="G160" s="245">
        <v>274.51666666666665</v>
      </c>
      <c r="H160" s="245">
        <v>269.7833333333333</v>
      </c>
      <c r="I160" s="245">
        <v>262.91666666666663</v>
      </c>
      <c r="J160" s="245">
        <v>286.11666666666667</v>
      </c>
      <c r="K160" s="245">
        <v>292.98333333333335</v>
      </c>
      <c r="L160" s="245">
        <v>297.7166666666667</v>
      </c>
      <c r="M160" s="246">
        <v>288.25</v>
      </c>
      <c r="N160" s="246">
        <v>276.64999999999998</v>
      </c>
      <c r="O160" s="246">
        <v>69764400</v>
      </c>
      <c r="P160" s="247">
        <v>5.3492796955694484E-2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1392.15</v>
      </c>
      <c r="F161" s="243">
        <v>1391.2833333333335</v>
      </c>
      <c r="G161" s="245">
        <v>1382.7666666666671</v>
      </c>
      <c r="H161" s="245">
        <v>1373.3833333333337</v>
      </c>
      <c r="I161" s="245">
        <v>1364.8666666666672</v>
      </c>
      <c r="J161" s="245">
        <v>1400.666666666667</v>
      </c>
      <c r="K161" s="245">
        <v>1409.1833333333334</v>
      </c>
      <c r="L161" s="245">
        <v>1418.5666666666668</v>
      </c>
      <c r="M161" s="246">
        <v>1399.8</v>
      </c>
      <c r="N161" s="246">
        <v>1381.9</v>
      </c>
      <c r="O161" s="246">
        <v>5318676</v>
      </c>
      <c r="P161" s="247">
        <v>-1.8697904933543591E-2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844.25</v>
      </c>
      <c r="F162" s="243">
        <v>850.2833333333333</v>
      </c>
      <c r="G162" s="245">
        <v>835.06666666666661</v>
      </c>
      <c r="H162" s="245">
        <v>825.88333333333333</v>
      </c>
      <c r="I162" s="245">
        <v>810.66666666666663</v>
      </c>
      <c r="J162" s="245">
        <v>859.46666666666658</v>
      </c>
      <c r="K162" s="245">
        <v>874.68333333333328</v>
      </c>
      <c r="L162" s="245">
        <v>883.86666666666656</v>
      </c>
      <c r="M162" s="246">
        <v>865.5</v>
      </c>
      <c r="N162" s="246">
        <v>841.1</v>
      </c>
      <c r="O162" s="246">
        <v>6830600</v>
      </c>
      <c r="P162" s="247">
        <v>4.8675453477750229E-2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255.8</v>
      </c>
      <c r="F163" s="243">
        <v>259.13333333333333</v>
      </c>
      <c r="G163" s="245">
        <v>249.76666666666665</v>
      </c>
      <c r="H163" s="245">
        <v>243.73333333333332</v>
      </c>
      <c r="I163" s="245">
        <v>234.36666666666665</v>
      </c>
      <c r="J163" s="245">
        <v>265.16666666666663</v>
      </c>
      <c r="K163" s="245">
        <v>274.5333333333333</v>
      </c>
      <c r="L163" s="245">
        <v>280.56666666666666</v>
      </c>
      <c r="M163" s="246">
        <v>268.5</v>
      </c>
      <c r="N163" s="246">
        <v>253.1</v>
      </c>
      <c r="O163" s="246">
        <v>63080000</v>
      </c>
      <c r="P163" s="247">
        <v>-2.2810890360559236E-2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476.6</v>
      </c>
      <c r="F164" s="243">
        <v>477.45</v>
      </c>
      <c r="G164" s="245">
        <v>470.4</v>
      </c>
      <c r="H164" s="245">
        <v>464.2</v>
      </c>
      <c r="I164" s="245">
        <v>457.15</v>
      </c>
      <c r="J164" s="245">
        <v>483.65</v>
      </c>
      <c r="K164" s="245">
        <v>490.70000000000005</v>
      </c>
      <c r="L164" s="245">
        <v>496.9</v>
      </c>
      <c r="M164" s="246">
        <v>484.5</v>
      </c>
      <c r="N164" s="246">
        <v>471.25</v>
      </c>
      <c r="O164" s="246">
        <v>41762000</v>
      </c>
      <c r="P164" s="247">
        <v>-2.7524217585692994E-2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2941.95</v>
      </c>
      <c r="F165" s="243">
        <v>2942.6333333333332</v>
      </c>
      <c r="G165" s="245">
        <v>2917.3166666666666</v>
      </c>
      <c r="H165" s="245">
        <v>2892.6833333333334</v>
      </c>
      <c r="I165" s="245">
        <v>2867.3666666666668</v>
      </c>
      <c r="J165" s="245">
        <v>2967.2666666666664</v>
      </c>
      <c r="K165" s="245">
        <v>2992.583333333333</v>
      </c>
      <c r="L165" s="245">
        <v>3017.2166666666662</v>
      </c>
      <c r="M165" s="246">
        <v>2967.95</v>
      </c>
      <c r="N165" s="246">
        <v>2918</v>
      </c>
      <c r="O165" s="246">
        <v>41319750</v>
      </c>
      <c r="P165" s="247">
        <v>1.5221036725818638E-2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146.55000000000001</v>
      </c>
      <c r="F166" s="243">
        <v>147</v>
      </c>
      <c r="G166" s="245">
        <v>143.69999999999999</v>
      </c>
      <c r="H166" s="245">
        <v>140.85</v>
      </c>
      <c r="I166" s="245">
        <v>137.54999999999998</v>
      </c>
      <c r="J166" s="245">
        <v>149.85</v>
      </c>
      <c r="K166" s="245">
        <v>153.15</v>
      </c>
      <c r="L166" s="245">
        <v>156</v>
      </c>
      <c r="M166" s="246">
        <v>150.30000000000001</v>
      </c>
      <c r="N166" s="246">
        <v>144.15</v>
      </c>
      <c r="O166" s="246">
        <v>175216000</v>
      </c>
      <c r="P166" s="247">
        <v>-4.9639850733315977E-2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697.4</v>
      </c>
      <c r="F167" s="243">
        <v>699.04999999999984</v>
      </c>
      <c r="G167" s="245">
        <v>694.54999999999973</v>
      </c>
      <c r="H167" s="245">
        <v>691.69999999999993</v>
      </c>
      <c r="I167" s="245">
        <v>687.19999999999982</v>
      </c>
      <c r="J167" s="245">
        <v>701.89999999999964</v>
      </c>
      <c r="K167" s="245">
        <v>706.39999999999986</v>
      </c>
      <c r="L167" s="245">
        <v>709.24999999999955</v>
      </c>
      <c r="M167" s="246">
        <v>703.55</v>
      </c>
      <c r="N167" s="246">
        <v>696.2</v>
      </c>
      <c r="O167" s="246">
        <v>21813600</v>
      </c>
      <c r="P167" s="247">
        <v>5.9767570558937463E-3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1469.3</v>
      </c>
      <c r="F168" s="243">
        <v>1467.95</v>
      </c>
      <c r="G168" s="245">
        <v>1456.3500000000001</v>
      </c>
      <c r="H168" s="245">
        <v>1443.4</v>
      </c>
      <c r="I168" s="245">
        <v>1431.8000000000002</v>
      </c>
      <c r="J168" s="245">
        <v>1480.9</v>
      </c>
      <c r="K168" s="245">
        <v>1492.5</v>
      </c>
      <c r="L168" s="245">
        <v>1505.45</v>
      </c>
      <c r="M168" s="246">
        <v>1479.55</v>
      </c>
      <c r="N168" s="246">
        <v>1455</v>
      </c>
      <c r="O168" s="246">
        <v>8864250</v>
      </c>
      <c r="P168" s="247">
        <v>-6.4727639542703427E-3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763.35</v>
      </c>
      <c r="F169" s="243">
        <v>767.13333333333333</v>
      </c>
      <c r="G169" s="245">
        <v>757.61666666666667</v>
      </c>
      <c r="H169" s="245">
        <v>751.88333333333333</v>
      </c>
      <c r="I169" s="245">
        <v>742.36666666666667</v>
      </c>
      <c r="J169" s="245">
        <v>772.86666666666667</v>
      </c>
      <c r="K169" s="245">
        <v>782.38333333333333</v>
      </c>
      <c r="L169" s="245">
        <v>788.11666666666667</v>
      </c>
      <c r="M169" s="246">
        <v>776.65</v>
      </c>
      <c r="N169" s="246">
        <v>761.4</v>
      </c>
      <c r="O169" s="246">
        <v>94408500</v>
      </c>
      <c r="P169" s="247">
        <v>4.7447077619491414E-2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26062.55</v>
      </c>
      <c r="F170" s="243">
        <v>26222.733333333337</v>
      </c>
      <c r="G170" s="245">
        <v>25842.466666666674</v>
      </c>
      <c r="H170" s="245">
        <v>25622.383333333339</v>
      </c>
      <c r="I170" s="245">
        <v>25242.116666666676</v>
      </c>
      <c r="J170" s="245">
        <v>26442.816666666673</v>
      </c>
      <c r="K170" s="245">
        <v>26823.083333333336</v>
      </c>
      <c r="L170" s="245">
        <v>27043.166666666672</v>
      </c>
      <c r="M170" s="246">
        <v>26603</v>
      </c>
      <c r="N170" s="246">
        <v>26002.65</v>
      </c>
      <c r="O170" s="246">
        <v>277150</v>
      </c>
      <c r="P170" s="247">
        <v>3.2504423954549687E-2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5653.5</v>
      </c>
      <c r="F171" s="243">
        <v>5689.5</v>
      </c>
      <c r="G171" s="245">
        <v>5599.15</v>
      </c>
      <c r="H171" s="245">
        <v>5544.7999999999993</v>
      </c>
      <c r="I171" s="245">
        <v>5454.4499999999989</v>
      </c>
      <c r="J171" s="245">
        <v>5743.85</v>
      </c>
      <c r="K171" s="245">
        <v>5834.2000000000007</v>
      </c>
      <c r="L171" s="245">
        <v>5888.5500000000011</v>
      </c>
      <c r="M171" s="246">
        <v>5779.85</v>
      </c>
      <c r="N171" s="246">
        <v>5635.15</v>
      </c>
      <c r="O171" s="246">
        <v>1427100</v>
      </c>
      <c r="P171" s="247">
        <v>4.8490191756667404E-2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2606.5500000000002</v>
      </c>
      <c r="F172" s="243">
        <v>2618.3166666666666</v>
      </c>
      <c r="G172" s="245">
        <v>2585.7833333333333</v>
      </c>
      <c r="H172" s="245">
        <v>2565.0166666666669</v>
      </c>
      <c r="I172" s="245">
        <v>2532.4833333333336</v>
      </c>
      <c r="J172" s="245">
        <v>2639.083333333333</v>
      </c>
      <c r="K172" s="245">
        <v>2671.6166666666659</v>
      </c>
      <c r="L172" s="245">
        <v>2692.3833333333328</v>
      </c>
      <c r="M172" s="246">
        <v>2650.85</v>
      </c>
      <c r="N172" s="246">
        <v>2597.5500000000002</v>
      </c>
      <c r="O172" s="246">
        <v>4251000</v>
      </c>
      <c r="P172" s="247">
        <v>-2.9036402569593146E-2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2511.4</v>
      </c>
      <c r="F173" s="243">
        <v>2532.9833333333331</v>
      </c>
      <c r="G173" s="245">
        <v>2470.9666666666662</v>
      </c>
      <c r="H173" s="245">
        <v>2430.5333333333333</v>
      </c>
      <c r="I173" s="245">
        <v>2368.5166666666664</v>
      </c>
      <c r="J173" s="245">
        <v>2573.4166666666661</v>
      </c>
      <c r="K173" s="245">
        <v>2635.4333333333334</v>
      </c>
      <c r="L173" s="245">
        <v>2675.8666666666659</v>
      </c>
      <c r="M173" s="246">
        <v>2595</v>
      </c>
      <c r="N173" s="246">
        <v>2492.5500000000002</v>
      </c>
      <c r="O173" s="246">
        <v>5700300</v>
      </c>
      <c r="P173" s="247">
        <v>-7.5215460955863154E-3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1623</v>
      </c>
      <c r="F174" s="243">
        <v>1616.5666666666666</v>
      </c>
      <c r="G174" s="245">
        <v>1602.5333333333333</v>
      </c>
      <c r="H174" s="245">
        <v>1582.0666666666666</v>
      </c>
      <c r="I174" s="245">
        <v>1568.0333333333333</v>
      </c>
      <c r="J174" s="245">
        <v>1637.0333333333333</v>
      </c>
      <c r="K174" s="245">
        <v>1651.0666666666666</v>
      </c>
      <c r="L174" s="245">
        <v>1671.5333333333333</v>
      </c>
      <c r="M174" s="246">
        <v>1630.6</v>
      </c>
      <c r="N174" s="246">
        <v>1596.1</v>
      </c>
      <c r="O174" s="246">
        <v>12494300</v>
      </c>
      <c r="P174" s="247">
        <v>-2.1597325001370387E-2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618.15</v>
      </c>
      <c r="F175" s="243">
        <v>619.23333333333335</v>
      </c>
      <c r="G175" s="245">
        <v>612.4666666666667</v>
      </c>
      <c r="H175" s="245">
        <v>606.7833333333333</v>
      </c>
      <c r="I175" s="245">
        <v>600.01666666666665</v>
      </c>
      <c r="J175" s="245">
        <v>624.91666666666674</v>
      </c>
      <c r="K175" s="245">
        <v>631.68333333333339</v>
      </c>
      <c r="L175" s="245">
        <v>637.36666666666679</v>
      </c>
      <c r="M175" s="246">
        <v>626</v>
      </c>
      <c r="N175" s="246">
        <v>613.54999999999995</v>
      </c>
      <c r="O175" s="246">
        <v>5676000</v>
      </c>
      <c r="P175" s="247">
        <v>-4.2510121457489877E-2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730.15</v>
      </c>
      <c r="F176" s="243">
        <v>728.38333333333333</v>
      </c>
      <c r="G176" s="245">
        <v>723.76666666666665</v>
      </c>
      <c r="H176" s="245">
        <v>717.38333333333333</v>
      </c>
      <c r="I176" s="245">
        <v>712.76666666666665</v>
      </c>
      <c r="J176" s="245">
        <v>734.76666666666665</v>
      </c>
      <c r="K176" s="245">
        <v>739.38333333333321</v>
      </c>
      <c r="L176" s="245">
        <v>745.76666666666665</v>
      </c>
      <c r="M176" s="246">
        <v>733</v>
      </c>
      <c r="N176" s="246">
        <v>722</v>
      </c>
      <c r="O176" s="246">
        <v>4074000</v>
      </c>
      <c r="P176" s="247">
        <v>-6.3414634146341468E-3</v>
      </c>
    </row>
    <row r="177" spans="1:16" ht="12.75" customHeight="1">
      <c r="A177" s="239">
        <v>167</v>
      </c>
      <c r="B177" s="251" t="s">
        <v>919</v>
      </c>
      <c r="C177" s="243" t="s">
        <v>221</v>
      </c>
      <c r="D177" s="244">
        <v>45407</v>
      </c>
      <c r="E177" s="243">
        <v>1094.75</v>
      </c>
      <c r="F177" s="243">
        <v>1094.0166666666667</v>
      </c>
      <c r="G177" s="245">
        <v>1084.2833333333333</v>
      </c>
      <c r="H177" s="245">
        <v>1073.8166666666666</v>
      </c>
      <c r="I177" s="245">
        <v>1064.0833333333333</v>
      </c>
      <c r="J177" s="245">
        <v>1104.4833333333333</v>
      </c>
      <c r="K177" s="245">
        <v>1114.2166666666665</v>
      </c>
      <c r="L177" s="245">
        <v>1124.6833333333334</v>
      </c>
      <c r="M177" s="246">
        <v>1103.75</v>
      </c>
      <c r="N177" s="246">
        <v>1083.55</v>
      </c>
      <c r="O177" s="246">
        <v>10790450</v>
      </c>
      <c r="P177" s="247">
        <v>-8.9912613022175084E-3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2068.1</v>
      </c>
      <c r="F178" s="243">
        <v>2073.7999999999997</v>
      </c>
      <c r="G178" s="245">
        <v>2058.2999999999993</v>
      </c>
      <c r="H178" s="245">
        <v>2048.4999999999995</v>
      </c>
      <c r="I178" s="245">
        <v>2032.9999999999991</v>
      </c>
      <c r="J178" s="245">
        <v>2083.5999999999995</v>
      </c>
      <c r="K178" s="245">
        <v>2099.1000000000004</v>
      </c>
      <c r="L178" s="245">
        <v>2108.8999999999996</v>
      </c>
      <c r="M178" s="246">
        <v>2089.3000000000002</v>
      </c>
      <c r="N178" s="246">
        <v>2064</v>
      </c>
      <c r="O178" s="246">
        <v>6231500</v>
      </c>
      <c r="P178" s="247">
        <v>4.675534058847239E-3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1123.6500000000001</v>
      </c>
      <c r="F179" s="243">
        <v>1124.3500000000001</v>
      </c>
      <c r="G179" s="245">
        <v>1114.7500000000002</v>
      </c>
      <c r="H179" s="245">
        <v>1105.8500000000001</v>
      </c>
      <c r="I179" s="245">
        <v>1096.2500000000002</v>
      </c>
      <c r="J179" s="245">
        <v>1133.2500000000002</v>
      </c>
      <c r="K179" s="245">
        <v>1142.8500000000001</v>
      </c>
      <c r="L179" s="245">
        <v>1151.7500000000002</v>
      </c>
      <c r="M179" s="246">
        <v>1133.95</v>
      </c>
      <c r="N179" s="246">
        <v>1115.45</v>
      </c>
      <c r="O179" s="246">
        <v>14017500</v>
      </c>
      <c r="P179" s="247">
        <v>1.8106942083932539E-2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1017.6</v>
      </c>
      <c r="F180" s="243">
        <v>1014.7833333333333</v>
      </c>
      <c r="G180" s="245">
        <v>1006.7166666666666</v>
      </c>
      <c r="H180" s="245">
        <v>995.83333333333326</v>
      </c>
      <c r="I180" s="245">
        <v>987.76666666666654</v>
      </c>
      <c r="J180" s="245">
        <v>1025.6666666666665</v>
      </c>
      <c r="K180" s="245">
        <v>1033.7333333333331</v>
      </c>
      <c r="L180" s="245">
        <v>1044.6166666666668</v>
      </c>
      <c r="M180" s="246">
        <v>1022.85</v>
      </c>
      <c r="N180" s="246">
        <v>1003.9</v>
      </c>
      <c r="O180" s="246">
        <v>64590975</v>
      </c>
      <c r="P180" s="247">
        <v>8.0955452260747726E-3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415.6</v>
      </c>
      <c r="F181" s="243">
        <v>416.40000000000003</v>
      </c>
      <c r="G181" s="245">
        <v>411.40000000000009</v>
      </c>
      <c r="H181" s="245">
        <v>407.20000000000005</v>
      </c>
      <c r="I181" s="245">
        <v>402.2000000000001</v>
      </c>
      <c r="J181" s="245">
        <v>420.60000000000008</v>
      </c>
      <c r="K181" s="245">
        <v>425.59999999999997</v>
      </c>
      <c r="L181" s="245">
        <v>429.80000000000007</v>
      </c>
      <c r="M181" s="246">
        <v>421.4</v>
      </c>
      <c r="N181" s="246">
        <v>412.2</v>
      </c>
      <c r="O181" s="246">
        <v>90824625</v>
      </c>
      <c r="P181" s="247">
        <v>2.2337879421038636E-2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164.35</v>
      </c>
      <c r="F182" s="243">
        <v>164.31666666666666</v>
      </c>
      <c r="G182" s="245">
        <v>162.03333333333333</v>
      </c>
      <c r="H182" s="245">
        <v>159.71666666666667</v>
      </c>
      <c r="I182" s="245">
        <v>157.43333333333334</v>
      </c>
      <c r="J182" s="245">
        <v>166.63333333333333</v>
      </c>
      <c r="K182" s="245">
        <v>168.91666666666663</v>
      </c>
      <c r="L182" s="245">
        <v>171.23333333333332</v>
      </c>
      <c r="M182" s="246">
        <v>166.6</v>
      </c>
      <c r="N182" s="246">
        <v>162</v>
      </c>
      <c r="O182" s="246">
        <v>248875000</v>
      </c>
      <c r="P182" s="247">
        <v>-9.9768082965037419E-3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4014.8</v>
      </c>
      <c r="F183" s="243">
        <v>4002.2666666666664</v>
      </c>
      <c r="G183" s="245">
        <v>3965.5333333333328</v>
      </c>
      <c r="H183" s="245">
        <v>3916.2666666666664</v>
      </c>
      <c r="I183" s="245">
        <v>3879.5333333333328</v>
      </c>
      <c r="J183" s="245">
        <v>4051.5333333333328</v>
      </c>
      <c r="K183" s="245">
        <v>4088.2666666666664</v>
      </c>
      <c r="L183" s="245">
        <v>4137.5333333333328</v>
      </c>
      <c r="M183" s="246">
        <v>4039</v>
      </c>
      <c r="N183" s="246">
        <v>3953</v>
      </c>
      <c r="O183" s="246">
        <v>16865800</v>
      </c>
      <c r="P183" s="247">
        <v>-1.846439010479789E-2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1285</v>
      </c>
      <c r="F184" s="243">
        <v>1278.4833333333333</v>
      </c>
      <c r="G184" s="245">
        <v>1260.6666666666667</v>
      </c>
      <c r="H184" s="245">
        <v>1236.3333333333335</v>
      </c>
      <c r="I184" s="245">
        <v>1218.5166666666669</v>
      </c>
      <c r="J184" s="245">
        <v>1302.8166666666666</v>
      </c>
      <c r="K184" s="245">
        <v>1320.6333333333332</v>
      </c>
      <c r="L184" s="245">
        <v>1344.9666666666665</v>
      </c>
      <c r="M184" s="246">
        <v>1296.3</v>
      </c>
      <c r="N184" s="246">
        <v>1254.1500000000001</v>
      </c>
      <c r="O184" s="246">
        <v>14706000</v>
      </c>
      <c r="P184" s="247">
        <v>4.9364216294900884E-2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3799.35</v>
      </c>
      <c r="F185" s="243">
        <v>3770.6666666666665</v>
      </c>
      <c r="G185" s="245">
        <v>3729.4333333333329</v>
      </c>
      <c r="H185" s="245">
        <v>3659.5166666666664</v>
      </c>
      <c r="I185" s="245">
        <v>3618.2833333333328</v>
      </c>
      <c r="J185" s="245">
        <v>3840.583333333333</v>
      </c>
      <c r="K185" s="245">
        <v>3881.8166666666666</v>
      </c>
      <c r="L185" s="245">
        <v>3951.7333333333331</v>
      </c>
      <c r="M185" s="246">
        <v>3811.9</v>
      </c>
      <c r="N185" s="246">
        <v>3700.75</v>
      </c>
      <c r="O185" s="246">
        <v>5152175</v>
      </c>
      <c r="P185" s="247">
        <v>7.8047444630815052E-3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2550.4499999999998</v>
      </c>
      <c r="F186" s="243">
        <v>2567.2999999999997</v>
      </c>
      <c r="G186" s="245">
        <v>2515.5999999999995</v>
      </c>
      <c r="H186" s="245">
        <v>2480.7499999999995</v>
      </c>
      <c r="I186" s="245">
        <v>2429.0499999999993</v>
      </c>
      <c r="J186" s="245">
        <v>2602.1499999999996</v>
      </c>
      <c r="K186" s="245">
        <v>2653.8499999999995</v>
      </c>
      <c r="L186" s="245">
        <v>2688.7</v>
      </c>
      <c r="M186" s="246">
        <v>2619</v>
      </c>
      <c r="N186" s="246">
        <v>2532.4499999999998</v>
      </c>
      <c r="O186" s="246">
        <v>1617500</v>
      </c>
      <c r="P186" s="247">
        <v>1.0621680724773508E-2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4026.2</v>
      </c>
      <c r="F187" s="243">
        <v>4001.6999999999994</v>
      </c>
      <c r="G187" s="245">
        <v>3954.6999999999989</v>
      </c>
      <c r="H187" s="245">
        <v>3883.1999999999994</v>
      </c>
      <c r="I187" s="245">
        <v>3836.1999999999989</v>
      </c>
      <c r="J187" s="245">
        <v>4073.1999999999989</v>
      </c>
      <c r="K187" s="245">
        <v>4120.2</v>
      </c>
      <c r="L187" s="245">
        <v>4191.6999999999989</v>
      </c>
      <c r="M187" s="246">
        <v>4048.7</v>
      </c>
      <c r="N187" s="246">
        <v>3930.2</v>
      </c>
      <c r="O187" s="246">
        <v>3301200</v>
      </c>
      <c r="P187" s="247">
        <v>2.8667580705471769E-2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2097.4</v>
      </c>
      <c r="F188" s="243">
        <v>2103.7999999999997</v>
      </c>
      <c r="G188" s="245">
        <v>2072.7499999999995</v>
      </c>
      <c r="H188" s="245">
        <v>2048.1</v>
      </c>
      <c r="I188" s="245">
        <v>2017.0499999999997</v>
      </c>
      <c r="J188" s="245">
        <v>2128.4499999999994</v>
      </c>
      <c r="K188" s="245">
        <v>2159.4999999999995</v>
      </c>
      <c r="L188" s="245">
        <v>2184.1499999999992</v>
      </c>
      <c r="M188" s="246">
        <v>2134.85</v>
      </c>
      <c r="N188" s="246">
        <v>2079.15</v>
      </c>
      <c r="O188" s="246">
        <v>5127500</v>
      </c>
      <c r="P188" s="247">
        <v>3.4312341146568767E-2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1790.6</v>
      </c>
      <c r="F189" s="243">
        <v>1797.7</v>
      </c>
      <c r="G189" s="245">
        <v>1780.4</v>
      </c>
      <c r="H189" s="245">
        <v>1770.2</v>
      </c>
      <c r="I189" s="245">
        <v>1752.9</v>
      </c>
      <c r="J189" s="245">
        <v>1807.9</v>
      </c>
      <c r="K189" s="245">
        <v>1825.1999999999998</v>
      </c>
      <c r="L189" s="245">
        <v>1835.4</v>
      </c>
      <c r="M189" s="246">
        <v>1815</v>
      </c>
      <c r="N189" s="246">
        <v>1787.5</v>
      </c>
      <c r="O189" s="246">
        <v>2437200</v>
      </c>
      <c r="P189" s="247">
        <v>1.4792899408284023E-3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10040.549999999999</v>
      </c>
      <c r="F190" s="243">
        <v>10037.833333333334</v>
      </c>
      <c r="G190" s="245">
        <v>9953.7166666666672</v>
      </c>
      <c r="H190" s="245">
        <v>9866.8833333333332</v>
      </c>
      <c r="I190" s="245">
        <v>9782.7666666666664</v>
      </c>
      <c r="J190" s="245">
        <v>10124.666666666668</v>
      </c>
      <c r="K190" s="245">
        <v>10208.783333333333</v>
      </c>
      <c r="L190" s="245">
        <v>10295.616666666669</v>
      </c>
      <c r="M190" s="246">
        <v>10121.950000000001</v>
      </c>
      <c r="N190" s="246">
        <v>9951</v>
      </c>
      <c r="O190" s="246">
        <v>2009900</v>
      </c>
      <c r="P190" s="247">
        <v>-2.2279515493505861E-2</v>
      </c>
    </row>
    <row r="191" spans="1:16" ht="12.75" customHeight="1">
      <c r="A191" s="239">
        <v>181</v>
      </c>
      <c r="B191" s="251" t="s">
        <v>919</v>
      </c>
      <c r="C191" s="243" t="s">
        <v>235</v>
      </c>
      <c r="D191" s="244">
        <v>45407</v>
      </c>
      <c r="E191" s="243">
        <v>494.85</v>
      </c>
      <c r="F191" s="243">
        <v>489.34999999999997</v>
      </c>
      <c r="G191" s="245">
        <v>479.99999999999994</v>
      </c>
      <c r="H191" s="245">
        <v>465.15</v>
      </c>
      <c r="I191" s="245">
        <v>455.79999999999995</v>
      </c>
      <c r="J191" s="245">
        <v>504.19999999999993</v>
      </c>
      <c r="K191" s="245">
        <v>513.54999999999995</v>
      </c>
      <c r="L191" s="245">
        <v>528.39999999999986</v>
      </c>
      <c r="M191" s="246">
        <v>498.7</v>
      </c>
      <c r="N191" s="246">
        <v>474.5</v>
      </c>
      <c r="O191" s="246">
        <v>44691400</v>
      </c>
      <c r="P191" s="247">
        <v>3.3148009015777607E-2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311.85000000000002</v>
      </c>
      <c r="F192" s="243">
        <v>309.48333333333335</v>
      </c>
      <c r="G192" s="245">
        <v>305.16666666666669</v>
      </c>
      <c r="H192" s="245">
        <v>298.48333333333335</v>
      </c>
      <c r="I192" s="245">
        <v>294.16666666666669</v>
      </c>
      <c r="J192" s="245">
        <v>316.16666666666669</v>
      </c>
      <c r="K192" s="245">
        <v>320.48333333333329</v>
      </c>
      <c r="L192" s="245">
        <v>327.16666666666669</v>
      </c>
      <c r="M192" s="246">
        <v>313.8</v>
      </c>
      <c r="N192" s="246">
        <v>302.8</v>
      </c>
      <c r="O192" s="246">
        <v>127824800</v>
      </c>
      <c r="P192" s="247">
        <v>3.71752762018513E-2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1219.5</v>
      </c>
      <c r="F193" s="243">
        <v>1222.7666666666667</v>
      </c>
      <c r="G193" s="245">
        <v>1212.7333333333333</v>
      </c>
      <c r="H193" s="245">
        <v>1205.9666666666667</v>
      </c>
      <c r="I193" s="245">
        <v>1195.9333333333334</v>
      </c>
      <c r="J193" s="245">
        <v>1229.5333333333333</v>
      </c>
      <c r="K193" s="245">
        <v>1239.5666666666666</v>
      </c>
      <c r="L193" s="245">
        <v>1246.3333333333333</v>
      </c>
      <c r="M193" s="246">
        <v>1232.8</v>
      </c>
      <c r="N193" s="246">
        <v>1216</v>
      </c>
      <c r="O193" s="246">
        <v>7486200</v>
      </c>
      <c r="P193" s="247">
        <v>7.2184793070259861E-4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490.05</v>
      </c>
      <c r="F194" s="243">
        <v>488.65000000000003</v>
      </c>
      <c r="G194" s="245">
        <v>483.00000000000006</v>
      </c>
      <c r="H194" s="245">
        <v>475.95000000000005</v>
      </c>
      <c r="I194" s="245">
        <v>470.30000000000007</v>
      </c>
      <c r="J194" s="245">
        <v>495.70000000000005</v>
      </c>
      <c r="K194" s="245">
        <v>501.35</v>
      </c>
      <c r="L194" s="245">
        <v>508.40000000000003</v>
      </c>
      <c r="M194" s="246">
        <v>494.3</v>
      </c>
      <c r="N194" s="246">
        <v>481.6</v>
      </c>
      <c r="O194" s="246">
        <v>57517500</v>
      </c>
      <c r="P194" s="247">
        <v>5.9986178299930894E-2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154</v>
      </c>
      <c r="F195" s="243">
        <v>153.93333333333334</v>
      </c>
      <c r="G195" s="245">
        <v>152.51666666666668</v>
      </c>
      <c r="H195" s="245">
        <v>151.03333333333333</v>
      </c>
      <c r="I195" s="245">
        <v>149.61666666666667</v>
      </c>
      <c r="J195" s="245">
        <v>155.41666666666669</v>
      </c>
      <c r="K195" s="245">
        <v>156.83333333333331</v>
      </c>
      <c r="L195" s="245">
        <v>158.31666666666669</v>
      </c>
      <c r="M195" s="246">
        <v>155.35</v>
      </c>
      <c r="N195" s="246">
        <v>152.44999999999999</v>
      </c>
      <c r="O195" s="246">
        <v>151173000</v>
      </c>
      <c r="P195" s="247">
        <v>-9.4161588362492634E-3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988.1</v>
      </c>
      <c r="F196" s="243">
        <v>986.95000000000016</v>
      </c>
      <c r="G196" s="245">
        <v>979.20000000000027</v>
      </c>
      <c r="H196" s="245">
        <v>970.30000000000007</v>
      </c>
      <c r="I196" s="245">
        <v>962.55000000000018</v>
      </c>
      <c r="J196" s="245">
        <v>995.85000000000036</v>
      </c>
      <c r="K196" s="245">
        <v>1003.6000000000001</v>
      </c>
      <c r="L196" s="245">
        <v>1012.5000000000005</v>
      </c>
      <c r="M196" s="246">
        <v>994.7</v>
      </c>
      <c r="N196" s="246">
        <v>978.05</v>
      </c>
      <c r="O196" s="246">
        <v>8803800</v>
      </c>
      <c r="P196" s="247">
        <v>3.1312598840274118E-2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45387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0" t="s">
        <v>16</v>
      </c>
      <c r="B8" s="342"/>
      <c r="C8" s="345" t="s">
        <v>20</v>
      </c>
      <c r="D8" s="345" t="s">
        <v>21</v>
      </c>
      <c r="E8" s="337" t="s">
        <v>22</v>
      </c>
      <c r="F8" s="338"/>
      <c r="G8" s="339"/>
      <c r="H8" s="337" t="s">
        <v>23</v>
      </c>
      <c r="I8" s="338"/>
      <c r="J8" s="339"/>
      <c r="K8" s="26"/>
      <c r="L8" s="48"/>
      <c r="M8" s="48"/>
      <c r="N8" s="1"/>
      <c r="O8" s="1"/>
    </row>
    <row r="9" spans="1:15" ht="36" customHeight="1">
      <c r="A9" s="341"/>
      <c r="B9" s="344"/>
      <c r="C9" s="344"/>
      <c r="D9" s="34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22514.65</v>
      </c>
      <c r="D10" s="34">
        <v>22479.149999999998</v>
      </c>
      <c r="E10" s="34">
        <v>22339.299999999996</v>
      </c>
      <c r="F10" s="34">
        <v>22163.949999999997</v>
      </c>
      <c r="G10" s="34">
        <v>22024.099999999995</v>
      </c>
      <c r="H10" s="34">
        <v>22654.499999999996</v>
      </c>
      <c r="I10" s="34">
        <v>22794.349999999995</v>
      </c>
      <c r="J10" s="34">
        <v>22969.699999999997</v>
      </c>
      <c r="K10" s="34">
        <v>22619</v>
      </c>
      <c r="L10" s="34">
        <v>22303.8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48060.800000000003</v>
      </c>
      <c r="D11" s="34">
        <v>48009.383333333339</v>
      </c>
      <c r="E11" s="34">
        <v>47764.116666666676</v>
      </c>
      <c r="F11" s="34">
        <v>47467.433333333334</v>
      </c>
      <c r="G11" s="34">
        <v>47222.166666666672</v>
      </c>
      <c r="H11" s="34">
        <v>48306.06666666668</v>
      </c>
      <c r="I11" s="34">
        <v>48551.333333333343</v>
      </c>
      <c r="J11" s="34">
        <v>48848.016666666685</v>
      </c>
      <c r="K11" s="34">
        <v>48254.65</v>
      </c>
      <c r="L11" s="34">
        <v>47712.7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5979.2</v>
      </c>
      <c r="D12" s="36">
        <v>5993.3999999999987</v>
      </c>
      <c r="E12" s="36">
        <v>5909.6499999999978</v>
      </c>
      <c r="F12" s="36">
        <v>5840.0999999999995</v>
      </c>
      <c r="G12" s="36">
        <v>5756.3499999999985</v>
      </c>
      <c r="H12" s="36">
        <v>6062.9499999999971</v>
      </c>
      <c r="I12" s="36">
        <v>6146.6999999999989</v>
      </c>
      <c r="J12" s="36">
        <v>6216.2499999999964</v>
      </c>
      <c r="K12" s="36">
        <v>6077.15</v>
      </c>
      <c r="L12" s="36">
        <v>5923.85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8395.4</v>
      </c>
      <c r="D13" s="36">
        <v>8417.35</v>
      </c>
      <c r="E13" s="36">
        <v>8334.1</v>
      </c>
      <c r="F13" s="36">
        <v>8272.7999999999993</v>
      </c>
      <c r="G13" s="36">
        <v>8189.5499999999993</v>
      </c>
      <c r="H13" s="36">
        <v>8478.6500000000015</v>
      </c>
      <c r="I13" s="36">
        <v>8561.9000000000015</v>
      </c>
      <c r="J13" s="36">
        <v>8623.2000000000025</v>
      </c>
      <c r="K13" s="36">
        <v>8500.6</v>
      </c>
      <c r="L13" s="36">
        <v>8356.0499999999993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35426.699999999997</v>
      </c>
      <c r="D14" s="36">
        <v>35330.48333333333</v>
      </c>
      <c r="E14" s="36">
        <v>35011.366666666661</v>
      </c>
      <c r="F14" s="36">
        <v>34596.033333333333</v>
      </c>
      <c r="G14" s="36">
        <v>34276.916666666664</v>
      </c>
      <c r="H14" s="36">
        <v>35745.816666666658</v>
      </c>
      <c r="I14" s="36">
        <v>36064.933333333327</v>
      </c>
      <c r="J14" s="36">
        <v>36480.266666666656</v>
      </c>
      <c r="K14" s="36">
        <v>35649.599999999999</v>
      </c>
      <c r="L14" s="36">
        <v>34915.15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9464.9500000000007</v>
      </c>
      <c r="D15" s="36">
        <v>9498.4166666666661</v>
      </c>
      <c r="E15" s="36">
        <v>9358.8333333333321</v>
      </c>
      <c r="F15" s="36">
        <v>9252.7166666666653</v>
      </c>
      <c r="G15" s="36">
        <v>9113.1333333333314</v>
      </c>
      <c r="H15" s="36">
        <v>9604.5333333333328</v>
      </c>
      <c r="I15" s="36">
        <v>9744.116666666665</v>
      </c>
      <c r="J15" s="36">
        <v>9850.2333333333336</v>
      </c>
      <c r="K15" s="36">
        <v>9638</v>
      </c>
      <c r="L15" s="36">
        <v>9392.2999999999993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13941.15</v>
      </c>
      <c r="D16" s="36">
        <v>13981.75</v>
      </c>
      <c r="E16" s="36">
        <v>13884.5</v>
      </c>
      <c r="F16" s="36">
        <v>13827.85</v>
      </c>
      <c r="G16" s="36">
        <v>13730.6</v>
      </c>
      <c r="H16" s="36">
        <v>14038.4</v>
      </c>
      <c r="I16" s="36">
        <v>14135.65</v>
      </c>
      <c r="J16" s="36">
        <v>14192.3</v>
      </c>
      <c r="K16" s="36">
        <v>14079</v>
      </c>
      <c r="L16" s="36">
        <v>13925.1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6501.8</v>
      </c>
      <c r="D17" s="36">
        <v>6538.0999999999995</v>
      </c>
      <c r="E17" s="36">
        <v>6453.7499999999991</v>
      </c>
      <c r="F17" s="36">
        <v>6405.7</v>
      </c>
      <c r="G17" s="36">
        <v>6321.3499999999995</v>
      </c>
      <c r="H17" s="36">
        <v>6586.1499999999987</v>
      </c>
      <c r="I17" s="36">
        <v>6670.4999999999991</v>
      </c>
      <c r="J17" s="36">
        <v>6718.5499999999984</v>
      </c>
      <c r="K17" s="31">
        <v>6622.45</v>
      </c>
      <c r="L17" s="31">
        <v>6490.05</v>
      </c>
      <c r="M17" s="31">
        <v>3.2500399999999998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2616.25</v>
      </c>
      <c r="D18" s="36">
        <v>2624.35</v>
      </c>
      <c r="E18" s="36">
        <v>2582</v>
      </c>
      <c r="F18" s="36">
        <v>2547.75</v>
      </c>
      <c r="G18" s="36">
        <v>2505.4</v>
      </c>
      <c r="H18" s="36">
        <v>2658.6</v>
      </c>
      <c r="I18" s="36">
        <v>2700.9499999999994</v>
      </c>
      <c r="J18" s="36">
        <v>2735.2</v>
      </c>
      <c r="K18" s="31">
        <v>2666.7</v>
      </c>
      <c r="L18" s="31">
        <v>2590.1</v>
      </c>
      <c r="M18" s="31">
        <v>2.06549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1549.05</v>
      </c>
      <c r="D19" s="36">
        <v>1567.3666666666668</v>
      </c>
      <c r="E19" s="36">
        <v>1524.7333333333336</v>
      </c>
      <c r="F19" s="36">
        <v>1500.4166666666667</v>
      </c>
      <c r="G19" s="36">
        <v>1457.7833333333335</v>
      </c>
      <c r="H19" s="36">
        <v>1591.6833333333336</v>
      </c>
      <c r="I19" s="36">
        <v>1634.3166666666668</v>
      </c>
      <c r="J19" s="36">
        <v>1658.6333333333337</v>
      </c>
      <c r="K19" s="31">
        <v>1610</v>
      </c>
      <c r="L19" s="31">
        <v>1543.05</v>
      </c>
      <c r="M19" s="31">
        <v>3.67239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620.95000000000005</v>
      </c>
      <c r="D20" s="36">
        <v>626.4666666666667</v>
      </c>
      <c r="E20" s="36">
        <v>612.98333333333335</v>
      </c>
      <c r="F20" s="36">
        <v>605.01666666666665</v>
      </c>
      <c r="G20" s="36">
        <v>591.5333333333333</v>
      </c>
      <c r="H20" s="36">
        <v>634.43333333333339</v>
      </c>
      <c r="I20" s="36">
        <v>647.91666666666674</v>
      </c>
      <c r="J20" s="36">
        <v>655.88333333333344</v>
      </c>
      <c r="K20" s="31">
        <v>639.95000000000005</v>
      </c>
      <c r="L20" s="31">
        <v>618.5</v>
      </c>
      <c r="M20" s="31">
        <v>120.26382</v>
      </c>
      <c r="N20" s="1"/>
      <c r="O20" s="1"/>
    </row>
    <row r="21" spans="1:15" ht="12.75" customHeight="1">
      <c r="A21" s="51">
        <v>12</v>
      </c>
      <c r="B21" s="53" t="s">
        <v>867</v>
      </c>
      <c r="C21" s="31">
        <v>1102</v>
      </c>
      <c r="D21" s="36">
        <v>1101.0666666666666</v>
      </c>
      <c r="E21" s="36">
        <v>1083.1333333333332</v>
      </c>
      <c r="F21" s="36">
        <v>1064.2666666666667</v>
      </c>
      <c r="G21" s="36">
        <v>1046.3333333333333</v>
      </c>
      <c r="H21" s="36">
        <v>1119.9333333333332</v>
      </c>
      <c r="I21" s="36">
        <v>1137.8666666666666</v>
      </c>
      <c r="J21" s="36">
        <v>1156.7333333333331</v>
      </c>
      <c r="K21" s="31">
        <v>1119</v>
      </c>
      <c r="L21" s="31">
        <v>1082.2</v>
      </c>
      <c r="M21" s="31">
        <v>20.118400000000001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3210.8</v>
      </c>
      <c r="D22" s="36">
        <v>3228.5</v>
      </c>
      <c r="E22" s="36">
        <v>3184</v>
      </c>
      <c r="F22" s="36">
        <v>3157.2</v>
      </c>
      <c r="G22" s="36">
        <v>3112.7</v>
      </c>
      <c r="H22" s="36">
        <v>3255.3</v>
      </c>
      <c r="I22" s="36">
        <v>3299.8</v>
      </c>
      <c r="J22" s="36">
        <v>3326.6000000000004</v>
      </c>
      <c r="K22" s="31">
        <v>3273</v>
      </c>
      <c r="L22" s="31">
        <v>3201.7</v>
      </c>
      <c r="M22" s="31">
        <v>14.038259999999999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1890.85</v>
      </c>
      <c r="D23" s="36">
        <v>1899.2833333333335</v>
      </c>
      <c r="E23" s="36">
        <v>1873.5666666666671</v>
      </c>
      <c r="F23" s="36">
        <v>1856.2833333333335</v>
      </c>
      <c r="G23" s="36">
        <v>1830.5666666666671</v>
      </c>
      <c r="H23" s="36">
        <v>1916.5666666666671</v>
      </c>
      <c r="I23" s="36">
        <v>1942.2833333333338</v>
      </c>
      <c r="J23" s="36">
        <v>1959.5666666666671</v>
      </c>
      <c r="K23" s="31">
        <v>1925</v>
      </c>
      <c r="L23" s="31">
        <v>1882</v>
      </c>
      <c r="M23" s="31">
        <v>7.9117800000000003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1366.85</v>
      </c>
      <c r="D24" s="36">
        <v>1379.2333333333333</v>
      </c>
      <c r="E24" s="36">
        <v>1349.8666666666668</v>
      </c>
      <c r="F24" s="36">
        <v>1332.8833333333334</v>
      </c>
      <c r="G24" s="36">
        <v>1303.5166666666669</v>
      </c>
      <c r="H24" s="36">
        <v>1396.2166666666667</v>
      </c>
      <c r="I24" s="36">
        <v>1425.583333333333</v>
      </c>
      <c r="J24" s="36">
        <v>1442.5666666666666</v>
      </c>
      <c r="K24" s="31">
        <v>1408.6</v>
      </c>
      <c r="L24" s="31">
        <v>1362.25</v>
      </c>
      <c r="M24" s="31">
        <v>41.976970000000001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642</v>
      </c>
      <c r="D25" s="36">
        <v>638.85</v>
      </c>
      <c r="E25" s="36">
        <v>630.80000000000007</v>
      </c>
      <c r="F25" s="36">
        <v>619.6</v>
      </c>
      <c r="G25" s="36">
        <v>611.55000000000007</v>
      </c>
      <c r="H25" s="36">
        <v>650.05000000000007</v>
      </c>
      <c r="I25" s="36">
        <v>658.1</v>
      </c>
      <c r="J25" s="36">
        <v>669.30000000000007</v>
      </c>
      <c r="K25" s="31">
        <v>646.9</v>
      </c>
      <c r="L25" s="31">
        <v>627.65</v>
      </c>
      <c r="M25" s="31">
        <v>77.173569999999998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984.2</v>
      </c>
      <c r="D26" s="36">
        <v>986.9</v>
      </c>
      <c r="E26" s="36">
        <v>977.4</v>
      </c>
      <c r="F26" s="36">
        <v>970.6</v>
      </c>
      <c r="G26" s="36">
        <v>961.1</v>
      </c>
      <c r="H26" s="36">
        <v>993.69999999999993</v>
      </c>
      <c r="I26" s="36">
        <v>1003.1999999999999</v>
      </c>
      <c r="J26" s="36">
        <v>1009.9999999999999</v>
      </c>
      <c r="K26" s="31">
        <v>996.4</v>
      </c>
      <c r="L26" s="31">
        <v>980.1</v>
      </c>
      <c r="M26" s="31">
        <v>30.42493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354.5</v>
      </c>
      <c r="D27" s="36">
        <v>355.11666666666662</v>
      </c>
      <c r="E27" s="36">
        <v>351.43333333333322</v>
      </c>
      <c r="F27" s="36">
        <v>348.36666666666662</v>
      </c>
      <c r="G27" s="36">
        <v>344.68333333333322</v>
      </c>
      <c r="H27" s="36">
        <v>358.18333333333322</v>
      </c>
      <c r="I27" s="36">
        <v>361.86666666666662</v>
      </c>
      <c r="J27" s="36">
        <v>364.93333333333322</v>
      </c>
      <c r="K27" s="31">
        <v>358.8</v>
      </c>
      <c r="L27" s="31">
        <v>352.05</v>
      </c>
      <c r="M27" s="31">
        <v>16.54777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205.55</v>
      </c>
      <c r="D28" s="36">
        <v>205.93333333333331</v>
      </c>
      <c r="E28" s="36">
        <v>203.16666666666663</v>
      </c>
      <c r="F28" s="36">
        <v>200.78333333333333</v>
      </c>
      <c r="G28" s="36">
        <v>198.01666666666665</v>
      </c>
      <c r="H28" s="36">
        <v>208.31666666666661</v>
      </c>
      <c r="I28" s="36">
        <v>211.08333333333331</v>
      </c>
      <c r="J28" s="36">
        <v>213.46666666666658</v>
      </c>
      <c r="K28" s="31">
        <v>208.7</v>
      </c>
      <c r="L28" s="31">
        <v>203.55</v>
      </c>
      <c r="M28" s="31">
        <v>93.785030000000006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237</v>
      </c>
      <c r="D29" s="36">
        <v>236.61666666666667</v>
      </c>
      <c r="E29" s="36">
        <v>234.43333333333334</v>
      </c>
      <c r="F29" s="36">
        <v>231.86666666666667</v>
      </c>
      <c r="G29" s="36">
        <v>229.68333333333334</v>
      </c>
      <c r="H29" s="36">
        <v>239.18333333333334</v>
      </c>
      <c r="I29" s="36">
        <v>241.36666666666667</v>
      </c>
      <c r="J29" s="36">
        <v>243.93333333333334</v>
      </c>
      <c r="K29" s="31">
        <v>238.8</v>
      </c>
      <c r="L29" s="31">
        <v>234.05</v>
      </c>
      <c r="M29" s="31">
        <v>54.107019999999999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4866.1000000000004</v>
      </c>
      <c r="D30" s="36">
        <v>4870.3666666666668</v>
      </c>
      <c r="E30" s="36">
        <v>4825.7333333333336</v>
      </c>
      <c r="F30" s="36">
        <v>4785.3666666666668</v>
      </c>
      <c r="G30" s="36">
        <v>4740.7333333333336</v>
      </c>
      <c r="H30" s="36">
        <v>4910.7333333333336</v>
      </c>
      <c r="I30" s="36">
        <v>4955.3666666666668</v>
      </c>
      <c r="J30" s="36">
        <v>4995.7333333333336</v>
      </c>
      <c r="K30" s="31">
        <v>4915</v>
      </c>
      <c r="L30" s="31">
        <v>4830</v>
      </c>
      <c r="M30" s="31">
        <v>1.7547699999999999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624.70000000000005</v>
      </c>
      <c r="D31" s="36">
        <v>629.69999999999993</v>
      </c>
      <c r="E31" s="36">
        <v>618.59999999999991</v>
      </c>
      <c r="F31" s="36">
        <v>612.5</v>
      </c>
      <c r="G31" s="36">
        <v>601.4</v>
      </c>
      <c r="H31" s="36">
        <v>635.79999999999984</v>
      </c>
      <c r="I31" s="36">
        <v>646.9</v>
      </c>
      <c r="J31" s="36">
        <v>652.99999999999977</v>
      </c>
      <c r="K31" s="31">
        <v>640.79999999999995</v>
      </c>
      <c r="L31" s="31">
        <v>623.6</v>
      </c>
      <c r="M31" s="31">
        <v>21.007539999999999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6440.6</v>
      </c>
      <c r="D32" s="36">
        <v>6414</v>
      </c>
      <c r="E32" s="36">
        <v>6353</v>
      </c>
      <c r="F32" s="36">
        <v>6265.4</v>
      </c>
      <c r="G32" s="36">
        <v>6204.4</v>
      </c>
      <c r="H32" s="36">
        <v>6501.6</v>
      </c>
      <c r="I32" s="36">
        <v>6562.6</v>
      </c>
      <c r="J32" s="36">
        <v>6650.2000000000007</v>
      </c>
      <c r="K32" s="31">
        <v>6475</v>
      </c>
      <c r="L32" s="31">
        <v>6326.4</v>
      </c>
      <c r="M32" s="31">
        <v>5.4788500000000004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459.85</v>
      </c>
      <c r="D33" s="36">
        <v>464.51666666666665</v>
      </c>
      <c r="E33" s="36">
        <v>454.2833333333333</v>
      </c>
      <c r="F33" s="36">
        <v>448.71666666666664</v>
      </c>
      <c r="G33" s="36">
        <v>438.48333333333329</v>
      </c>
      <c r="H33" s="36">
        <v>470.08333333333331</v>
      </c>
      <c r="I33" s="36">
        <v>480.31666666666666</v>
      </c>
      <c r="J33" s="36">
        <v>485.88333333333333</v>
      </c>
      <c r="K33" s="31">
        <v>474.75</v>
      </c>
      <c r="L33" s="31">
        <v>458.95</v>
      </c>
      <c r="M33" s="31">
        <v>19.779769999999999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173</v>
      </c>
      <c r="D34" s="36">
        <v>173.45000000000002</v>
      </c>
      <c r="E34" s="36">
        <v>172.10000000000002</v>
      </c>
      <c r="F34" s="36">
        <v>171.20000000000002</v>
      </c>
      <c r="G34" s="36">
        <v>169.85000000000002</v>
      </c>
      <c r="H34" s="36">
        <v>174.35000000000002</v>
      </c>
      <c r="I34" s="36">
        <v>175.7</v>
      </c>
      <c r="J34" s="36">
        <v>176.60000000000002</v>
      </c>
      <c r="K34" s="31">
        <v>174.8</v>
      </c>
      <c r="L34" s="31">
        <v>172.55</v>
      </c>
      <c r="M34" s="31">
        <v>85.826229999999995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2918.3</v>
      </c>
      <c r="D35" s="36">
        <v>2904.2666666666664</v>
      </c>
      <c r="E35" s="36">
        <v>2865.2833333333328</v>
      </c>
      <c r="F35" s="36">
        <v>2812.2666666666664</v>
      </c>
      <c r="G35" s="36">
        <v>2773.2833333333328</v>
      </c>
      <c r="H35" s="36">
        <v>2957.2833333333328</v>
      </c>
      <c r="I35" s="36">
        <v>2996.2666666666664</v>
      </c>
      <c r="J35" s="36">
        <v>3049.2833333333328</v>
      </c>
      <c r="K35" s="31">
        <v>2943.25</v>
      </c>
      <c r="L35" s="31">
        <v>2851.25</v>
      </c>
      <c r="M35" s="31">
        <v>18.313469999999999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2062.5</v>
      </c>
      <c r="D36" s="36">
        <v>2071.1833333333334</v>
      </c>
      <c r="E36" s="36">
        <v>2042.3666666666668</v>
      </c>
      <c r="F36" s="36">
        <v>2022.2333333333336</v>
      </c>
      <c r="G36" s="36">
        <v>1993.416666666667</v>
      </c>
      <c r="H36" s="36">
        <v>2091.3166666666666</v>
      </c>
      <c r="I36" s="36">
        <v>2120.1333333333332</v>
      </c>
      <c r="J36" s="36">
        <v>2140.2666666666664</v>
      </c>
      <c r="K36" s="31">
        <v>2100</v>
      </c>
      <c r="L36" s="31">
        <v>2051.0500000000002</v>
      </c>
      <c r="M36" s="31">
        <v>3.79027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1123.5999999999999</v>
      </c>
      <c r="D37" s="36">
        <v>1125.9666666666665</v>
      </c>
      <c r="E37" s="36">
        <v>1112.883333333333</v>
      </c>
      <c r="F37" s="36">
        <v>1102.1666666666665</v>
      </c>
      <c r="G37" s="36">
        <v>1089.083333333333</v>
      </c>
      <c r="H37" s="36">
        <v>1136.6833333333329</v>
      </c>
      <c r="I37" s="36">
        <v>1149.7666666666664</v>
      </c>
      <c r="J37" s="36">
        <v>1160.4833333333329</v>
      </c>
      <c r="K37" s="31">
        <v>1139.05</v>
      </c>
      <c r="L37" s="31">
        <v>1115.25</v>
      </c>
      <c r="M37" s="31">
        <v>22.994599999999998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4645.05</v>
      </c>
      <c r="D38" s="36">
        <v>4633.3499999999995</v>
      </c>
      <c r="E38" s="36">
        <v>4551.6999999999989</v>
      </c>
      <c r="F38" s="36">
        <v>4458.3499999999995</v>
      </c>
      <c r="G38" s="36">
        <v>4376.6999999999989</v>
      </c>
      <c r="H38" s="36">
        <v>4726.6999999999989</v>
      </c>
      <c r="I38" s="36">
        <v>4808.3499999999985</v>
      </c>
      <c r="J38" s="36">
        <v>4901.6999999999989</v>
      </c>
      <c r="K38" s="31">
        <v>4715</v>
      </c>
      <c r="L38" s="31">
        <v>4540</v>
      </c>
      <c r="M38" s="31">
        <v>15.64457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1062.95</v>
      </c>
      <c r="D39" s="36">
        <v>1067.6000000000001</v>
      </c>
      <c r="E39" s="36">
        <v>1054.5000000000002</v>
      </c>
      <c r="F39" s="36">
        <v>1046.0500000000002</v>
      </c>
      <c r="G39" s="36">
        <v>1032.9500000000003</v>
      </c>
      <c r="H39" s="36">
        <v>1076.0500000000002</v>
      </c>
      <c r="I39" s="36">
        <v>1089.1500000000001</v>
      </c>
      <c r="J39" s="36">
        <v>1097.6000000000001</v>
      </c>
      <c r="K39" s="31">
        <v>1080.7</v>
      </c>
      <c r="L39" s="31">
        <v>1059.1500000000001</v>
      </c>
      <c r="M39" s="31">
        <v>179.64843999999999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9146.15</v>
      </c>
      <c r="D40" s="36">
        <v>9105.3166666666675</v>
      </c>
      <c r="E40" s="36">
        <v>9028.883333333335</v>
      </c>
      <c r="F40" s="36">
        <v>8911.6166666666668</v>
      </c>
      <c r="G40" s="36">
        <v>8835.1833333333343</v>
      </c>
      <c r="H40" s="36">
        <v>9222.5833333333358</v>
      </c>
      <c r="I40" s="36">
        <v>9299.0166666666664</v>
      </c>
      <c r="J40" s="36">
        <v>9416.2833333333365</v>
      </c>
      <c r="K40" s="31">
        <v>9181.75</v>
      </c>
      <c r="L40" s="31">
        <v>8988.0499999999993</v>
      </c>
      <c r="M40" s="31">
        <v>6.1792899999999999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7283.4</v>
      </c>
      <c r="D41" s="36">
        <v>7296.1333333333341</v>
      </c>
      <c r="E41" s="36">
        <v>7242.2666666666682</v>
      </c>
      <c r="F41" s="36">
        <v>7201.1333333333341</v>
      </c>
      <c r="G41" s="36">
        <v>7147.2666666666682</v>
      </c>
      <c r="H41" s="36">
        <v>7337.2666666666682</v>
      </c>
      <c r="I41" s="36">
        <v>7391.133333333335</v>
      </c>
      <c r="J41" s="36">
        <v>7432.2666666666682</v>
      </c>
      <c r="K41" s="31">
        <v>7350</v>
      </c>
      <c r="L41" s="31">
        <v>7255</v>
      </c>
      <c r="M41" s="31">
        <v>10.405889999999999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1655.8</v>
      </c>
      <c r="D42" s="36">
        <v>1649.4333333333334</v>
      </c>
      <c r="E42" s="36">
        <v>1636.3666666666668</v>
      </c>
      <c r="F42" s="36">
        <v>1616.9333333333334</v>
      </c>
      <c r="G42" s="36">
        <v>1603.8666666666668</v>
      </c>
      <c r="H42" s="36">
        <v>1668.8666666666668</v>
      </c>
      <c r="I42" s="36">
        <v>1681.9333333333334</v>
      </c>
      <c r="J42" s="36">
        <v>1701.3666666666668</v>
      </c>
      <c r="K42" s="31">
        <v>1662.5</v>
      </c>
      <c r="L42" s="31">
        <v>1630</v>
      </c>
      <c r="M42" s="31">
        <v>13.28509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8124.6</v>
      </c>
      <c r="D43" s="36">
        <v>8229.5333333333328</v>
      </c>
      <c r="E43" s="36">
        <v>8010.0666666666657</v>
      </c>
      <c r="F43" s="36">
        <v>7895.5333333333328</v>
      </c>
      <c r="G43" s="36">
        <v>7676.0666666666657</v>
      </c>
      <c r="H43" s="36">
        <v>8344.0666666666657</v>
      </c>
      <c r="I43" s="36">
        <v>8563.5333333333328</v>
      </c>
      <c r="J43" s="36">
        <v>8678.0666666666657</v>
      </c>
      <c r="K43" s="31">
        <v>8449</v>
      </c>
      <c r="L43" s="31">
        <v>8115</v>
      </c>
      <c r="M43" s="31">
        <v>0.61070999999999998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2342.75</v>
      </c>
      <c r="D44" s="36">
        <v>2340.1166666666663</v>
      </c>
      <c r="E44" s="36">
        <v>2322.3333333333326</v>
      </c>
      <c r="F44" s="36">
        <v>2301.9166666666661</v>
      </c>
      <c r="G44" s="36">
        <v>2284.1333333333323</v>
      </c>
      <c r="H44" s="36">
        <v>2360.5333333333328</v>
      </c>
      <c r="I44" s="36">
        <v>2378.3166666666666</v>
      </c>
      <c r="J44" s="36">
        <v>2398.7333333333331</v>
      </c>
      <c r="K44" s="31">
        <v>2357.9</v>
      </c>
      <c r="L44" s="31">
        <v>2319.6999999999998</v>
      </c>
      <c r="M44" s="31">
        <v>4.60684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197.95</v>
      </c>
      <c r="D45" s="36">
        <v>196.51666666666665</v>
      </c>
      <c r="E45" s="36">
        <v>193.3833333333333</v>
      </c>
      <c r="F45" s="36">
        <v>188.81666666666663</v>
      </c>
      <c r="G45" s="36">
        <v>185.68333333333328</v>
      </c>
      <c r="H45" s="36">
        <v>201.08333333333331</v>
      </c>
      <c r="I45" s="36">
        <v>204.21666666666664</v>
      </c>
      <c r="J45" s="36">
        <v>208.78333333333333</v>
      </c>
      <c r="K45" s="31">
        <v>199.65</v>
      </c>
      <c r="L45" s="31">
        <v>191.95</v>
      </c>
      <c r="M45" s="31">
        <v>292.29806000000002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269.45</v>
      </c>
      <c r="D46" s="36">
        <v>271.5</v>
      </c>
      <c r="E46" s="36">
        <v>266.3</v>
      </c>
      <c r="F46" s="36">
        <v>263.15000000000003</v>
      </c>
      <c r="G46" s="36">
        <v>257.95000000000005</v>
      </c>
      <c r="H46" s="36">
        <v>274.64999999999998</v>
      </c>
      <c r="I46" s="36">
        <v>279.85000000000002</v>
      </c>
      <c r="J46" s="36">
        <v>282.99999999999994</v>
      </c>
      <c r="K46" s="31">
        <v>276.7</v>
      </c>
      <c r="L46" s="31">
        <v>268.35000000000002</v>
      </c>
      <c r="M46" s="31">
        <v>142.91037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147.44999999999999</v>
      </c>
      <c r="D47" s="36">
        <v>148.16666666666666</v>
      </c>
      <c r="E47" s="36">
        <v>145.0333333333333</v>
      </c>
      <c r="F47" s="36">
        <v>142.61666666666665</v>
      </c>
      <c r="G47" s="36">
        <v>139.48333333333329</v>
      </c>
      <c r="H47" s="36">
        <v>150.58333333333331</v>
      </c>
      <c r="I47" s="36">
        <v>153.7166666666667</v>
      </c>
      <c r="J47" s="36">
        <v>156.13333333333333</v>
      </c>
      <c r="K47" s="31">
        <v>151.30000000000001</v>
      </c>
      <c r="L47" s="31">
        <v>145.75</v>
      </c>
      <c r="M47" s="31">
        <v>317.94824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1371.9</v>
      </c>
      <c r="D48" s="36">
        <v>1373.6166666666668</v>
      </c>
      <c r="E48" s="36">
        <v>1365.2833333333335</v>
      </c>
      <c r="F48" s="36">
        <v>1358.6666666666667</v>
      </c>
      <c r="G48" s="36">
        <v>1350.3333333333335</v>
      </c>
      <c r="H48" s="36">
        <v>1380.2333333333336</v>
      </c>
      <c r="I48" s="36">
        <v>1388.5666666666666</v>
      </c>
      <c r="J48" s="36">
        <v>1395.1833333333336</v>
      </c>
      <c r="K48" s="31">
        <v>1381.95</v>
      </c>
      <c r="L48" s="31">
        <v>1367</v>
      </c>
      <c r="M48" s="31">
        <v>1.9661599999999999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558.65</v>
      </c>
      <c r="D49" s="36">
        <v>559.66666666666663</v>
      </c>
      <c r="E49" s="36">
        <v>554.08333333333326</v>
      </c>
      <c r="F49" s="36">
        <v>549.51666666666665</v>
      </c>
      <c r="G49" s="36">
        <v>543.93333333333328</v>
      </c>
      <c r="H49" s="36">
        <v>564.23333333333323</v>
      </c>
      <c r="I49" s="36">
        <v>569.81666666666649</v>
      </c>
      <c r="J49" s="36">
        <v>574.38333333333321</v>
      </c>
      <c r="K49" s="31">
        <v>565.25</v>
      </c>
      <c r="L49" s="31">
        <v>555.1</v>
      </c>
      <c r="M49" s="31">
        <v>7.9292100000000003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1758.8</v>
      </c>
      <c r="D50" s="36">
        <v>1757.6000000000001</v>
      </c>
      <c r="E50" s="36">
        <v>1736.2000000000003</v>
      </c>
      <c r="F50" s="36">
        <v>1713.6000000000001</v>
      </c>
      <c r="G50" s="36">
        <v>1692.2000000000003</v>
      </c>
      <c r="H50" s="36">
        <v>1780.2000000000003</v>
      </c>
      <c r="I50" s="36">
        <v>1801.6000000000004</v>
      </c>
      <c r="J50" s="36">
        <v>1824.2000000000003</v>
      </c>
      <c r="K50" s="31">
        <v>1779</v>
      </c>
      <c r="L50" s="31">
        <v>1735</v>
      </c>
      <c r="M50" s="31">
        <v>5.6649500000000002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220.3</v>
      </c>
      <c r="D51" s="36">
        <v>220.81666666666669</v>
      </c>
      <c r="E51" s="36">
        <v>217.73333333333338</v>
      </c>
      <c r="F51" s="36">
        <v>215.16666666666669</v>
      </c>
      <c r="G51" s="36">
        <v>212.08333333333337</v>
      </c>
      <c r="H51" s="36">
        <v>223.38333333333338</v>
      </c>
      <c r="I51" s="36">
        <v>226.4666666666667</v>
      </c>
      <c r="J51" s="36">
        <v>229.03333333333339</v>
      </c>
      <c r="K51" s="31">
        <v>223.9</v>
      </c>
      <c r="L51" s="31">
        <v>218.25</v>
      </c>
      <c r="M51" s="31">
        <v>182.79025999999999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1151.3499999999999</v>
      </c>
      <c r="D52" s="36">
        <v>1154.3666666666666</v>
      </c>
      <c r="E52" s="36">
        <v>1136.2333333333331</v>
      </c>
      <c r="F52" s="36">
        <v>1121.1166666666666</v>
      </c>
      <c r="G52" s="36">
        <v>1102.9833333333331</v>
      </c>
      <c r="H52" s="36">
        <v>1169.4833333333331</v>
      </c>
      <c r="I52" s="36">
        <v>1187.6166666666668</v>
      </c>
      <c r="J52" s="36">
        <v>1202.7333333333331</v>
      </c>
      <c r="K52" s="31">
        <v>1172.5</v>
      </c>
      <c r="L52" s="31">
        <v>1139.25</v>
      </c>
      <c r="M52" s="31">
        <v>28.679829999999999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251.5</v>
      </c>
      <c r="D53" s="36">
        <v>251.94999999999996</v>
      </c>
      <c r="E53" s="36">
        <v>246.99999999999994</v>
      </c>
      <c r="F53" s="36">
        <v>242.49999999999997</v>
      </c>
      <c r="G53" s="36">
        <v>237.54999999999995</v>
      </c>
      <c r="H53" s="36">
        <v>256.44999999999993</v>
      </c>
      <c r="I53" s="36">
        <v>261.39999999999992</v>
      </c>
      <c r="J53" s="36">
        <v>265.89999999999992</v>
      </c>
      <c r="K53" s="31">
        <v>256.89999999999998</v>
      </c>
      <c r="L53" s="31">
        <v>247.45</v>
      </c>
      <c r="M53" s="31">
        <v>158.49252000000001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598.5</v>
      </c>
      <c r="D54" s="36">
        <v>603.35</v>
      </c>
      <c r="E54" s="36">
        <v>590.6</v>
      </c>
      <c r="F54" s="36">
        <v>582.70000000000005</v>
      </c>
      <c r="G54" s="36">
        <v>569.95000000000005</v>
      </c>
      <c r="H54" s="36">
        <v>611.25</v>
      </c>
      <c r="I54" s="36">
        <v>624</v>
      </c>
      <c r="J54" s="36">
        <v>631.9</v>
      </c>
      <c r="K54" s="31">
        <v>616.1</v>
      </c>
      <c r="L54" s="31">
        <v>595.45000000000005</v>
      </c>
      <c r="M54" s="31">
        <v>75.936350000000004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1206.8499999999999</v>
      </c>
      <c r="D55" s="36">
        <v>1213.7166666666665</v>
      </c>
      <c r="E55" s="36">
        <v>1194.4333333333329</v>
      </c>
      <c r="F55" s="36">
        <v>1182.0166666666664</v>
      </c>
      <c r="G55" s="36">
        <v>1162.7333333333329</v>
      </c>
      <c r="H55" s="36">
        <v>1226.133333333333</v>
      </c>
      <c r="I55" s="36">
        <v>1245.4166666666663</v>
      </c>
      <c r="J55" s="36">
        <v>1257.833333333333</v>
      </c>
      <c r="K55" s="31">
        <v>1233</v>
      </c>
      <c r="L55" s="31">
        <v>1201.3</v>
      </c>
      <c r="M55" s="31">
        <v>73.276259999999994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270.25</v>
      </c>
      <c r="D56" s="36">
        <v>271.43333333333334</v>
      </c>
      <c r="E56" s="36">
        <v>268.01666666666665</v>
      </c>
      <c r="F56" s="36">
        <v>265.7833333333333</v>
      </c>
      <c r="G56" s="36">
        <v>262.36666666666662</v>
      </c>
      <c r="H56" s="36">
        <v>273.66666666666669</v>
      </c>
      <c r="I56" s="36">
        <v>277.08333333333331</v>
      </c>
      <c r="J56" s="36">
        <v>279.31666666666672</v>
      </c>
      <c r="K56" s="31">
        <v>274.85000000000002</v>
      </c>
      <c r="L56" s="31">
        <v>269.2</v>
      </c>
      <c r="M56" s="31">
        <v>18.490020000000001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30790.9</v>
      </c>
      <c r="D57" s="36">
        <v>30855.083333333332</v>
      </c>
      <c r="E57" s="36">
        <v>30565.066666666666</v>
      </c>
      <c r="F57" s="36">
        <v>30339.233333333334</v>
      </c>
      <c r="G57" s="36">
        <v>30049.216666666667</v>
      </c>
      <c r="H57" s="36">
        <v>31080.916666666664</v>
      </c>
      <c r="I57" s="36">
        <v>31370.933333333334</v>
      </c>
      <c r="J57" s="36">
        <v>31596.766666666663</v>
      </c>
      <c r="K57" s="31">
        <v>31145.1</v>
      </c>
      <c r="L57" s="31">
        <v>30629.25</v>
      </c>
      <c r="M57" s="31">
        <v>0.25484000000000001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4813.6000000000004</v>
      </c>
      <c r="D58" s="36">
        <v>4816.4000000000005</v>
      </c>
      <c r="E58" s="36">
        <v>4777.8000000000011</v>
      </c>
      <c r="F58" s="36">
        <v>4742.0000000000009</v>
      </c>
      <c r="G58" s="36">
        <v>4703.4000000000015</v>
      </c>
      <c r="H58" s="36">
        <v>4852.2000000000007</v>
      </c>
      <c r="I58" s="36">
        <v>4890.8000000000011</v>
      </c>
      <c r="J58" s="36">
        <v>4926.6000000000004</v>
      </c>
      <c r="K58" s="31">
        <v>4855</v>
      </c>
      <c r="L58" s="31">
        <v>4780.6000000000004</v>
      </c>
      <c r="M58" s="31">
        <v>3.72526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510.65</v>
      </c>
      <c r="D59" s="36">
        <v>512.35</v>
      </c>
      <c r="E59" s="36">
        <v>503.85</v>
      </c>
      <c r="F59" s="36">
        <v>497.05</v>
      </c>
      <c r="G59" s="36">
        <v>488.55</v>
      </c>
      <c r="H59" s="36">
        <v>519.15000000000009</v>
      </c>
      <c r="I59" s="36">
        <v>527.65000000000009</v>
      </c>
      <c r="J59" s="36">
        <v>534.45000000000005</v>
      </c>
      <c r="K59" s="31">
        <v>520.85</v>
      </c>
      <c r="L59" s="31">
        <v>505.55</v>
      </c>
      <c r="M59" s="31">
        <v>36.191719999999997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607.4</v>
      </c>
      <c r="D60" s="36">
        <v>608.15</v>
      </c>
      <c r="E60" s="36">
        <v>601.54999999999995</v>
      </c>
      <c r="F60" s="36">
        <v>595.69999999999993</v>
      </c>
      <c r="G60" s="36">
        <v>589.09999999999991</v>
      </c>
      <c r="H60" s="36">
        <v>614</v>
      </c>
      <c r="I60" s="36">
        <v>620.60000000000014</v>
      </c>
      <c r="J60" s="36">
        <v>626.45000000000005</v>
      </c>
      <c r="K60" s="31">
        <v>614.75</v>
      </c>
      <c r="L60" s="31">
        <v>602.29999999999995</v>
      </c>
      <c r="M60" s="31">
        <v>77.438689999999994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1196.3499999999999</v>
      </c>
      <c r="D61" s="36">
        <v>1201.1833333333332</v>
      </c>
      <c r="E61" s="36">
        <v>1189.0666666666664</v>
      </c>
      <c r="F61" s="36">
        <v>1181.7833333333333</v>
      </c>
      <c r="G61" s="36">
        <v>1169.6666666666665</v>
      </c>
      <c r="H61" s="36">
        <v>1208.4666666666662</v>
      </c>
      <c r="I61" s="36">
        <v>1220.583333333333</v>
      </c>
      <c r="J61" s="36">
        <v>1227.8666666666661</v>
      </c>
      <c r="K61" s="31">
        <v>1213.3</v>
      </c>
      <c r="L61" s="31">
        <v>1193.9000000000001</v>
      </c>
      <c r="M61" s="31">
        <v>15.68022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1459.55</v>
      </c>
      <c r="D62" s="36">
        <v>1461.95</v>
      </c>
      <c r="E62" s="36">
        <v>1442.7</v>
      </c>
      <c r="F62" s="36">
        <v>1425.85</v>
      </c>
      <c r="G62" s="36">
        <v>1406.6</v>
      </c>
      <c r="H62" s="36">
        <v>1478.8000000000002</v>
      </c>
      <c r="I62" s="36">
        <v>1498.0500000000002</v>
      </c>
      <c r="J62" s="36">
        <v>1514.9000000000003</v>
      </c>
      <c r="K62" s="31">
        <v>1481.2</v>
      </c>
      <c r="L62" s="31">
        <v>1445.1</v>
      </c>
      <c r="M62" s="31">
        <v>14.74799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448.85</v>
      </c>
      <c r="D63" s="36">
        <v>448.3</v>
      </c>
      <c r="E63" s="36">
        <v>443.1</v>
      </c>
      <c r="F63" s="36">
        <v>437.35</v>
      </c>
      <c r="G63" s="36">
        <v>432.15000000000003</v>
      </c>
      <c r="H63" s="36">
        <v>454.05</v>
      </c>
      <c r="I63" s="36">
        <v>459.24999999999994</v>
      </c>
      <c r="J63" s="36">
        <v>465</v>
      </c>
      <c r="K63" s="31">
        <v>453.5</v>
      </c>
      <c r="L63" s="31">
        <v>442.55</v>
      </c>
      <c r="M63" s="31">
        <v>147.43020000000001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5819.45</v>
      </c>
      <c r="D64" s="36">
        <v>5823.0166666666664</v>
      </c>
      <c r="E64" s="36">
        <v>5747.1833333333325</v>
      </c>
      <c r="F64" s="36">
        <v>5674.9166666666661</v>
      </c>
      <c r="G64" s="36">
        <v>5599.0833333333321</v>
      </c>
      <c r="H64" s="36">
        <v>5895.2833333333328</v>
      </c>
      <c r="I64" s="36">
        <v>5971.1166666666668</v>
      </c>
      <c r="J64" s="36">
        <v>6043.3833333333332</v>
      </c>
      <c r="K64" s="31">
        <v>5898.85</v>
      </c>
      <c r="L64" s="31">
        <v>5750.75</v>
      </c>
      <c r="M64" s="31">
        <v>6.4762399999999998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2707</v>
      </c>
      <c r="D65" s="36">
        <v>2739.4166666666665</v>
      </c>
      <c r="E65" s="36">
        <v>2662.9333333333329</v>
      </c>
      <c r="F65" s="36">
        <v>2618.8666666666663</v>
      </c>
      <c r="G65" s="36">
        <v>2542.3833333333328</v>
      </c>
      <c r="H65" s="36">
        <v>2783.4833333333331</v>
      </c>
      <c r="I65" s="36">
        <v>2859.9666666666667</v>
      </c>
      <c r="J65" s="36">
        <v>2904.0333333333333</v>
      </c>
      <c r="K65" s="31">
        <v>2815.9</v>
      </c>
      <c r="L65" s="31">
        <v>2695.35</v>
      </c>
      <c r="M65" s="31">
        <v>5.0228200000000003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913.65</v>
      </c>
      <c r="D66" s="36">
        <v>916.58333333333337</v>
      </c>
      <c r="E66" s="36">
        <v>907.06666666666672</v>
      </c>
      <c r="F66" s="36">
        <v>900.48333333333335</v>
      </c>
      <c r="G66" s="36">
        <v>890.9666666666667</v>
      </c>
      <c r="H66" s="36">
        <v>923.16666666666674</v>
      </c>
      <c r="I66" s="36">
        <v>932.68333333333339</v>
      </c>
      <c r="J66" s="36">
        <v>939.26666666666677</v>
      </c>
      <c r="K66" s="31">
        <v>926.1</v>
      </c>
      <c r="L66" s="31">
        <v>910</v>
      </c>
      <c r="M66" s="31">
        <v>7.16188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1145.05</v>
      </c>
      <c r="D67" s="36">
        <v>1143.5333333333335</v>
      </c>
      <c r="E67" s="36">
        <v>1133.0666666666671</v>
      </c>
      <c r="F67" s="36">
        <v>1121.0833333333335</v>
      </c>
      <c r="G67" s="36">
        <v>1110.616666666667</v>
      </c>
      <c r="H67" s="36">
        <v>1155.5166666666671</v>
      </c>
      <c r="I67" s="36">
        <v>1165.9833333333338</v>
      </c>
      <c r="J67" s="36">
        <v>1177.9666666666672</v>
      </c>
      <c r="K67" s="31">
        <v>1154</v>
      </c>
      <c r="L67" s="31">
        <v>1131.55</v>
      </c>
      <c r="M67" s="31">
        <v>3.2510500000000002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280.64999999999998</v>
      </c>
      <c r="D68" s="36">
        <v>280.68333333333334</v>
      </c>
      <c r="E68" s="36">
        <v>278.4666666666667</v>
      </c>
      <c r="F68" s="36">
        <v>276.28333333333336</v>
      </c>
      <c r="G68" s="36">
        <v>274.06666666666672</v>
      </c>
      <c r="H68" s="36">
        <v>282.86666666666667</v>
      </c>
      <c r="I68" s="36">
        <v>285.08333333333326</v>
      </c>
      <c r="J68" s="36">
        <v>287.26666666666665</v>
      </c>
      <c r="K68" s="31">
        <v>282.89999999999998</v>
      </c>
      <c r="L68" s="31">
        <v>278.5</v>
      </c>
      <c r="M68" s="31">
        <v>17.43788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3029.75</v>
      </c>
      <c r="D69" s="36">
        <v>3025.9666666666667</v>
      </c>
      <c r="E69" s="36">
        <v>2998.9333333333334</v>
      </c>
      <c r="F69" s="36">
        <v>2968.1166666666668</v>
      </c>
      <c r="G69" s="36">
        <v>2941.0833333333335</v>
      </c>
      <c r="H69" s="36">
        <v>3056.7833333333333</v>
      </c>
      <c r="I69" s="36">
        <v>3083.8166666666671</v>
      </c>
      <c r="J69" s="36">
        <v>3114.6333333333332</v>
      </c>
      <c r="K69" s="31">
        <v>3053</v>
      </c>
      <c r="L69" s="31">
        <v>2995.15</v>
      </c>
      <c r="M69" s="31">
        <v>4.5282200000000001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888.2</v>
      </c>
      <c r="D70" s="36">
        <v>895.65</v>
      </c>
      <c r="E70" s="36">
        <v>876.59999999999991</v>
      </c>
      <c r="F70" s="36">
        <v>864.99999999999989</v>
      </c>
      <c r="G70" s="36">
        <v>845.94999999999982</v>
      </c>
      <c r="H70" s="36">
        <v>907.25</v>
      </c>
      <c r="I70" s="36">
        <v>926.3</v>
      </c>
      <c r="J70" s="36">
        <v>937.90000000000009</v>
      </c>
      <c r="K70" s="31">
        <v>914.7</v>
      </c>
      <c r="L70" s="31">
        <v>884.05</v>
      </c>
      <c r="M70" s="31">
        <v>56.700879999999998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506.05</v>
      </c>
      <c r="D71" s="36">
        <v>513.43333333333328</v>
      </c>
      <c r="E71" s="36">
        <v>494.91666666666652</v>
      </c>
      <c r="F71" s="36">
        <v>483.78333333333325</v>
      </c>
      <c r="G71" s="36">
        <v>465.26666666666648</v>
      </c>
      <c r="H71" s="36">
        <v>524.56666666666661</v>
      </c>
      <c r="I71" s="36">
        <v>543.08333333333326</v>
      </c>
      <c r="J71" s="36">
        <v>554.21666666666658</v>
      </c>
      <c r="K71" s="31">
        <v>531.95000000000005</v>
      </c>
      <c r="L71" s="31">
        <v>502.3</v>
      </c>
      <c r="M71" s="31">
        <v>104.45923000000001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2026.45</v>
      </c>
      <c r="D72" s="36">
        <v>2035.4833333333336</v>
      </c>
      <c r="E72" s="36">
        <v>2012.0666666666671</v>
      </c>
      <c r="F72" s="36">
        <v>1997.6833333333334</v>
      </c>
      <c r="G72" s="36">
        <v>1974.2666666666669</v>
      </c>
      <c r="H72" s="36">
        <v>2049.8666666666672</v>
      </c>
      <c r="I72" s="36">
        <v>2073.2833333333338</v>
      </c>
      <c r="J72" s="36">
        <v>2087.6666666666674</v>
      </c>
      <c r="K72" s="31">
        <v>2058.9</v>
      </c>
      <c r="L72" s="31">
        <v>2021.1</v>
      </c>
      <c r="M72" s="31">
        <v>5.29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2214.4499999999998</v>
      </c>
      <c r="D73" s="36">
        <v>2202.9500000000003</v>
      </c>
      <c r="E73" s="36">
        <v>2175.1500000000005</v>
      </c>
      <c r="F73" s="36">
        <v>2135.8500000000004</v>
      </c>
      <c r="G73" s="36">
        <v>2108.0500000000006</v>
      </c>
      <c r="H73" s="36">
        <v>2242.2500000000005</v>
      </c>
      <c r="I73" s="36">
        <v>2270.0500000000006</v>
      </c>
      <c r="J73" s="36">
        <v>2309.3500000000004</v>
      </c>
      <c r="K73" s="31">
        <v>2230.75</v>
      </c>
      <c r="L73" s="31">
        <v>2163.65</v>
      </c>
      <c r="M73" s="31">
        <v>6.6252300000000002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459.95</v>
      </c>
      <c r="D74" s="36">
        <v>456.65000000000003</v>
      </c>
      <c r="E74" s="36">
        <v>451.30000000000007</v>
      </c>
      <c r="F74" s="36">
        <v>442.65000000000003</v>
      </c>
      <c r="G74" s="36">
        <v>437.30000000000007</v>
      </c>
      <c r="H74" s="36">
        <v>465.30000000000007</v>
      </c>
      <c r="I74" s="36">
        <v>470.65000000000009</v>
      </c>
      <c r="J74" s="36">
        <v>479.30000000000007</v>
      </c>
      <c r="K74" s="31">
        <v>462</v>
      </c>
      <c r="L74" s="31">
        <v>448</v>
      </c>
      <c r="M74" s="31">
        <v>21.713609999999999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155.1</v>
      </c>
      <c r="D75" s="36">
        <v>154.76666666666665</v>
      </c>
      <c r="E75" s="36">
        <v>153.68333333333331</v>
      </c>
      <c r="F75" s="36">
        <v>152.26666666666665</v>
      </c>
      <c r="G75" s="36">
        <v>151.18333333333331</v>
      </c>
      <c r="H75" s="36">
        <v>156.18333333333331</v>
      </c>
      <c r="I75" s="36">
        <v>157.26666666666668</v>
      </c>
      <c r="J75" s="36">
        <v>158.68333333333331</v>
      </c>
      <c r="K75" s="31">
        <v>155.85</v>
      </c>
      <c r="L75" s="31">
        <v>153.35</v>
      </c>
      <c r="M75" s="31">
        <v>14.68497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3734.2</v>
      </c>
      <c r="D76" s="36">
        <v>3726.1166666666668</v>
      </c>
      <c r="E76" s="36">
        <v>3696.3333333333335</v>
      </c>
      <c r="F76" s="36">
        <v>3658.4666666666667</v>
      </c>
      <c r="G76" s="36">
        <v>3628.6833333333334</v>
      </c>
      <c r="H76" s="36">
        <v>3763.9833333333336</v>
      </c>
      <c r="I76" s="36">
        <v>3793.7666666666664</v>
      </c>
      <c r="J76" s="36">
        <v>3831.6333333333337</v>
      </c>
      <c r="K76" s="31">
        <v>3755.9</v>
      </c>
      <c r="L76" s="31">
        <v>3688.25</v>
      </c>
      <c r="M76" s="31">
        <v>9.7643000000000004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7628.25</v>
      </c>
      <c r="D77" s="36">
        <v>7658.1166666666659</v>
      </c>
      <c r="E77" s="36">
        <v>7569.4333333333316</v>
      </c>
      <c r="F77" s="36">
        <v>7510.6166666666659</v>
      </c>
      <c r="G77" s="36">
        <v>7421.9333333333316</v>
      </c>
      <c r="H77" s="36">
        <v>7716.9333333333316</v>
      </c>
      <c r="I77" s="36">
        <v>7805.6166666666659</v>
      </c>
      <c r="J77" s="36">
        <v>7864.4333333333316</v>
      </c>
      <c r="K77" s="31">
        <v>7746.8</v>
      </c>
      <c r="L77" s="31">
        <v>7599.3</v>
      </c>
      <c r="M77" s="31">
        <v>2.53626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2276.6999999999998</v>
      </c>
      <c r="D78" s="36">
        <v>2283.8833333333332</v>
      </c>
      <c r="E78" s="36">
        <v>2254.8166666666666</v>
      </c>
      <c r="F78" s="36">
        <v>2232.9333333333334</v>
      </c>
      <c r="G78" s="36">
        <v>2203.8666666666668</v>
      </c>
      <c r="H78" s="36">
        <v>2305.7666666666664</v>
      </c>
      <c r="I78" s="36">
        <v>2334.833333333333</v>
      </c>
      <c r="J78" s="36">
        <v>2356.7166666666662</v>
      </c>
      <c r="K78" s="31">
        <v>2312.9499999999998</v>
      </c>
      <c r="L78" s="31">
        <v>2262</v>
      </c>
      <c r="M78" s="31">
        <v>1.00403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6142.5</v>
      </c>
      <c r="D79" s="36">
        <v>6121.666666666667</v>
      </c>
      <c r="E79" s="36">
        <v>6068.3333333333339</v>
      </c>
      <c r="F79" s="36">
        <v>5994.166666666667</v>
      </c>
      <c r="G79" s="36">
        <v>5940.8333333333339</v>
      </c>
      <c r="H79" s="36">
        <v>6195.8333333333339</v>
      </c>
      <c r="I79" s="36">
        <v>6249.1666666666679</v>
      </c>
      <c r="J79" s="36">
        <v>6323.3333333333339</v>
      </c>
      <c r="K79" s="31">
        <v>6175</v>
      </c>
      <c r="L79" s="31">
        <v>6047.5</v>
      </c>
      <c r="M79" s="31">
        <v>3.9901900000000001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4014.3</v>
      </c>
      <c r="D80" s="36">
        <v>3978.7833333333333</v>
      </c>
      <c r="E80" s="36">
        <v>3927.5666666666666</v>
      </c>
      <c r="F80" s="36">
        <v>3840.8333333333335</v>
      </c>
      <c r="G80" s="36">
        <v>3789.6166666666668</v>
      </c>
      <c r="H80" s="36">
        <v>4065.5166666666664</v>
      </c>
      <c r="I80" s="36">
        <v>4116.7333333333327</v>
      </c>
      <c r="J80" s="36">
        <v>4203.4666666666662</v>
      </c>
      <c r="K80" s="31">
        <v>4030</v>
      </c>
      <c r="L80" s="31">
        <v>3892.05</v>
      </c>
      <c r="M80" s="31">
        <v>9.3247800000000005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3020.25</v>
      </c>
      <c r="D81" s="36">
        <v>3017.2666666666664</v>
      </c>
      <c r="E81" s="36">
        <v>2994.9833333333327</v>
      </c>
      <c r="F81" s="36">
        <v>2969.7166666666662</v>
      </c>
      <c r="G81" s="36">
        <v>2947.4333333333325</v>
      </c>
      <c r="H81" s="36">
        <v>3042.5333333333328</v>
      </c>
      <c r="I81" s="36">
        <v>3064.8166666666666</v>
      </c>
      <c r="J81" s="36">
        <v>3090.083333333333</v>
      </c>
      <c r="K81" s="31">
        <v>3039.55</v>
      </c>
      <c r="L81" s="31">
        <v>2992</v>
      </c>
      <c r="M81" s="31">
        <v>2.8249599999999999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164.55</v>
      </c>
      <c r="D82" s="36">
        <v>164.6</v>
      </c>
      <c r="E82" s="36">
        <v>162.94999999999999</v>
      </c>
      <c r="F82" s="36">
        <v>161.35</v>
      </c>
      <c r="G82" s="36">
        <v>159.69999999999999</v>
      </c>
      <c r="H82" s="36">
        <v>166.2</v>
      </c>
      <c r="I82" s="36">
        <v>167.85000000000002</v>
      </c>
      <c r="J82" s="36">
        <v>169.45</v>
      </c>
      <c r="K82" s="31">
        <v>166.25</v>
      </c>
      <c r="L82" s="31">
        <v>163</v>
      </c>
      <c r="M82" s="31">
        <v>16.824750000000002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152.44999999999999</v>
      </c>
      <c r="D83" s="36">
        <v>153.81666666666666</v>
      </c>
      <c r="E83" s="36">
        <v>150.88333333333333</v>
      </c>
      <c r="F83" s="36">
        <v>149.31666666666666</v>
      </c>
      <c r="G83" s="36">
        <v>146.38333333333333</v>
      </c>
      <c r="H83" s="36">
        <v>155.38333333333333</v>
      </c>
      <c r="I83" s="36">
        <v>158.31666666666666</v>
      </c>
      <c r="J83" s="36">
        <v>159.88333333333333</v>
      </c>
      <c r="K83" s="31">
        <v>156.75</v>
      </c>
      <c r="L83" s="31">
        <v>152.25</v>
      </c>
      <c r="M83" s="31">
        <v>168.55916999999999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698.3</v>
      </c>
      <c r="D84" s="36">
        <v>700.9</v>
      </c>
      <c r="E84" s="36">
        <v>692.4</v>
      </c>
      <c r="F84" s="36">
        <v>686.5</v>
      </c>
      <c r="G84" s="36">
        <v>678</v>
      </c>
      <c r="H84" s="36">
        <v>706.8</v>
      </c>
      <c r="I84" s="36">
        <v>715.3</v>
      </c>
      <c r="J84" s="36">
        <v>721.19999999999993</v>
      </c>
      <c r="K84" s="31">
        <v>709.4</v>
      </c>
      <c r="L84" s="31">
        <v>695</v>
      </c>
      <c r="M84" s="31">
        <v>3.9751799999999999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425.4</v>
      </c>
      <c r="D85" s="36">
        <v>425.31666666666661</v>
      </c>
      <c r="E85" s="36">
        <v>422.43333333333322</v>
      </c>
      <c r="F85" s="36">
        <v>419.46666666666664</v>
      </c>
      <c r="G85" s="36">
        <v>416.58333333333326</v>
      </c>
      <c r="H85" s="36">
        <v>428.28333333333319</v>
      </c>
      <c r="I85" s="36">
        <v>431.16666666666663</v>
      </c>
      <c r="J85" s="36">
        <v>434.13333333333316</v>
      </c>
      <c r="K85" s="31">
        <v>428.2</v>
      </c>
      <c r="L85" s="31">
        <v>422.35</v>
      </c>
      <c r="M85" s="31">
        <v>6.9974800000000004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186.5</v>
      </c>
      <c r="D86" s="36">
        <v>187.26666666666665</v>
      </c>
      <c r="E86" s="36">
        <v>184.08333333333331</v>
      </c>
      <c r="F86" s="36">
        <v>181.66666666666666</v>
      </c>
      <c r="G86" s="36">
        <v>178.48333333333332</v>
      </c>
      <c r="H86" s="36">
        <v>189.68333333333331</v>
      </c>
      <c r="I86" s="36">
        <v>192.86666666666665</v>
      </c>
      <c r="J86" s="36">
        <v>195.2833333333333</v>
      </c>
      <c r="K86" s="31">
        <v>190.45</v>
      </c>
      <c r="L86" s="31">
        <v>184.85</v>
      </c>
      <c r="M86" s="31">
        <v>165.07602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1775.1</v>
      </c>
      <c r="D87" s="36">
        <v>1785.05</v>
      </c>
      <c r="E87" s="36">
        <v>1760.1</v>
      </c>
      <c r="F87" s="36">
        <v>1745.1</v>
      </c>
      <c r="G87" s="36">
        <v>1720.1499999999999</v>
      </c>
      <c r="H87" s="36">
        <v>1800.05</v>
      </c>
      <c r="I87" s="36">
        <v>1825.0000000000002</v>
      </c>
      <c r="J87" s="36">
        <v>1840</v>
      </c>
      <c r="K87" s="31">
        <v>1810</v>
      </c>
      <c r="L87" s="31">
        <v>1770.05</v>
      </c>
      <c r="M87" s="31">
        <v>1.3047599999999999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1177.55</v>
      </c>
      <c r="D88" s="36">
        <v>1184.0666666666666</v>
      </c>
      <c r="E88" s="36">
        <v>1166.6833333333332</v>
      </c>
      <c r="F88" s="36">
        <v>1155.8166666666666</v>
      </c>
      <c r="G88" s="36">
        <v>1138.4333333333332</v>
      </c>
      <c r="H88" s="36">
        <v>1194.9333333333332</v>
      </c>
      <c r="I88" s="36">
        <v>1212.3166666666664</v>
      </c>
      <c r="J88" s="36">
        <v>1223.1833333333332</v>
      </c>
      <c r="K88" s="31">
        <v>1201.45</v>
      </c>
      <c r="L88" s="31">
        <v>1173.2</v>
      </c>
      <c r="M88" s="31">
        <v>6.8542300000000003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2409.6</v>
      </c>
      <c r="D89" s="36">
        <v>2412.3666666666668</v>
      </c>
      <c r="E89" s="36">
        <v>2398.7333333333336</v>
      </c>
      <c r="F89" s="36">
        <v>2387.8666666666668</v>
      </c>
      <c r="G89" s="36">
        <v>2374.2333333333336</v>
      </c>
      <c r="H89" s="36">
        <v>2423.2333333333336</v>
      </c>
      <c r="I89" s="36">
        <v>2436.8666666666668</v>
      </c>
      <c r="J89" s="36">
        <v>2447.7333333333336</v>
      </c>
      <c r="K89" s="31">
        <v>2426</v>
      </c>
      <c r="L89" s="31">
        <v>2401.5</v>
      </c>
      <c r="M89" s="31">
        <v>4.5205200000000003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2277.85</v>
      </c>
      <c r="D90" s="36">
        <v>2283.7000000000003</v>
      </c>
      <c r="E90" s="36">
        <v>2243.6500000000005</v>
      </c>
      <c r="F90" s="36">
        <v>2209.4500000000003</v>
      </c>
      <c r="G90" s="36">
        <v>2169.4000000000005</v>
      </c>
      <c r="H90" s="36">
        <v>2317.9000000000005</v>
      </c>
      <c r="I90" s="36">
        <v>2357.9500000000007</v>
      </c>
      <c r="J90" s="36">
        <v>2392.1500000000005</v>
      </c>
      <c r="K90" s="31">
        <v>2323.75</v>
      </c>
      <c r="L90" s="31">
        <v>2249.5</v>
      </c>
      <c r="M90" s="31">
        <v>8.1496600000000008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3216.65</v>
      </c>
      <c r="D91" s="36">
        <v>3213.2166666666667</v>
      </c>
      <c r="E91" s="36">
        <v>3181.4333333333334</v>
      </c>
      <c r="F91" s="36">
        <v>3146.2166666666667</v>
      </c>
      <c r="G91" s="36">
        <v>3114.4333333333334</v>
      </c>
      <c r="H91" s="36">
        <v>3248.4333333333334</v>
      </c>
      <c r="I91" s="36">
        <v>3280.2166666666672</v>
      </c>
      <c r="J91" s="36">
        <v>3315.4333333333334</v>
      </c>
      <c r="K91" s="31">
        <v>3245</v>
      </c>
      <c r="L91" s="31">
        <v>3178</v>
      </c>
      <c r="M91" s="31">
        <v>0.83586000000000005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546.95000000000005</v>
      </c>
      <c r="D92" s="36">
        <v>548.65</v>
      </c>
      <c r="E92" s="36">
        <v>542.79999999999995</v>
      </c>
      <c r="F92" s="36">
        <v>538.65</v>
      </c>
      <c r="G92" s="36">
        <v>532.79999999999995</v>
      </c>
      <c r="H92" s="36">
        <v>552.79999999999995</v>
      </c>
      <c r="I92" s="36">
        <v>558.65000000000009</v>
      </c>
      <c r="J92" s="36">
        <v>562.79999999999995</v>
      </c>
      <c r="K92" s="31">
        <v>554.5</v>
      </c>
      <c r="L92" s="31">
        <v>544.5</v>
      </c>
      <c r="M92" s="31">
        <v>6.1125600000000002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1539.65</v>
      </c>
      <c r="D93" s="36">
        <v>1536.95</v>
      </c>
      <c r="E93" s="36">
        <v>1521.4</v>
      </c>
      <c r="F93" s="36">
        <v>1503.15</v>
      </c>
      <c r="G93" s="36">
        <v>1487.6000000000001</v>
      </c>
      <c r="H93" s="36">
        <v>1555.2</v>
      </c>
      <c r="I93" s="36">
        <v>1570.7499999999998</v>
      </c>
      <c r="J93" s="36">
        <v>1589</v>
      </c>
      <c r="K93" s="31">
        <v>1552.5</v>
      </c>
      <c r="L93" s="31">
        <v>1518.7</v>
      </c>
      <c r="M93" s="31">
        <v>33.88449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3699.35</v>
      </c>
      <c r="D94" s="36">
        <v>3715.7833333333333</v>
      </c>
      <c r="E94" s="36">
        <v>3673.5666666666666</v>
      </c>
      <c r="F94" s="36">
        <v>3647.7833333333333</v>
      </c>
      <c r="G94" s="36">
        <v>3605.5666666666666</v>
      </c>
      <c r="H94" s="36">
        <v>3741.5666666666666</v>
      </c>
      <c r="I94" s="36">
        <v>3783.7833333333328</v>
      </c>
      <c r="J94" s="36">
        <v>3809.5666666666666</v>
      </c>
      <c r="K94" s="31">
        <v>3758</v>
      </c>
      <c r="L94" s="31">
        <v>3690</v>
      </c>
      <c r="M94" s="31">
        <v>2.2455099999999999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1527.6</v>
      </c>
      <c r="D95" s="36">
        <v>1520.5333333333335</v>
      </c>
      <c r="E95" s="36">
        <v>1511.0666666666671</v>
      </c>
      <c r="F95" s="36">
        <v>1494.5333333333335</v>
      </c>
      <c r="G95" s="36">
        <v>1485.0666666666671</v>
      </c>
      <c r="H95" s="36">
        <v>1537.0666666666671</v>
      </c>
      <c r="I95" s="36">
        <v>1546.5333333333338</v>
      </c>
      <c r="J95" s="36">
        <v>1563.0666666666671</v>
      </c>
      <c r="K95" s="31">
        <v>1530</v>
      </c>
      <c r="L95" s="31">
        <v>1504</v>
      </c>
      <c r="M95" s="31">
        <v>444.67532999999997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622.4</v>
      </c>
      <c r="D96" s="36">
        <v>622.33333333333337</v>
      </c>
      <c r="E96" s="36">
        <v>618.16666666666674</v>
      </c>
      <c r="F96" s="36">
        <v>613.93333333333339</v>
      </c>
      <c r="G96" s="36">
        <v>609.76666666666677</v>
      </c>
      <c r="H96" s="36">
        <v>626.56666666666672</v>
      </c>
      <c r="I96" s="36">
        <v>630.73333333333346</v>
      </c>
      <c r="J96" s="36">
        <v>634.9666666666667</v>
      </c>
      <c r="K96" s="31">
        <v>626.5</v>
      </c>
      <c r="L96" s="31">
        <v>618.1</v>
      </c>
      <c r="M96" s="31">
        <v>38.58229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1538.75</v>
      </c>
      <c r="D97" s="36">
        <v>1543.7666666666664</v>
      </c>
      <c r="E97" s="36">
        <v>1527.5833333333328</v>
      </c>
      <c r="F97" s="36">
        <v>1516.4166666666663</v>
      </c>
      <c r="G97" s="36">
        <v>1500.2333333333327</v>
      </c>
      <c r="H97" s="36">
        <v>1554.9333333333329</v>
      </c>
      <c r="I97" s="36">
        <v>1571.1166666666663</v>
      </c>
      <c r="J97" s="36">
        <v>1582.2833333333331</v>
      </c>
      <c r="K97" s="31">
        <v>1559.95</v>
      </c>
      <c r="L97" s="31">
        <v>1532.6</v>
      </c>
      <c r="M97" s="31">
        <v>7.9758699999999996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4522.95</v>
      </c>
      <c r="D98" s="36">
        <v>4525.2333333333336</v>
      </c>
      <c r="E98" s="36">
        <v>4460.4666666666672</v>
      </c>
      <c r="F98" s="36">
        <v>4397.9833333333336</v>
      </c>
      <c r="G98" s="36">
        <v>4333.2166666666672</v>
      </c>
      <c r="H98" s="36">
        <v>4587.7166666666672</v>
      </c>
      <c r="I98" s="36">
        <v>4652.4833333333336</v>
      </c>
      <c r="J98" s="36">
        <v>4714.9666666666672</v>
      </c>
      <c r="K98" s="31">
        <v>4590</v>
      </c>
      <c r="L98" s="31">
        <v>4462.75</v>
      </c>
      <c r="M98" s="31">
        <v>13.782500000000001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577.75</v>
      </c>
      <c r="D99" s="36">
        <v>578.9</v>
      </c>
      <c r="E99" s="36">
        <v>567.79999999999995</v>
      </c>
      <c r="F99" s="36">
        <v>557.85</v>
      </c>
      <c r="G99" s="36">
        <v>546.75</v>
      </c>
      <c r="H99" s="36">
        <v>588.84999999999991</v>
      </c>
      <c r="I99" s="36">
        <v>599.95000000000005</v>
      </c>
      <c r="J99" s="36">
        <v>609.89999999999986</v>
      </c>
      <c r="K99" s="31">
        <v>590</v>
      </c>
      <c r="L99" s="31">
        <v>568.95000000000005</v>
      </c>
      <c r="M99" s="31">
        <v>72.462590000000006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3540.95</v>
      </c>
      <c r="D100" s="36">
        <v>3556.0333333333328</v>
      </c>
      <c r="E100" s="36">
        <v>3497.1166666666659</v>
      </c>
      <c r="F100" s="36">
        <v>3453.2833333333328</v>
      </c>
      <c r="G100" s="36">
        <v>3394.3666666666659</v>
      </c>
      <c r="H100" s="36">
        <v>3599.8666666666659</v>
      </c>
      <c r="I100" s="36">
        <v>3658.7833333333328</v>
      </c>
      <c r="J100" s="36">
        <v>3702.6166666666659</v>
      </c>
      <c r="K100" s="31">
        <v>3614.95</v>
      </c>
      <c r="L100" s="31">
        <v>3512.2</v>
      </c>
      <c r="M100" s="31">
        <v>15.91827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461.55</v>
      </c>
      <c r="D101" s="36">
        <v>467.18333333333334</v>
      </c>
      <c r="E101" s="36">
        <v>454.36666666666667</v>
      </c>
      <c r="F101" s="36">
        <v>447.18333333333334</v>
      </c>
      <c r="G101" s="36">
        <v>434.36666666666667</v>
      </c>
      <c r="H101" s="36">
        <v>474.36666666666667</v>
      </c>
      <c r="I101" s="36">
        <v>487.18333333333339</v>
      </c>
      <c r="J101" s="36">
        <v>494.36666666666667</v>
      </c>
      <c r="K101" s="31">
        <v>480</v>
      </c>
      <c r="L101" s="31">
        <v>460</v>
      </c>
      <c r="M101" s="31">
        <v>66.720969999999994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2264.9499999999998</v>
      </c>
      <c r="D102" s="36">
        <v>2265.4</v>
      </c>
      <c r="E102" s="36">
        <v>2248.8000000000002</v>
      </c>
      <c r="F102" s="36">
        <v>2232.65</v>
      </c>
      <c r="G102" s="36">
        <v>2216.0500000000002</v>
      </c>
      <c r="H102" s="36">
        <v>2281.5500000000002</v>
      </c>
      <c r="I102" s="36">
        <v>2298.1499999999996</v>
      </c>
      <c r="J102" s="36">
        <v>2314.3000000000002</v>
      </c>
      <c r="K102" s="31">
        <v>2282</v>
      </c>
      <c r="L102" s="31">
        <v>2249.25</v>
      </c>
      <c r="M102" s="31">
        <v>18.902550000000002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1078.8499999999999</v>
      </c>
      <c r="D103" s="36">
        <v>1076.0333333333331</v>
      </c>
      <c r="E103" s="36">
        <v>1066.2666666666662</v>
      </c>
      <c r="F103" s="36">
        <v>1053.6833333333332</v>
      </c>
      <c r="G103" s="36">
        <v>1043.9166666666663</v>
      </c>
      <c r="H103" s="36">
        <v>1088.6166666666661</v>
      </c>
      <c r="I103" s="36">
        <v>1098.383333333333</v>
      </c>
      <c r="J103" s="36">
        <v>1110.966666666666</v>
      </c>
      <c r="K103" s="31">
        <v>1085.8</v>
      </c>
      <c r="L103" s="31">
        <v>1063.45</v>
      </c>
      <c r="M103" s="31">
        <v>214.19689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1638.3</v>
      </c>
      <c r="D104" s="36">
        <v>1657.6833333333334</v>
      </c>
      <c r="E104" s="36">
        <v>1613.1666666666667</v>
      </c>
      <c r="F104" s="36">
        <v>1588.0333333333333</v>
      </c>
      <c r="G104" s="36">
        <v>1543.5166666666667</v>
      </c>
      <c r="H104" s="36">
        <v>1682.8166666666668</v>
      </c>
      <c r="I104" s="36">
        <v>1727.3333333333333</v>
      </c>
      <c r="J104" s="36">
        <v>1752.4666666666669</v>
      </c>
      <c r="K104" s="31">
        <v>1702.2</v>
      </c>
      <c r="L104" s="31">
        <v>1632.55</v>
      </c>
      <c r="M104" s="31">
        <v>6.6551099999999996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605.75</v>
      </c>
      <c r="D105" s="36">
        <v>609.76666666666665</v>
      </c>
      <c r="E105" s="36">
        <v>598.5333333333333</v>
      </c>
      <c r="F105" s="36">
        <v>591.31666666666661</v>
      </c>
      <c r="G105" s="36">
        <v>580.08333333333326</v>
      </c>
      <c r="H105" s="36">
        <v>616.98333333333335</v>
      </c>
      <c r="I105" s="36">
        <v>628.2166666666667</v>
      </c>
      <c r="J105" s="36">
        <v>635.43333333333339</v>
      </c>
      <c r="K105" s="31">
        <v>621</v>
      </c>
      <c r="L105" s="31">
        <v>602.54999999999995</v>
      </c>
      <c r="M105" s="31">
        <v>21.189019999999999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79.45</v>
      </c>
      <c r="D106" s="36">
        <v>79.366666666666674</v>
      </c>
      <c r="E106" s="36">
        <v>78.633333333333354</v>
      </c>
      <c r="F106" s="36">
        <v>77.816666666666677</v>
      </c>
      <c r="G106" s="36">
        <v>77.083333333333357</v>
      </c>
      <c r="H106" s="36">
        <v>80.183333333333351</v>
      </c>
      <c r="I106" s="36">
        <v>80.916666666666671</v>
      </c>
      <c r="J106" s="36">
        <v>81.733333333333348</v>
      </c>
      <c r="K106" s="31">
        <v>80.099999999999994</v>
      </c>
      <c r="L106" s="31">
        <v>78.55</v>
      </c>
      <c r="M106" s="31">
        <v>517.97671000000003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422.75</v>
      </c>
      <c r="D107" s="36">
        <v>423.33333333333331</v>
      </c>
      <c r="E107" s="36">
        <v>419.31666666666661</v>
      </c>
      <c r="F107" s="36">
        <v>415.88333333333327</v>
      </c>
      <c r="G107" s="36">
        <v>411.86666666666656</v>
      </c>
      <c r="H107" s="36">
        <v>426.76666666666665</v>
      </c>
      <c r="I107" s="36">
        <v>430.78333333333342</v>
      </c>
      <c r="J107" s="36">
        <v>434.2166666666667</v>
      </c>
      <c r="K107" s="31">
        <v>427.35</v>
      </c>
      <c r="L107" s="31">
        <v>419.9</v>
      </c>
      <c r="M107" s="31">
        <v>183.58410000000001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526.5</v>
      </c>
      <c r="D108" s="36">
        <v>533.44999999999993</v>
      </c>
      <c r="E108" s="36">
        <v>516.89999999999986</v>
      </c>
      <c r="F108" s="36">
        <v>507.29999999999995</v>
      </c>
      <c r="G108" s="36">
        <v>490.74999999999989</v>
      </c>
      <c r="H108" s="36">
        <v>543.04999999999984</v>
      </c>
      <c r="I108" s="36">
        <v>559.5999999999998</v>
      </c>
      <c r="J108" s="36">
        <v>569.19999999999982</v>
      </c>
      <c r="K108" s="31">
        <v>550</v>
      </c>
      <c r="L108" s="31">
        <v>523.85</v>
      </c>
      <c r="M108" s="31">
        <v>37.823369999999997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617.95000000000005</v>
      </c>
      <c r="D109" s="36">
        <v>617.25</v>
      </c>
      <c r="E109" s="36">
        <v>612</v>
      </c>
      <c r="F109" s="36">
        <v>606.04999999999995</v>
      </c>
      <c r="G109" s="36">
        <v>600.79999999999995</v>
      </c>
      <c r="H109" s="36">
        <v>623.20000000000005</v>
      </c>
      <c r="I109" s="36">
        <v>628.45000000000005</v>
      </c>
      <c r="J109" s="36">
        <v>634.40000000000009</v>
      </c>
      <c r="K109" s="31">
        <v>622.5</v>
      </c>
      <c r="L109" s="31">
        <v>611.29999999999995</v>
      </c>
      <c r="M109" s="31">
        <v>27.436350000000001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169.65</v>
      </c>
      <c r="D110" s="36">
        <v>171.2166666666667</v>
      </c>
      <c r="E110" s="36">
        <v>167.48333333333341</v>
      </c>
      <c r="F110" s="36">
        <v>165.31666666666672</v>
      </c>
      <c r="G110" s="36">
        <v>161.58333333333343</v>
      </c>
      <c r="H110" s="36">
        <v>173.38333333333338</v>
      </c>
      <c r="I110" s="36">
        <v>177.11666666666667</v>
      </c>
      <c r="J110" s="36">
        <v>179.28333333333336</v>
      </c>
      <c r="K110" s="31">
        <v>174.95</v>
      </c>
      <c r="L110" s="31">
        <v>169.05</v>
      </c>
      <c r="M110" s="31">
        <v>179.13673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998.15</v>
      </c>
      <c r="D111" s="36">
        <v>1004.9</v>
      </c>
      <c r="E111" s="36">
        <v>987.3</v>
      </c>
      <c r="F111" s="36">
        <v>976.44999999999993</v>
      </c>
      <c r="G111" s="36">
        <v>958.84999999999991</v>
      </c>
      <c r="H111" s="36">
        <v>1015.75</v>
      </c>
      <c r="I111" s="36">
        <v>1033.3500000000001</v>
      </c>
      <c r="J111" s="36">
        <v>1044.2</v>
      </c>
      <c r="K111" s="31">
        <v>1022.5</v>
      </c>
      <c r="L111" s="31">
        <v>994.05</v>
      </c>
      <c r="M111" s="31">
        <v>27.901350000000001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143.75</v>
      </c>
      <c r="D112" s="36">
        <v>145.18333333333334</v>
      </c>
      <c r="E112" s="36">
        <v>142.06666666666666</v>
      </c>
      <c r="F112" s="36">
        <v>140.38333333333333</v>
      </c>
      <c r="G112" s="36">
        <v>137.26666666666665</v>
      </c>
      <c r="H112" s="36">
        <v>146.86666666666667</v>
      </c>
      <c r="I112" s="36">
        <v>149.98333333333335</v>
      </c>
      <c r="J112" s="36">
        <v>151.66666666666669</v>
      </c>
      <c r="K112" s="31">
        <v>148.30000000000001</v>
      </c>
      <c r="L112" s="31">
        <v>143.5</v>
      </c>
      <c r="M112" s="31">
        <v>385.90096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437.1</v>
      </c>
      <c r="D113" s="36">
        <v>438.86666666666662</v>
      </c>
      <c r="E113" s="36">
        <v>432.73333333333323</v>
      </c>
      <c r="F113" s="36">
        <v>428.36666666666662</v>
      </c>
      <c r="G113" s="36">
        <v>422.23333333333323</v>
      </c>
      <c r="H113" s="36">
        <v>443.23333333333323</v>
      </c>
      <c r="I113" s="36">
        <v>449.36666666666656</v>
      </c>
      <c r="J113" s="36">
        <v>453.73333333333323</v>
      </c>
      <c r="K113" s="31">
        <v>445</v>
      </c>
      <c r="L113" s="31">
        <v>434.5</v>
      </c>
      <c r="M113" s="31">
        <v>23.408850000000001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306.60000000000002</v>
      </c>
      <c r="D114" s="36">
        <v>306.05</v>
      </c>
      <c r="E114" s="36">
        <v>302.10000000000002</v>
      </c>
      <c r="F114" s="36">
        <v>297.60000000000002</v>
      </c>
      <c r="G114" s="36">
        <v>293.65000000000003</v>
      </c>
      <c r="H114" s="36">
        <v>310.55</v>
      </c>
      <c r="I114" s="36">
        <v>314.49999999999994</v>
      </c>
      <c r="J114" s="36">
        <v>319</v>
      </c>
      <c r="K114" s="31">
        <v>310</v>
      </c>
      <c r="L114" s="31">
        <v>301.55</v>
      </c>
      <c r="M114" s="31">
        <v>138.75200000000001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1544.45</v>
      </c>
      <c r="D115" s="36">
        <v>1535.3666666666668</v>
      </c>
      <c r="E115" s="36">
        <v>1520.2833333333335</v>
      </c>
      <c r="F115" s="36">
        <v>1496.1166666666668</v>
      </c>
      <c r="G115" s="36">
        <v>1481.0333333333335</v>
      </c>
      <c r="H115" s="36">
        <v>1559.5333333333335</v>
      </c>
      <c r="I115" s="36">
        <v>1574.6166666666666</v>
      </c>
      <c r="J115" s="36">
        <v>1598.7833333333335</v>
      </c>
      <c r="K115" s="31">
        <v>1550.45</v>
      </c>
      <c r="L115" s="31">
        <v>1511.2</v>
      </c>
      <c r="M115" s="31">
        <v>60.771549999999998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5628.2</v>
      </c>
      <c r="D116" s="36">
        <v>5664.5999999999995</v>
      </c>
      <c r="E116" s="36">
        <v>5581.2999999999993</v>
      </c>
      <c r="F116" s="36">
        <v>5534.4</v>
      </c>
      <c r="G116" s="36">
        <v>5451.0999999999995</v>
      </c>
      <c r="H116" s="36">
        <v>5711.4999999999991</v>
      </c>
      <c r="I116" s="36">
        <v>5794.8</v>
      </c>
      <c r="J116" s="36">
        <v>5841.6999999999989</v>
      </c>
      <c r="K116" s="31">
        <v>5747.9</v>
      </c>
      <c r="L116" s="31">
        <v>5617.7</v>
      </c>
      <c r="M116" s="31">
        <v>2.5055700000000001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1486.7</v>
      </c>
      <c r="D117" s="36">
        <v>1483.45</v>
      </c>
      <c r="E117" s="36">
        <v>1471.25</v>
      </c>
      <c r="F117" s="36">
        <v>1455.8</v>
      </c>
      <c r="G117" s="36">
        <v>1443.6</v>
      </c>
      <c r="H117" s="36">
        <v>1498.9</v>
      </c>
      <c r="I117" s="36">
        <v>1511.1000000000004</v>
      </c>
      <c r="J117" s="36">
        <v>1526.5500000000002</v>
      </c>
      <c r="K117" s="31">
        <v>1495.65</v>
      </c>
      <c r="L117" s="31">
        <v>1468</v>
      </c>
      <c r="M117" s="31">
        <v>111.86915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3484.05</v>
      </c>
      <c r="D118" s="36">
        <v>3489.6833333333329</v>
      </c>
      <c r="E118" s="36">
        <v>3454.3666666666659</v>
      </c>
      <c r="F118" s="36">
        <v>3424.6833333333329</v>
      </c>
      <c r="G118" s="36">
        <v>3389.3666666666659</v>
      </c>
      <c r="H118" s="36">
        <v>3519.3666666666659</v>
      </c>
      <c r="I118" s="36">
        <v>3554.6833333333325</v>
      </c>
      <c r="J118" s="36">
        <v>3584.3666666666659</v>
      </c>
      <c r="K118" s="31">
        <v>3525</v>
      </c>
      <c r="L118" s="31">
        <v>3460</v>
      </c>
      <c r="M118" s="31">
        <v>6.2844100000000003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1276.1500000000001</v>
      </c>
      <c r="D119" s="36">
        <v>1260.7</v>
      </c>
      <c r="E119" s="36">
        <v>1239.45</v>
      </c>
      <c r="F119" s="36">
        <v>1202.75</v>
      </c>
      <c r="G119" s="36">
        <v>1181.5</v>
      </c>
      <c r="H119" s="36">
        <v>1297.4000000000001</v>
      </c>
      <c r="I119" s="36">
        <v>1318.65</v>
      </c>
      <c r="J119" s="36">
        <v>1355.3500000000001</v>
      </c>
      <c r="K119" s="31">
        <v>1281.95</v>
      </c>
      <c r="L119" s="31">
        <v>1224</v>
      </c>
      <c r="M119" s="31">
        <v>18.79382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583.04999999999995</v>
      </c>
      <c r="D120" s="36">
        <v>588.05000000000007</v>
      </c>
      <c r="E120" s="36">
        <v>572.10000000000014</v>
      </c>
      <c r="F120" s="36">
        <v>561.15000000000009</v>
      </c>
      <c r="G120" s="36">
        <v>545.20000000000016</v>
      </c>
      <c r="H120" s="36">
        <v>599.00000000000011</v>
      </c>
      <c r="I120" s="36">
        <v>614.95000000000016</v>
      </c>
      <c r="J120" s="36">
        <v>625.90000000000009</v>
      </c>
      <c r="K120" s="31">
        <v>604</v>
      </c>
      <c r="L120" s="31">
        <v>577.1</v>
      </c>
      <c r="M120" s="31">
        <v>80.233639999999994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862.5</v>
      </c>
      <c r="D121" s="36">
        <v>864.9</v>
      </c>
      <c r="E121" s="36">
        <v>851.15</v>
      </c>
      <c r="F121" s="36">
        <v>839.8</v>
      </c>
      <c r="G121" s="36">
        <v>826.05</v>
      </c>
      <c r="H121" s="36">
        <v>876.25</v>
      </c>
      <c r="I121" s="36">
        <v>890</v>
      </c>
      <c r="J121" s="36">
        <v>901.35</v>
      </c>
      <c r="K121" s="31">
        <v>878.65</v>
      </c>
      <c r="L121" s="31">
        <v>853.55</v>
      </c>
      <c r="M121" s="31">
        <v>27.90334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903.35</v>
      </c>
      <c r="D122" s="36">
        <v>905.65</v>
      </c>
      <c r="E122" s="36">
        <v>896.3</v>
      </c>
      <c r="F122" s="36">
        <v>889.25</v>
      </c>
      <c r="G122" s="36">
        <v>879.9</v>
      </c>
      <c r="H122" s="36">
        <v>912.69999999999993</v>
      </c>
      <c r="I122" s="36">
        <v>922.05000000000007</v>
      </c>
      <c r="J122" s="36">
        <v>929.09999999999991</v>
      </c>
      <c r="K122" s="31">
        <v>915</v>
      </c>
      <c r="L122" s="31">
        <v>898.6</v>
      </c>
      <c r="M122" s="31">
        <v>16.342189999999999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464.8</v>
      </c>
      <c r="D123" s="36">
        <v>463.01666666666665</v>
      </c>
      <c r="E123" s="36">
        <v>459.08333333333331</v>
      </c>
      <c r="F123" s="36">
        <v>453.36666666666667</v>
      </c>
      <c r="G123" s="36">
        <v>449.43333333333334</v>
      </c>
      <c r="H123" s="36">
        <v>468.73333333333329</v>
      </c>
      <c r="I123" s="36">
        <v>472.66666666666669</v>
      </c>
      <c r="J123" s="36">
        <v>478.38333333333327</v>
      </c>
      <c r="K123" s="31">
        <v>466.95</v>
      </c>
      <c r="L123" s="31">
        <v>457.3</v>
      </c>
      <c r="M123" s="31">
        <v>22.088280000000001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1510.15</v>
      </c>
      <c r="D124" s="36">
        <v>1508.6166666666668</v>
      </c>
      <c r="E124" s="36">
        <v>1499.0833333333335</v>
      </c>
      <c r="F124" s="36">
        <v>1488.0166666666667</v>
      </c>
      <c r="G124" s="36">
        <v>1478.4833333333333</v>
      </c>
      <c r="H124" s="36">
        <v>1519.6833333333336</v>
      </c>
      <c r="I124" s="36">
        <v>1529.2166666666669</v>
      </c>
      <c r="J124" s="36">
        <v>1540.2833333333338</v>
      </c>
      <c r="K124" s="31">
        <v>1518.15</v>
      </c>
      <c r="L124" s="31">
        <v>1497.55</v>
      </c>
      <c r="M124" s="31">
        <v>8.2740200000000002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1749.15</v>
      </c>
      <c r="D125" s="36">
        <v>1741.3833333333334</v>
      </c>
      <c r="E125" s="36">
        <v>1731.0666666666668</v>
      </c>
      <c r="F125" s="36">
        <v>1712.9833333333333</v>
      </c>
      <c r="G125" s="36">
        <v>1702.6666666666667</v>
      </c>
      <c r="H125" s="36">
        <v>1759.4666666666669</v>
      </c>
      <c r="I125" s="36">
        <v>1769.7833333333335</v>
      </c>
      <c r="J125" s="36">
        <v>1787.866666666667</v>
      </c>
      <c r="K125" s="31">
        <v>1751.7</v>
      </c>
      <c r="L125" s="31">
        <v>1723.3</v>
      </c>
      <c r="M125" s="31">
        <v>131.25291999999999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172.15</v>
      </c>
      <c r="D126" s="36">
        <v>172.58333333333334</v>
      </c>
      <c r="E126" s="36">
        <v>170.16666666666669</v>
      </c>
      <c r="F126" s="36">
        <v>168.18333333333334</v>
      </c>
      <c r="G126" s="36">
        <v>165.76666666666668</v>
      </c>
      <c r="H126" s="36">
        <v>174.56666666666669</v>
      </c>
      <c r="I126" s="36">
        <v>176.98333333333338</v>
      </c>
      <c r="J126" s="36">
        <v>178.9666666666667</v>
      </c>
      <c r="K126" s="31">
        <v>175</v>
      </c>
      <c r="L126" s="31">
        <v>170.6</v>
      </c>
      <c r="M126" s="31">
        <v>126.57686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5829</v>
      </c>
      <c r="D127" s="36">
        <v>5817.0333333333328</v>
      </c>
      <c r="E127" s="36">
        <v>5764.2166666666653</v>
      </c>
      <c r="F127" s="36">
        <v>5699.4333333333325</v>
      </c>
      <c r="G127" s="36">
        <v>5646.616666666665</v>
      </c>
      <c r="H127" s="36">
        <v>5881.8166666666657</v>
      </c>
      <c r="I127" s="36">
        <v>5934.6333333333332</v>
      </c>
      <c r="J127" s="36">
        <v>5999.4166666666661</v>
      </c>
      <c r="K127" s="31">
        <v>5869.85</v>
      </c>
      <c r="L127" s="31">
        <v>5752.25</v>
      </c>
      <c r="M127" s="31">
        <v>2.3514400000000002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643.85</v>
      </c>
      <c r="D128" s="36">
        <v>648.9</v>
      </c>
      <c r="E128" s="36">
        <v>636.79999999999995</v>
      </c>
      <c r="F128" s="36">
        <v>629.75</v>
      </c>
      <c r="G128" s="36">
        <v>617.65</v>
      </c>
      <c r="H128" s="36">
        <v>655.94999999999993</v>
      </c>
      <c r="I128" s="36">
        <v>668.05000000000007</v>
      </c>
      <c r="J128" s="36">
        <v>675.09999999999991</v>
      </c>
      <c r="K128" s="31">
        <v>661</v>
      </c>
      <c r="L128" s="31">
        <v>641.85</v>
      </c>
      <c r="M128" s="31">
        <v>31.453050000000001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4935.2</v>
      </c>
      <c r="D129" s="36">
        <v>4922.9833333333327</v>
      </c>
      <c r="E129" s="36">
        <v>4878.3166666666657</v>
      </c>
      <c r="F129" s="36">
        <v>4821.4333333333334</v>
      </c>
      <c r="G129" s="36">
        <v>4776.7666666666664</v>
      </c>
      <c r="H129" s="36">
        <v>4979.866666666665</v>
      </c>
      <c r="I129" s="36">
        <v>5024.533333333331</v>
      </c>
      <c r="J129" s="36">
        <v>5081.4166666666642</v>
      </c>
      <c r="K129" s="31">
        <v>4967.6499999999996</v>
      </c>
      <c r="L129" s="31">
        <v>4866.1000000000004</v>
      </c>
      <c r="M129" s="31">
        <v>7.9124600000000003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3797.85</v>
      </c>
      <c r="D130" s="36">
        <v>3782.8833333333337</v>
      </c>
      <c r="E130" s="36">
        <v>3746.0166666666673</v>
      </c>
      <c r="F130" s="36">
        <v>3694.1833333333338</v>
      </c>
      <c r="G130" s="36">
        <v>3657.3166666666675</v>
      </c>
      <c r="H130" s="36">
        <v>3834.7166666666672</v>
      </c>
      <c r="I130" s="36">
        <v>3871.583333333333</v>
      </c>
      <c r="J130" s="36">
        <v>3923.416666666667</v>
      </c>
      <c r="K130" s="31">
        <v>3819.75</v>
      </c>
      <c r="L130" s="31">
        <v>3731.05</v>
      </c>
      <c r="M130" s="31">
        <v>23.395289999999999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437.4</v>
      </c>
      <c r="D131" s="36">
        <v>442</v>
      </c>
      <c r="E131" s="36">
        <v>430.6</v>
      </c>
      <c r="F131" s="36">
        <v>423.8</v>
      </c>
      <c r="G131" s="36">
        <v>412.40000000000003</v>
      </c>
      <c r="H131" s="36">
        <v>448.8</v>
      </c>
      <c r="I131" s="36">
        <v>460.2</v>
      </c>
      <c r="J131" s="36">
        <v>467</v>
      </c>
      <c r="K131" s="31">
        <v>453.4</v>
      </c>
      <c r="L131" s="31">
        <v>435.2</v>
      </c>
      <c r="M131" s="31">
        <v>32.972389999999997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1006.55</v>
      </c>
      <c r="D132" s="36">
        <v>1004.9500000000002</v>
      </c>
      <c r="E132" s="36">
        <v>993.5500000000003</v>
      </c>
      <c r="F132" s="36">
        <v>980.55000000000018</v>
      </c>
      <c r="G132" s="36">
        <v>969.15000000000032</v>
      </c>
      <c r="H132" s="36">
        <v>1017.9500000000003</v>
      </c>
      <c r="I132" s="36">
        <v>1029.3500000000001</v>
      </c>
      <c r="J132" s="36">
        <v>1042.3500000000004</v>
      </c>
      <c r="K132" s="31">
        <v>1016.35</v>
      </c>
      <c r="L132" s="31">
        <v>991.95</v>
      </c>
      <c r="M132" s="31">
        <v>31.988160000000001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1587.25</v>
      </c>
      <c r="D133" s="36">
        <v>1594.8999999999999</v>
      </c>
      <c r="E133" s="36">
        <v>1575.7999999999997</v>
      </c>
      <c r="F133" s="36">
        <v>1564.35</v>
      </c>
      <c r="G133" s="36">
        <v>1545.2499999999998</v>
      </c>
      <c r="H133" s="36">
        <v>1606.3499999999997</v>
      </c>
      <c r="I133" s="36">
        <v>1625.4499999999996</v>
      </c>
      <c r="J133" s="36">
        <v>1636.8999999999996</v>
      </c>
      <c r="K133" s="31">
        <v>1614</v>
      </c>
      <c r="L133" s="31">
        <v>1583.45</v>
      </c>
      <c r="M133" s="31">
        <v>6.5484600000000004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135360.95000000001</v>
      </c>
      <c r="D134" s="36">
        <v>135859.73333333334</v>
      </c>
      <c r="E134" s="36">
        <v>134602.21666666667</v>
      </c>
      <c r="F134" s="36">
        <v>133843.48333333334</v>
      </c>
      <c r="G134" s="36">
        <v>132585.96666666667</v>
      </c>
      <c r="H134" s="36">
        <v>136618.46666666667</v>
      </c>
      <c r="I134" s="36">
        <v>137875.98333333334</v>
      </c>
      <c r="J134" s="36">
        <v>138634.71666666667</v>
      </c>
      <c r="K134" s="31">
        <v>137117.25</v>
      </c>
      <c r="L134" s="31">
        <v>135101</v>
      </c>
      <c r="M134" s="31">
        <v>5.3879999999999997E-2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1138.25</v>
      </c>
      <c r="D135" s="36">
        <v>1135.1166666666666</v>
      </c>
      <c r="E135" s="36">
        <v>1121.1333333333332</v>
      </c>
      <c r="F135" s="36">
        <v>1104.0166666666667</v>
      </c>
      <c r="G135" s="36">
        <v>1090.0333333333333</v>
      </c>
      <c r="H135" s="36">
        <v>1152.2333333333331</v>
      </c>
      <c r="I135" s="36">
        <v>1166.2166666666662</v>
      </c>
      <c r="J135" s="36">
        <v>1183.333333333333</v>
      </c>
      <c r="K135" s="31">
        <v>1149.0999999999999</v>
      </c>
      <c r="L135" s="31">
        <v>1118</v>
      </c>
      <c r="M135" s="31">
        <v>9.1524300000000007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294.10000000000002</v>
      </c>
      <c r="D136" s="36">
        <v>294.78333333333336</v>
      </c>
      <c r="E136" s="36">
        <v>291.26666666666671</v>
      </c>
      <c r="F136" s="36">
        <v>288.43333333333334</v>
      </c>
      <c r="G136" s="36">
        <v>284.91666666666669</v>
      </c>
      <c r="H136" s="36">
        <v>297.61666666666673</v>
      </c>
      <c r="I136" s="36">
        <v>301.13333333333338</v>
      </c>
      <c r="J136" s="36">
        <v>303.96666666666675</v>
      </c>
      <c r="K136" s="31">
        <v>298.3</v>
      </c>
      <c r="L136" s="31">
        <v>291.95</v>
      </c>
      <c r="M136" s="31">
        <v>10.05749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2002.7</v>
      </c>
      <c r="D137" s="36">
        <v>1993.6333333333332</v>
      </c>
      <c r="E137" s="36">
        <v>1972.2666666666664</v>
      </c>
      <c r="F137" s="36">
        <v>1941.8333333333333</v>
      </c>
      <c r="G137" s="36">
        <v>1920.4666666666665</v>
      </c>
      <c r="H137" s="36">
        <v>2024.0666666666664</v>
      </c>
      <c r="I137" s="36">
        <v>2045.4333333333332</v>
      </c>
      <c r="J137" s="36">
        <v>2075.8666666666663</v>
      </c>
      <c r="K137" s="31">
        <v>2015</v>
      </c>
      <c r="L137" s="31">
        <v>1963.2</v>
      </c>
      <c r="M137" s="31">
        <v>30.0792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2339.9499999999998</v>
      </c>
      <c r="D138" s="36">
        <v>2336.4833333333331</v>
      </c>
      <c r="E138" s="36">
        <v>2298.4666666666662</v>
      </c>
      <c r="F138" s="36">
        <v>2256.9833333333331</v>
      </c>
      <c r="G138" s="36">
        <v>2218.9666666666662</v>
      </c>
      <c r="H138" s="36">
        <v>2377.9666666666662</v>
      </c>
      <c r="I138" s="36">
        <v>2415.9833333333336</v>
      </c>
      <c r="J138" s="36">
        <v>2457.4666666666662</v>
      </c>
      <c r="K138" s="31">
        <v>2374.5</v>
      </c>
      <c r="L138" s="31">
        <v>2295</v>
      </c>
      <c r="M138" s="31">
        <v>3.3172999999999999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491.5</v>
      </c>
      <c r="D139" s="36">
        <v>493.76666666666665</v>
      </c>
      <c r="E139" s="36">
        <v>488.2833333333333</v>
      </c>
      <c r="F139" s="36">
        <v>485.06666666666666</v>
      </c>
      <c r="G139" s="36">
        <v>479.58333333333331</v>
      </c>
      <c r="H139" s="36">
        <v>496.98333333333329</v>
      </c>
      <c r="I139" s="36">
        <v>502.46666666666664</v>
      </c>
      <c r="J139" s="36">
        <v>505.68333333333328</v>
      </c>
      <c r="K139" s="31">
        <v>499.25</v>
      </c>
      <c r="L139" s="31">
        <v>490.55</v>
      </c>
      <c r="M139" s="31">
        <v>9.6752199999999995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12567.25</v>
      </c>
      <c r="D140" s="36">
        <v>12511.433333333334</v>
      </c>
      <c r="E140" s="36">
        <v>12373.866666666669</v>
      </c>
      <c r="F140" s="36">
        <v>12180.483333333334</v>
      </c>
      <c r="G140" s="36">
        <v>12042.916666666668</v>
      </c>
      <c r="H140" s="36">
        <v>12704.816666666669</v>
      </c>
      <c r="I140" s="36">
        <v>12842.383333333335</v>
      </c>
      <c r="J140" s="36">
        <v>13035.76666666667</v>
      </c>
      <c r="K140" s="31">
        <v>12649</v>
      </c>
      <c r="L140" s="31">
        <v>12318.05</v>
      </c>
      <c r="M140" s="31">
        <v>4.9116600000000004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1022.8</v>
      </c>
      <c r="D141" s="36">
        <v>1019.6999999999999</v>
      </c>
      <c r="E141" s="36">
        <v>999.74999999999977</v>
      </c>
      <c r="F141" s="36">
        <v>976.69999999999982</v>
      </c>
      <c r="G141" s="36">
        <v>956.74999999999966</v>
      </c>
      <c r="H141" s="36">
        <v>1042.75</v>
      </c>
      <c r="I141" s="36">
        <v>1062.6999999999998</v>
      </c>
      <c r="J141" s="36">
        <v>1085.75</v>
      </c>
      <c r="K141" s="31">
        <v>1039.6500000000001</v>
      </c>
      <c r="L141" s="31">
        <v>996.65</v>
      </c>
      <c r="M141" s="31">
        <v>9.9354499999999994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822.55</v>
      </c>
      <c r="D142" s="36">
        <v>822.30000000000007</v>
      </c>
      <c r="E142" s="36">
        <v>814.75000000000011</v>
      </c>
      <c r="F142" s="36">
        <v>806.95</v>
      </c>
      <c r="G142" s="36">
        <v>799.40000000000009</v>
      </c>
      <c r="H142" s="36">
        <v>830.10000000000014</v>
      </c>
      <c r="I142" s="36">
        <v>837.65000000000009</v>
      </c>
      <c r="J142" s="36">
        <v>845.45000000000016</v>
      </c>
      <c r="K142" s="31">
        <v>829.85</v>
      </c>
      <c r="L142" s="31">
        <v>814.5</v>
      </c>
      <c r="M142" s="31">
        <v>9.2060999999999993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2195.25</v>
      </c>
      <c r="D143" s="36">
        <v>2203.3166666666671</v>
      </c>
      <c r="E143" s="36">
        <v>2150.0333333333342</v>
      </c>
      <c r="F143" s="36">
        <v>2104.8166666666671</v>
      </c>
      <c r="G143" s="36">
        <v>2051.5333333333342</v>
      </c>
      <c r="H143" s="36">
        <v>2248.5333333333342</v>
      </c>
      <c r="I143" s="36">
        <v>2301.8166666666671</v>
      </c>
      <c r="J143" s="36">
        <v>2347.0333333333342</v>
      </c>
      <c r="K143" s="31">
        <v>2256.6</v>
      </c>
      <c r="L143" s="31">
        <v>2158.1</v>
      </c>
      <c r="M143" s="31">
        <v>24.219439999999999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70.599999999999994</v>
      </c>
      <c r="D144" s="36">
        <v>70.416666666666657</v>
      </c>
      <c r="E144" s="36">
        <v>69.533333333333317</v>
      </c>
      <c r="F144" s="36">
        <v>68.466666666666654</v>
      </c>
      <c r="G144" s="36">
        <v>67.583333333333314</v>
      </c>
      <c r="H144" s="36">
        <v>71.48333333333332</v>
      </c>
      <c r="I144" s="36">
        <v>72.366666666666646</v>
      </c>
      <c r="J144" s="36">
        <v>73.433333333333323</v>
      </c>
      <c r="K144" s="31">
        <v>71.3</v>
      </c>
      <c r="L144" s="31">
        <v>69.349999999999994</v>
      </c>
      <c r="M144" s="31">
        <v>84.405699999999996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2514.4</v>
      </c>
      <c r="D145" s="36">
        <v>2506.6166666666668</v>
      </c>
      <c r="E145" s="36">
        <v>2484.2833333333338</v>
      </c>
      <c r="F145" s="36">
        <v>2454.166666666667</v>
      </c>
      <c r="G145" s="36">
        <v>2431.8333333333339</v>
      </c>
      <c r="H145" s="36">
        <v>2536.7333333333336</v>
      </c>
      <c r="I145" s="36">
        <v>2559.0666666666666</v>
      </c>
      <c r="J145" s="36">
        <v>2589.1833333333334</v>
      </c>
      <c r="K145" s="31">
        <v>2528.9499999999998</v>
      </c>
      <c r="L145" s="31">
        <v>2476.5</v>
      </c>
      <c r="M145" s="31">
        <v>1.8147200000000001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1666.55</v>
      </c>
      <c r="D146" s="36">
        <v>1653.1499999999999</v>
      </c>
      <c r="E146" s="36">
        <v>1631.8499999999997</v>
      </c>
      <c r="F146" s="36">
        <v>1597.1499999999999</v>
      </c>
      <c r="G146" s="36">
        <v>1575.8499999999997</v>
      </c>
      <c r="H146" s="36">
        <v>1687.8499999999997</v>
      </c>
      <c r="I146" s="36">
        <v>1709.1499999999999</v>
      </c>
      <c r="J146" s="36">
        <v>1743.8499999999997</v>
      </c>
      <c r="K146" s="31">
        <v>1674.45</v>
      </c>
      <c r="L146" s="31">
        <v>1618.45</v>
      </c>
      <c r="M146" s="31">
        <v>15.267620000000001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94.7</v>
      </c>
      <c r="D147" s="36">
        <v>94.533333333333346</v>
      </c>
      <c r="E147" s="36">
        <v>93.566666666666691</v>
      </c>
      <c r="F147" s="36">
        <v>92.433333333333351</v>
      </c>
      <c r="G147" s="36">
        <v>91.466666666666697</v>
      </c>
      <c r="H147" s="36">
        <v>95.666666666666686</v>
      </c>
      <c r="I147" s="36">
        <v>96.633333333333354</v>
      </c>
      <c r="J147" s="36">
        <v>97.76666666666668</v>
      </c>
      <c r="K147" s="31">
        <v>95.5</v>
      </c>
      <c r="L147" s="31">
        <v>93.4</v>
      </c>
      <c r="M147" s="31">
        <v>872.62325999999996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216.8</v>
      </c>
      <c r="D148" s="36">
        <v>216.81666666666669</v>
      </c>
      <c r="E148" s="36">
        <v>212.93333333333339</v>
      </c>
      <c r="F148" s="36">
        <v>209.06666666666669</v>
      </c>
      <c r="G148" s="36">
        <v>205.18333333333339</v>
      </c>
      <c r="H148" s="36">
        <v>220.68333333333339</v>
      </c>
      <c r="I148" s="36">
        <v>224.56666666666666</v>
      </c>
      <c r="J148" s="36">
        <v>228.43333333333339</v>
      </c>
      <c r="K148" s="31">
        <v>220.7</v>
      </c>
      <c r="L148" s="31">
        <v>212.95</v>
      </c>
      <c r="M148" s="31">
        <v>106.29488000000001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354.65</v>
      </c>
      <c r="D149" s="36">
        <v>356.66666666666669</v>
      </c>
      <c r="E149" s="36">
        <v>350.63333333333338</v>
      </c>
      <c r="F149" s="36">
        <v>346.61666666666667</v>
      </c>
      <c r="G149" s="36">
        <v>340.58333333333337</v>
      </c>
      <c r="H149" s="36">
        <v>360.68333333333339</v>
      </c>
      <c r="I149" s="36">
        <v>366.7166666666667</v>
      </c>
      <c r="J149" s="36">
        <v>370.73333333333341</v>
      </c>
      <c r="K149" s="31">
        <v>362.7</v>
      </c>
      <c r="L149" s="31">
        <v>352.65</v>
      </c>
      <c r="M149" s="31">
        <v>289.62927000000002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3132.95</v>
      </c>
      <c r="D150" s="36">
        <v>3144.6333333333332</v>
      </c>
      <c r="E150" s="36">
        <v>3115.3166666666666</v>
      </c>
      <c r="F150" s="36">
        <v>3097.6833333333334</v>
      </c>
      <c r="G150" s="36">
        <v>3068.3666666666668</v>
      </c>
      <c r="H150" s="36">
        <v>3162.2666666666664</v>
      </c>
      <c r="I150" s="36">
        <v>3191.583333333333</v>
      </c>
      <c r="J150" s="36">
        <v>3209.2166666666662</v>
      </c>
      <c r="K150" s="31">
        <v>3173.95</v>
      </c>
      <c r="L150" s="31">
        <v>3127</v>
      </c>
      <c r="M150" s="31">
        <v>0.85870000000000002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2549.6</v>
      </c>
      <c r="D151" s="36">
        <v>2544.5666666666671</v>
      </c>
      <c r="E151" s="36">
        <v>2519.1333333333341</v>
      </c>
      <c r="F151" s="36">
        <v>2488.666666666667</v>
      </c>
      <c r="G151" s="36">
        <v>2463.233333333334</v>
      </c>
      <c r="H151" s="36">
        <v>2575.0333333333342</v>
      </c>
      <c r="I151" s="36">
        <v>2600.4666666666676</v>
      </c>
      <c r="J151" s="36">
        <v>2630.9333333333343</v>
      </c>
      <c r="K151" s="31">
        <v>2570</v>
      </c>
      <c r="L151" s="31">
        <v>2514.1</v>
      </c>
      <c r="M151" s="31">
        <v>13.91376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1536.8</v>
      </c>
      <c r="D152" s="36">
        <v>1534.5166666666667</v>
      </c>
      <c r="E152" s="36">
        <v>1524.3333333333333</v>
      </c>
      <c r="F152" s="36">
        <v>1511.8666666666666</v>
      </c>
      <c r="G152" s="36">
        <v>1501.6833333333332</v>
      </c>
      <c r="H152" s="36">
        <v>1546.9833333333333</v>
      </c>
      <c r="I152" s="36">
        <v>1557.1666666666667</v>
      </c>
      <c r="J152" s="36">
        <v>1569.6333333333334</v>
      </c>
      <c r="K152" s="31">
        <v>1544.7</v>
      </c>
      <c r="L152" s="31">
        <v>1522.05</v>
      </c>
      <c r="M152" s="31">
        <v>4.4406100000000004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269</v>
      </c>
      <c r="D153" s="36">
        <v>271</v>
      </c>
      <c r="E153" s="36">
        <v>263.35000000000002</v>
      </c>
      <c r="F153" s="36">
        <v>257.70000000000005</v>
      </c>
      <c r="G153" s="36">
        <v>250.05000000000007</v>
      </c>
      <c r="H153" s="36">
        <v>276.64999999999998</v>
      </c>
      <c r="I153" s="36">
        <v>284.29999999999995</v>
      </c>
      <c r="J153" s="36">
        <v>289.94999999999993</v>
      </c>
      <c r="K153" s="31">
        <v>278.64999999999998</v>
      </c>
      <c r="L153" s="31">
        <v>265.35000000000002</v>
      </c>
      <c r="M153" s="31">
        <v>246.24383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621.75</v>
      </c>
      <c r="D154" s="36">
        <v>625.56666666666661</v>
      </c>
      <c r="E154" s="36">
        <v>609.53333333333319</v>
      </c>
      <c r="F154" s="36">
        <v>597.31666666666661</v>
      </c>
      <c r="G154" s="36">
        <v>581.28333333333319</v>
      </c>
      <c r="H154" s="36">
        <v>637.78333333333319</v>
      </c>
      <c r="I154" s="36">
        <v>653.81666666666649</v>
      </c>
      <c r="J154" s="36">
        <v>666.03333333333319</v>
      </c>
      <c r="K154" s="31">
        <v>641.6</v>
      </c>
      <c r="L154" s="31">
        <v>613.35</v>
      </c>
      <c r="M154" s="31">
        <v>56.825920000000004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410.8</v>
      </c>
      <c r="D155" s="36">
        <v>412.59999999999997</v>
      </c>
      <c r="E155" s="36">
        <v>408.19999999999993</v>
      </c>
      <c r="F155" s="36">
        <v>405.59999999999997</v>
      </c>
      <c r="G155" s="36">
        <v>401.19999999999993</v>
      </c>
      <c r="H155" s="36">
        <v>415.19999999999993</v>
      </c>
      <c r="I155" s="36">
        <v>419.59999999999991</v>
      </c>
      <c r="J155" s="36">
        <v>422.19999999999993</v>
      </c>
      <c r="K155" s="31">
        <v>417</v>
      </c>
      <c r="L155" s="31">
        <v>410</v>
      </c>
      <c r="M155" s="31">
        <v>9.8571299999999997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1231.2</v>
      </c>
      <c r="D156" s="36">
        <v>1222.6333333333332</v>
      </c>
      <c r="E156" s="36">
        <v>1190.2666666666664</v>
      </c>
      <c r="F156" s="36">
        <v>1149.3333333333333</v>
      </c>
      <c r="G156" s="36">
        <v>1116.9666666666665</v>
      </c>
      <c r="H156" s="36">
        <v>1263.5666666666664</v>
      </c>
      <c r="I156" s="36">
        <v>1295.9333333333332</v>
      </c>
      <c r="J156" s="36">
        <v>1336.8666666666663</v>
      </c>
      <c r="K156" s="31">
        <v>1255</v>
      </c>
      <c r="L156" s="31">
        <v>1181.7</v>
      </c>
      <c r="M156" s="31">
        <v>19.59796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3815.05</v>
      </c>
      <c r="D157" s="36">
        <v>3843.7666666666664</v>
      </c>
      <c r="E157" s="36">
        <v>3777.583333333333</v>
      </c>
      <c r="F157" s="36">
        <v>3740.1166666666668</v>
      </c>
      <c r="G157" s="36">
        <v>3673.9333333333334</v>
      </c>
      <c r="H157" s="36">
        <v>3881.2333333333327</v>
      </c>
      <c r="I157" s="36">
        <v>3947.4166666666661</v>
      </c>
      <c r="J157" s="36">
        <v>3984.8833333333323</v>
      </c>
      <c r="K157" s="31">
        <v>3909.95</v>
      </c>
      <c r="L157" s="31">
        <v>3806.3</v>
      </c>
      <c r="M157" s="31">
        <v>2.46895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34487.75</v>
      </c>
      <c r="D158" s="36">
        <v>34638.549999999996</v>
      </c>
      <c r="E158" s="36">
        <v>34287.099999999991</v>
      </c>
      <c r="F158" s="36">
        <v>34086.449999999997</v>
      </c>
      <c r="G158" s="36">
        <v>33734.999999999993</v>
      </c>
      <c r="H158" s="36">
        <v>34839.19999999999</v>
      </c>
      <c r="I158" s="36">
        <v>35190.649999999987</v>
      </c>
      <c r="J158" s="36">
        <v>35391.299999999988</v>
      </c>
      <c r="K158" s="31">
        <v>34990</v>
      </c>
      <c r="L158" s="31">
        <v>34437.9</v>
      </c>
      <c r="M158" s="31">
        <v>9.3380000000000005E-2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1380.8</v>
      </c>
      <c r="D159" s="36">
        <v>1392.6000000000001</v>
      </c>
      <c r="E159" s="36">
        <v>1363.2000000000003</v>
      </c>
      <c r="F159" s="36">
        <v>1345.6000000000001</v>
      </c>
      <c r="G159" s="36">
        <v>1316.2000000000003</v>
      </c>
      <c r="H159" s="36">
        <v>1410.2000000000003</v>
      </c>
      <c r="I159" s="36">
        <v>1439.6000000000004</v>
      </c>
      <c r="J159" s="36">
        <v>1457.2000000000003</v>
      </c>
      <c r="K159" s="31">
        <v>1422</v>
      </c>
      <c r="L159" s="31">
        <v>1375</v>
      </c>
      <c r="M159" s="31">
        <v>2.4147500000000002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4029.5</v>
      </c>
      <c r="D160" s="36">
        <v>4030.65</v>
      </c>
      <c r="E160" s="36">
        <v>3976.25</v>
      </c>
      <c r="F160" s="36">
        <v>3923</v>
      </c>
      <c r="G160" s="36">
        <v>3868.6</v>
      </c>
      <c r="H160" s="36">
        <v>4083.9</v>
      </c>
      <c r="I160" s="36">
        <v>4138.3000000000011</v>
      </c>
      <c r="J160" s="36">
        <v>4191.55</v>
      </c>
      <c r="K160" s="31">
        <v>4085.05</v>
      </c>
      <c r="L160" s="31">
        <v>3977.4</v>
      </c>
      <c r="M160" s="31">
        <v>8.5639500000000002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275.75</v>
      </c>
      <c r="D161" s="36">
        <v>278.21666666666664</v>
      </c>
      <c r="E161" s="36">
        <v>270.5333333333333</v>
      </c>
      <c r="F161" s="36">
        <v>265.31666666666666</v>
      </c>
      <c r="G161" s="36">
        <v>257.63333333333333</v>
      </c>
      <c r="H161" s="36">
        <v>283.43333333333328</v>
      </c>
      <c r="I161" s="36">
        <v>291.11666666666656</v>
      </c>
      <c r="J161" s="36">
        <v>296.33333333333326</v>
      </c>
      <c r="K161" s="31">
        <v>285.89999999999998</v>
      </c>
      <c r="L161" s="31">
        <v>273</v>
      </c>
      <c r="M161" s="31">
        <v>57.376359999999998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2997.8</v>
      </c>
      <c r="D162" s="36">
        <v>3004.7999999999997</v>
      </c>
      <c r="E162" s="36">
        <v>2985.0999999999995</v>
      </c>
      <c r="F162" s="36">
        <v>2972.3999999999996</v>
      </c>
      <c r="G162" s="36">
        <v>2952.6999999999994</v>
      </c>
      <c r="H162" s="36">
        <v>3017.4999999999995</v>
      </c>
      <c r="I162" s="36">
        <v>3037.1999999999994</v>
      </c>
      <c r="J162" s="36">
        <v>3049.8999999999996</v>
      </c>
      <c r="K162" s="31">
        <v>3024.5</v>
      </c>
      <c r="L162" s="31">
        <v>2992.1</v>
      </c>
      <c r="M162" s="31">
        <v>3.2107299999999999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856.55</v>
      </c>
      <c r="D163" s="36">
        <v>860.43333333333339</v>
      </c>
      <c r="E163" s="36">
        <v>851.11666666666679</v>
      </c>
      <c r="F163" s="36">
        <v>845.68333333333339</v>
      </c>
      <c r="G163" s="36">
        <v>836.36666666666679</v>
      </c>
      <c r="H163" s="36">
        <v>865.86666666666679</v>
      </c>
      <c r="I163" s="36">
        <v>875.18333333333339</v>
      </c>
      <c r="J163" s="36">
        <v>880.61666666666679</v>
      </c>
      <c r="K163" s="31">
        <v>869.75</v>
      </c>
      <c r="L163" s="31">
        <v>855</v>
      </c>
      <c r="M163" s="31">
        <v>11.544589999999999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5224.95</v>
      </c>
      <c r="D164" s="36">
        <v>5244.8499999999995</v>
      </c>
      <c r="E164" s="36">
        <v>5184.7999999999993</v>
      </c>
      <c r="F164" s="36">
        <v>5144.6499999999996</v>
      </c>
      <c r="G164" s="36">
        <v>5084.5999999999995</v>
      </c>
      <c r="H164" s="36">
        <v>5284.9999999999991</v>
      </c>
      <c r="I164" s="36">
        <v>5345.05</v>
      </c>
      <c r="J164" s="36">
        <v>5385.1999999999989</v>
      </c>
      <c r="K164" s="31">
        <v>5304.9</v>
      </c>
      <c r="L164" s="31">
        <v>5204.7</v>
      </c>
      <c r="M164" s="31">
        <v>2.2693599999999998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493.7</v>
      </c>
      <c r="D165" s="36">
        <v>497.40000000000003</v>
      </c>
      <c r="E165" s="36">
        <v>488.30000000000007</v>
      </c>
      <c r="F165" s="36">
        <v>482.90000000000003</v>
      </c>
      <c r="G165" s="36">
        <v>473.80000000000007</v>
      </c>
      <c r="H165" s="36">
        <v>502.80000000000007</v>
      </c>
      <c r="I165" s="36">
        <v>511.90000000000009</v>
      </c>
      <c r="J165" s="36">
        <v>517.30000000000007</v>
      </c>
      <c r="K165" s="31">
        <v>506.5</v>
      </c>
      <c r="L165" s="31">
        <v>492</v>
      </c>
      <c r="M165" s="31">
        <v>30.164760000000001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415</v>
      </c>
      <c r="D166" s="36">
        <v>417.9666666666667</v>
      </c>
      <c r="E166" s="36">
        <v>409.03333333333342</v>
      </c>
      <c r="F166" s="36">
        <v>403.06666666666672</v>
      </c>
      <c r="G166" s="36">
        <v>394.13333333333344</v>
      </c>
      <c r="H166" s="36">
        <v>423.93333333333339</v>
      </c>
      <c r="I166" s="36">
        <v>432.86666666666667</v>
      </c>
      <c r="J166" s="36">
        <v>438.83333333333337</v>
      </c>
      <c r="K166" s="31">
        <v>426.9</v>
      </c>
      <c r="L166" s="31">
        <v>412</v>
      </c>
      <c r="M166" s="31">
        <v>141.46848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277.64999999999998</v>
      </c>
      <c r="D167" s="36">
        <v>279.79999999999995</v>
      </c>
      <c r="E167" s="36">
        <v>272.89999999999992</v>
      </c>
      <c r="F167" s="36">
        <v>268.14999999999998</v>
      </c>
      <c r="G167" s="36">
        <v>261.24999999999994</v>
      </c>
      <c r="H167" s="36">
        <v>284.5499999999999</v>
      </c>
      <c r="I167" s="36">
        <v>291.45</v>
      </c>
      <c r="J167" s="36">
        <v>296.19999999999987</v>
      </c>
      <c r="K167" s="31">
        <v>286.7</v>
      </c>
      <c r="L167" s="31">
        <v>275.05</v>
      </c>
      <c r="M167" s="31">
        <v>237.22103999999999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1304.4000000000001</v>
      </c>
      <c r="D168" s="36">
        <v>1295.6166666666668</v>
      </c>
      <c r="E168" s="36">
        <v>1271.2333333333336</v>
      </c>
      <c r="F168" s="36">
        <v>1238.0666666666668</v>
      </c>
      <c r="G168" s="36">
        <v>1213.6833333333336</v>
      </c>
      <c r="H168" s="36">
        <v>1328.7833333333335</v>
      </c>
      <c r="I168" s="36">
        <v>1353.1666666666667</v>
      </c>
      <c r="J168" s="36">
        <v>1386.3333333333335</v>
      </c>
      <c r="K168" s="31">
        <v>1320</v>
      </c>
      <c r="L168" s="31">
        <v>1262.45</v>
      </c>
      <c r="M168" s="31">
        <v>8.0334099999999999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16353.35</v>
      </c>
      <c r="D169" s="36">
        <v>16303.483333333332</v>
      </c>
      <c r="E169" s="36">
        <v>16187.416666666664</v>
      </c>
      <c r="F169" s="36">
        <v>16021.483333333332</v>
      </c>
      <c r="G169" s="36">
        <v>15905.416666666664</v>
      </c>
      <c r="H169" s="36">
        <v>16469.416666666664</v>
      </c>
      <c r="I169" s="36">
        <v>16585.483333333334</v>
      </c>
      <c r="J169" s="36">
        <v>16751.416666666664</v>
      </c>
      <c r="K169" s="31">
        <v>16419.55</v>
      </c>
      <c r="L169" s="31">
        <v>16137.55</v>
      </c>
      <c r="M169" s="31">
        <v>5.6070000000000002E-2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135.1</v>
      </c>
      <c r="D170" s="36">
        <v>135.48333333333332</v>
      </c>
      <c r="E170" s="36">
        <v>133.61666666666665</v>
      </c>
      <c r="F170" s="36">
        <v>132.13333333333333</v>
      </c>
      <c r="G170" s="36">
        <v>130.26666666666665</v>
      </c>
      <c r="H170" s="36">
        <v>136.96666666666664</v>
      </c>
      <c r="I170" s="36">
        <v>138.83333333333331</v>
      </c>
      <c r="J170" s="36">
        <v>140.31666666666663</v>
      </c>
      <c r="K170" s="31">
        <v>137.35</v>
      </c>
      <c r="L170" s="31">
        <v>134</v>
      </c>
      <c r="M170" s="31">
        <v>811.27068999999995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473.9</v>
      </c>
      <c r="D171" s="36">
        <v>475.31666666666661</v>
      </c>
      <c r="E171" s="36">
        <v>468.23333333333323</v>
      </c>
      <c r="F171" s="36">
        <v>462.56666666666661</v>
      </c>
      <c r="G171" s="36">
        <v>455.48333333333323</v>
      </c>
      <c r="H171" s="36">
        <v>480.98333333333323</v>
      </c>
      <c r="I171" s="36">
        <v>488.06666666666661</v>
      </c>
      <c r="J171" s="36">
        <v>493.73333333333323</v>
      </c>
      <c r="K171" s="31">
        <v>482.4</v>
      </c>
      <c r="L171" s="31">
        <v>469.65</v>
      </c>
      <c r="M171" s="31">
        <v>84.691820000000007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263.95</v>
      </c>
      <c r="D172" s="36">
        <v>264.7</v>
      </c>
      <c r="E172" s="36">
        <v>260.7</v>
      </c>
      <c r="F172" s="36">
        <v>257.45</v>
      </c>
      <c r="G172" s="36">
        <v>253.45</v>
      </c>
      <c r="H172" s="36">
        <v>267.95</v>
      </c>
      <c r="I172" s="36">
        <v>271.95</v>
      </c>
      <c r="J172" s="36">
        <v>275.2</v>
      </c>
      <c r="K172" s="31">
        <v>268.7</v>
      </c>
      <c r="L172" s="31">
        <v>261.45</v>
      </c>
      <c r="M172" s="31">
        <v>76.805710000000005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2925.85</v>
      </c>
      <c r="D173" s="36">
        <v>2928.4500000000003</v>
      </c>
      <c r="E173" s="36">
        <v>2897.4000000000005</v>
      </c>
      <c r="F173" s="36">
        <v>2868.9500000000003</v>
      </c>
      <c r="G173" s="36">
        <v>2837.9000000000005</v>
      </c>
      <c r="H173" s="36">
        <v>2956.9000000000005</v>
      </c>
      <c r="I173" s="36">
        <v>2987.9500000000007</v>
      </c>
      <c r="J173" s="36">
        <v>3016.4000000000005</v>
      </c>
      <c r="K173" s="31">
        <v>2959.5</v>
      </c>
      <c r="L173" s="31">
        <v>2900</v>
      </c>
      <c r="M173" s="31">
        <v>72.451359999999994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694.15</v>
      </c>
      <c r="D174" s="36">
        <v>696.66666666666663</v>
      </c>
      <c r="E174" s="36">
        <v>690.5333333333333</v>
      </c>
      <c r="F174" s="36">
        <v>686.91666666666663</v>
      </c>
      <c r="G174" s="36">
        <v>680.7833333333333</v>
      </c>
      <c r="H174" s="36">
        <v>700.2833333333333</v>
      </c>
      <c r="I174" s="36">
        <v>706.41666666666674</v>
      </c>
      <c r="J174" s="36">
        <v>710.0333333333333</v>
      </c>
      <c r="K174" s="31">
        <v>702.8</v>
      </c>
      <c r="L174" s="31">
        <v>693.05</v>
      </c>
      <c r="M174" s="31">
        <v>10.469889999999999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1463.75</v>
      </c>
      <c r="D175" s="36">
        <v>1461.9333333333334</v>
      </c>
      <c r="E175" s="36">
        <v>1448.8166666666668</v>
      </c>
      <c r="F175" s="36">
        <v>1433.8833333333334</v>
      </c>
      <c r="G175" s="36">
        <v>1420.7666666666669</v>
      </c>
      <c r="H175" s="36">
        <v>1476.8666666666668</v>
      </c>
      <c r="I175" s="36">
        <v>1489.9833333333336</v>
      </c>
      <c r="J175" s="36">
        <v>1504.9166666666667</v>
      </c>
      <c r="K175" s="31">
        <v>1475.05</v>
      </c>
      <c r="L175" s="31">
        <v>1447</v>
      </c>
      <c r="M175" s="31">
        <v>19.05528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2591.5</v>
      </c>
      <c r="D176" s="36">
        <v>2604.2000000000003</v>
      </c>
      <c r="E176" s="36">
        <v>2570.9000000000005</v>
      </c>
      <c r="F176" s="36">
        <v>2550.3000000000002</v>
      </c>
      <c r="G176" s="36">
        <v>2517.0000000000005</v>
      </c>
      <c r="H176" s="36">
        <v>2624.8000000000006</v>
      </c>
      <c r="I176" s="36">
        <v>2658.1000000000008</v>
      </c>
      <c r="J176" s="36">
        <v>2678.7000000000007</v>
      </c>
      <c r="K176" s="31">
        <v>2637.5</v>
      </c>
      <c r="L176" s="31">
        <v>2583.6</v>
      </c>
      <c r="M176" s="31">
        <v>3.1954799999999999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119.6</v>
      </c>
      <c r="D177" s="36">
        <v>120.5</v>
      </c>
      <c r="E177" s="36">
        <v>117.7</v>
      </c>
      <c r="F177" s="36">
        <v>115.8</v>
      </c>
      <c r="G177" s="36">
        <v>113</v>
      </c>
      <c r="H177" s="36">
        <v>122.4</v>
      </c>
      <c r="I177" s="36">
        <v>125.20000000000002</v>
      </c>
      <c r="J177" s="36">
        <v>127.10000000000001</v>
      </c>
      <c r="K177" s="31">
        <v>123.3</v>
      </c>
      <c r="L177" s="31">
        <v>118.6</v>
      </c>
      <c r="M177" s="31">
        <v>170.92983000000001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25910.25</v>
      </c>
      <c r="D178" s="36">
        <v>26076.75</v>
      </c>
      <c r="E178" s="36">
        <v>25684.5</v>
      </c>
      <c r="F178" s="36">
        <v>25458.75</v>
      </c>
      <c r="G178" s="36">
        <v>25066.5</v>
      </c>
      <c r="H178" s="36">
        <v>26302.5</v>
      </c>
      <c r="I178" s="36">
        <v>26694.75</v>
      </c>
      <c r="J178" s="36">
        <v>26920.5</v>
      </c>
      <c r="K178" s="31">
        <v>26469</v>
      </c>
      <c r="L178" s="31">
        <v>25851</v>
      </c>
      <c r="M178" s="31">
        <v>0.85718000000000005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2499.3000000000002</v>
      </c>
      <c r="D179" s="36">
        <v>2520.0833333333335</v>
      </c>
      <c r="E179" s="36">
        <v>2465.2166666666672</v>
      </c>
      <c r="F179" s="36">
        <v>2431.1333333333337</v>
      </c>
      <c r="G179" s="36">
        <v>2376.2666666666673</v>
      </c>
      <c r="H179" s="36">
        <v>2554.166666666667</v>
      </c>
      <c r="I179" s="36">
        <v>2609.0333333333328</v>
      </c>
      <c r="J179" s="36">
        <v>2643.1166666666668</v>
      </c>
      <c r="K179" s="31">
        <v>2574.9499999999998</v>
      </c>
      <c r="L179" s="31">
        <v>2486</v>
      </c>
      <c r="M179" s="31">
        <v>14.03997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5627.05</v>
      </c>
      <c r="D180" s="36">
        <v>5667.3499999999995</v>
      </c>
      <c r="E180" s="36">
        <v>5564.6999999999989</v>
      </c>
      <c r="F180" s="36">
        <v>5502.3499999999995</v>
      </c>
      <c r="G180" s="36">
        <v>5399.6999999999989</v>
      </c>
      <c r="H180" s="36">
        <v>5729.6999999999989</v>
      </c>
      <c r="I180" s="36">
        <v>5832.3499999999985</v>
      </c>
      <c r="J180" s="36">
        <v>5894.6999999999989</v>
      </c>
      <c r="K180" s="31">
        <v>5770</v>
      </c>
      <c r="L180" s="31">
        <v>5605</v>
      </c>
      <c r="M180" s="31">
        <v>3.66086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663.15</v>
      </c>
      <c r="D181" s="36">
        <v>668.6</v>
      </c>
      <c r="E181" s="36">
        <v>656.55000000000007</v>
      </c>
      <c r="F181" s="36">
        <v>649.95000000000005</v>
      </c>
      <c r="G181" s="36">
        <v>637.90000000000009</v>
      </c>
      <c r="H181" s="36">
        <v>675.2</v>
      </c>
      <c r="I181" s="36">
        <v>687.25</v>
      </c>
      <c r="J181" s="36">
        <v>693.85</v>
      </c>
      <c r="K181" s="31">
        <v>680.65</v>
      </c>
      <c r="L181" s="31">
        <v>662</v>
      </c>
      <c r="M181" s="31">
        <v>13.614990000000001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759.3</v>
      </c>
      <c r="D182" s="36">
        <v>764.23333333333323</v>
      </c>
      <c r="E182" s="36">
        <v>753.16666666666652</v>
      </c>
      <c r="F182" s="36">
        <v>747.0333333333333</v>
      </c>
      <c r="G182" s="36">
        <v>735.96666666666658</v>
      </c>
      <c r="H182" s="36">
        <v>770.36666666666645</v>
      </c>
      <c r="I182" s="36">
        <v>781.43333333333328</v>
      </c>
      <c r="J182" s="36">
        <v>787.56666666666638</v>
      </c>
      <c r="K182" s="31">
        <v>775.3</v>
      </c>
      <c r="L182" s="31">
        <v>758.1</v>
      </c>
      <c r="M182" s="31">
        <v>158.89529999999999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145.94999999999999</v>
      </c>
      <c r="D183" s="36">
        <v>146.56666666666666</v>
      </c>
      <c r="E183" s="36">
        <v>143.13333333333333</v>
      </c>
      <c r="F183" s="36">
        <v>140.31666666666666</v>
      </c>
      <c r="G183" s="36">
        <v>136.88333333333333</v>
      </c>
      <c r="H183" s="36">
        <v>149.38333333333333</v>
      </c>
      <c r="I183" s="36">
        <v>152.81666666666666</v>
      </c>
      <c r="J183" s="36">
        <v>155.63333333333333</v>
      </c>
      <c r="K183" s="31">
        <v>150</v>
      </c>
      <c r="L183" s="31">
        <v>143.75</v>
      </c>
      <c r="M183" s="31">
        <v>392.42074000000002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1619.35</v>
      </c>
      <c r="D184" s="36">
        <v>1611.5</v>
      </c>
      <c r="E184" s="36">
        <v>1595</v>
      </c>
      <c r="F184" s="36">
        <v>1570.65</v>
      </c>
      <c r="G184" s="36">
        <v>1554.15</v>
      </c>
      <c r="H184" s="36">
        <v>1635.85</v>
      </c>
      <c r="I184" s="36">
        <v>1652.35</v>
      </c>
      <c r="J184" s="36">
        <v>1676.6999999999998</v>
      </c>
      <c r="K184" s="31">
        <v>1628</v>
      </c>
      <c r="L184" s="31">
        <v>1587.15</v>
      </c>
      <c r="M184" s="31">
        <v>24.39461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618.4</v>
      </c>
      <c r="D185" s="36">
        <v>620.45000000000005</v>
      </c>
      <c r="E185" s="36">
        <v>612.90000000000009</v>
      </c>
      <c r="F185" s="36">
        <v>607.40000000000009</v>
      </c>
      <c r="G185" s="36">
        <v>599.85000000000014</v>
      </c>
      <c r="H185" s="36">
        <v>625.95000000000005</v>
      </c>
      <c r="I185" s="36">
        <v>633.5</v>
      </c>
      <c r="J185" s="36">
        <v>639</v>
      </c>
      <c r="K185" s="31">
        <v>628</v>
      </c>
      <c r="L185" s="31">
        <v>614.95000000000005</v>
      </c>
      <c r="M185" s="31">
        <v>5.9134000000000002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727.9</v>
      </c>
      <c r="D186" s="36">
        <v>725.68333333333339</v>
      </c>
      <c r="E186" s="36">
        <v>720.26666666666677</v>
      </c>
      <c r="F186" s="36">
        <v>712.63333333333333</v>
      </c>
      <c r="G186" s="36">
        <v>707.2166666666667</v>
      </c>
      <c r="H186" s="36">
        <v>733.31666666666683</v>
      </c>
      <c r="I186" s="36">
        <v>738.73333333333335</v>
      </c>
      <c r="J186" s="36">
        <v>746.3666666666669</v>
      </c>
      <c r="K186" s="31">
        <v>731.1</v>
      </c>
      <c r="L186" s="31">
        <v>718.05</v>
      </c>
      <c r="M186" s="31">
        <v>3.65333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2086.6999999999998</v>
      </c>
      <c r="D187" s="36">
        <v>2091.1</v>
      </c>
      <c r="E187" s="36">
        <v>2063.35</v>
      </c>
      <c r="F187" s="36">
        <v>2040</v>
      </c>
      <c r="G187" s="36">
        <v>2012.25</v>
      </c>
      <c r="H187" s="36">
        <v>2114.4499999999998</v>
      </c>
      <c r="I187" s="36">
        <v>2142.1999999999998</v>
      </c>
      <c r="J187" s="36">
        <v>2165.5499999999997</v>
      </c>
      <c r="K187" s="31">
        <v>2118.85</v>
      </c>
      <c r="L187" s="31">
        <v>2067.75</v>
      </c>
      <c r="M187" s="31">
        <v>7.9779900000000001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1093.6500000000001</v>
      </c>
      <c r="D188" s="36">
        <v>1095.8333333333333</v>
      </c>
      <c r="E188" s="36">
        <v>1084.8166666666666</v>
      </c>
      <c r="F188" s="36">
        <v>1075.9833333333333</v>
      </c>
      <c r="G188" s="36">
        <v>1064.9666666666667</v>
      </c>
      <c r="H188" s="36">
        <v>1104.6666666666665</v>
      </c>
      <c r="I188" s="36">
        <v>1115.6833333333334</v>
      </c>
      <c r="J188" s="36">
        <v>1124.5166666666664</v>
      </c>
      <c r="K188" s="31">
        <v>1106.8499999999999</v>
      </c>
      <c r="L188" s="31">
        <v>1087</v>
      </c>
      <c r="M188" s="31">
        <v>11.38261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2057.5500000000002</v>
      </c>
      <c r="D189" s="36">
        <v>2062.8166666666671</v>
      </c>
      <c r="E189" s="36">
        <v>2046.1333333333341</v>
      </c>
      <c r="F189" s="36">
        <v>2034.7166666666672</v>
      </c>
      <c r="G189" s="36">
        <v>2018.0333333333342</v>
      </c>
      <c r="H189" s="36">
        <v>2074.233333333334</v>
      </c>
      <c r="I189" s="36">
        <v>2090.9166666666674</v>
      </c>
      <c r="J189" s="36">
        <v>2102.3333333333339</v>
      </c>
      <c r="K189" s="31">
        <v>2079.5</v>
      </c>
      <c r="L189" s="31">
        <v>2051.4</v>
      </c>
      <c r="M189" s="31">
        <v>5.1327199999999999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4003.3</v>
      </c>
      <c r="D190" s="36">
        <v>3989.0666666666671</v>
      </c>
      <c r="E190" s="36">
        <v>3949.483333333334</v>
      </c>
      <c r="F190" s="36">
        <v>3895.666666666667</v>
      </c>
      <c r="G190" s="36">
        <v>3856.0833333333339</v>
      </c>
      <c r="H190" s="36">
        <v>4042.8833333333341</v>
      </c>
      <c r="I190" s="36">
        <v>4082.4666666666672</v>
      </c>
      <c r="J190" s="36">
        <v>4136.2833333333347</v>
      </c>
      <c r="K190" s="31">
        <v>4028.65</v>
      </c>
      <c r="L190" s="31">
        <v>3935.25</v>
      </c>
      <c r="M190" s="31">
        <v>33.946370000000002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1117.95</v>
      </c>
      <c r="D191" s="36">
        <v>1119.8000000000002</v>
      </c>
      <c r="E191" s="36">
        <v>1106.7000000000003</v>
      </c>
      <c r="F191" s="36">
        <v>1095.45</v>
      </c>
      <c r="G191" s="36">
        <v>1082.3500000000001</v>
      </c>
      <c r="H191" s="36">
        <v>1131.0500000000004</v>
      </c>
      <c r="I191" s="36">
        <v>1144.1500000000003</v>
      </c>
      <c r="J191" s="36">
        <v>1155.4000000000005</v>
      </c>
      <c r="K191" s="31">
        <v>1132.9000000000001</v>
      </c>
      <c r="L191" s="31">
        <v>1108.55</v>
      </c>
      <c r="M191" s="31">
        <v>24.036079999999998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8027.5</v>
      </c>
      <c r="D192" s="36">
        <v>8069.166666666667</v>
      </c>
      <c r="E192" s="36">
        <v>7943.3333333333339</v>
      </c>
      <c r="F192" s="36">
        <v>7859.166666666667</v>
      </c>
      <c r="G192" s="36">
        <v>7733.3333333333339</v>
      </c>
      <c r="H192" s="36">
        <v>8153.3333333333339</v>
      </c>
      <c r="I192" s="36">
        <v>8279.1666666666679</v>
      </c>
      <c r="J192" s="36">
        <v>8363.3333333333339</v>
      </c>
      <c r="K192" s="31">
        <v>8195</v>
      </c>
      <c r="L192" s="31">
        <v>7985</v>
      </c>
      <c r="M192" s="31">
        <v>2.24695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671.4</v>
      </c>
      <c r="D193" s="36">
        <v>669.16666666666663</v>
      </c>
      <c r="E193" s="36">
        <v>664.23333333333323</v>
      </c>
      <c r="F193" s="36">
        <v>657.06666666666661</v>
      </c>
      <c r="G193" s="36">
        <v>652.13333333333321</v>
      </c>
      <c r="H193" s="36">
        <v>676.33333333333326</v>
      </c>
      <c r="I193" s="36">
        <v>681.26666666666665</v>
      </c>
      <c r="J193" s="36">
        <v>688.43333333333328</v>
      </c>
      <c r="K193" s="31">
        <v>674.1</v>
      </c>
      <c r="L193" s="31">
        <v>662</v>
      </c>
      <c r="M193" s="31">
        <v>11.84563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1011.6</v>
      </c>
      <c r="D194" s="36">
        <v>1008.9166666666666</v>
      </c>
      <c r="E194" s="36">
        <v>1000.8333333333333</v>
      </c>
      <c r="F194" s="36">
        <v>990.06666666666661</v>
      </c>
      <c r="G194" s="36">
        <v>981.98333333333323</v>
      </c>
      <c r="H194" s="36">
        <v>1019.6833333333333</v>
      </c>
      <c r="I194" s="36">
        <v>1027.7666666666664</v>
      </c>
      <c r="J194" s="36">
        <v>1038.5333333333333</v>
      </c>
      <c r="K194" s="31">
        <v>1017</v>
      </c>
      <c r="L194" s="31">
        <v>998.15</v>
      </c>
      <c r="M194" s="31">
        <v>91.382760000000005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414.1</v>
      </c>
      <c r="D195" s="36">
        <v>414.88333333333338</v>
      </c>
      <c r="E195" s="36">
        <v>409.91666666666674</v>
      </c>
      <c r="F195" s="36">
        <v>405.73333333333335</v>
      </c>
      <c r="G195" s="36">
        <v>400.76666666666671</v>
      </c>
      <c r="H195" s="36">
        <v>419.06666666666678</v>
      </c>
      <c r="I195" s="36">
        <v>424.03333333333336</v>
      </c>
      <c r="J195" s="36">
        <v>428.21666666666681</v>
      </c>
      <c r="K195" s="31">
        <v>419.85</v>
      </c>
      <c r="L195" s="31">
        <v>410.7</v>
      </c>
      <c r="M195" s="31">
        <v>163.83105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163.4</v>
      </c>
      <c r="D196" s="36">
        <v>163.45000000000002</v>
      </c>
      <c r="E196" s="36">
        <v>160.95000000000005</v>
      </c>
      <c r="F196" s="36">
        <v>158.50000000000003</v>
      </c>
      <c r="G196" s="36">
        <v>156.00000000000006</v>
      </c>
      <c r="H196" s="36">
        <v>165.90000000000003</v>
      </c>
      <c r="I196" s="36">
        <v>168.39999999999998</v>
      </c>
      <c r="J196" s="36">
        <v>170.85000000000002</v>
      </c>
      <c r="K196" s="31">
        <v>165.95</v>
      </c>
      <c r="L196" s="31">
        <v>161</v>
      </c>
      <c r="M196" s="31">
        <v>610.94749999999999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1279.25</v>
      </c>
      <c r="D197" s="36">
        <v>1271.7166666666667</v>
      </c>
      <c r="E197" s="36">
        <v>1254.4333333333334</v>
      </c>
      <c r="F197" s="36">
        <v>1229.6166666666668</v>
      </c>
      <c r="G197" s="36">
        <v>1212.3333333333335</v>
      </c>
      <c r="H197" s="36">
        <v>1296.5333333333333</v>
      </c>
      <c r="I197" s="36">
        <v>1313.8166666666666</v>
      </c>
      <c r="J197" s="36">
        <v>1338.6333333333332</v>
      </c>
      <c r="K197" s="31">
        <v>1289</v>
      </c>
      <c r="L197" s="31">
        <v>1246.9000000000001</v>
      </c>
      <c r="M197" s="31">
        <v>24.60669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839.85</v>
      </c>
      <c r="D198" s="36">
        <v>845.80000000000007</v>
      </c>
      <c r="E198" s="36">
        <v>831.05000000000018</v>
      </c>
      <c r="F198" s="36">
        <v>822.25000000000011</v>
      </c>
      <c r="G198" s="36">
        <v>807.50000000000023</v>
      </c>
      <c r="H198" s="36">
        <v>854.60000000000014</v>
      </c>
      <c r="I198" s="36">
        <v>869.34999999999991</v>
      </c>
      <c r="J198" s="36">
        <v>878.15000000000009</v>
      </c>
      <c r="K198" s="31">
        <v>860.55</v>
      </c>
      <c r="L198" s="31">
        <v>837</v>
      </c>
      <c r="M198" s="31">
        <v>6.4000199999999996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3782.75</v>
      </c>
      <c r="D199" s="36">
        <v>3751.35</v>
      </c>
      <c r="E199" s="36">
        <v>3710.3999999999996</v>
      </c>
      <c r="F199" s="36">
        <v>3638.0499999999997</v>
      </c>
      <c r="G199" s="36">
        <v>3597.0999999999995</v>
      </c>
      <c r="H199" s="36">
        <v>3823.7</v>
      </c>
      <c r="I199" s="36">
        <v>3864.6499999999996</v>
      </c>
      <c r="J199" s="36">
        <v>3937</v>
      </c>
      <c r="K199" s="31">
        <v>3792.3</v>
      </c>
      <c r="L199" s="31">
        <v>3679</v>
      </c>
      <c r="M199" s="31">
        <v>11.77617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2537.5500000000002</v>
      </c>
      <c r="D200" s="36">
        <v>2557.3166666666666</v>
      </c>
      <c r="E200" s="36">
        <v>2505.6833333333334</v>
      </c>
      <c r="F200" s="36">
        <v>2473.8166666666666</v>
      </c>
      <c r="G200" s="36">
        <v>2422.1833333333334</v>
      </c>
      <c r="H200" s="36">
        <v>2589.1833333333334</v>
      </c>
      <c r="I200" s="36">
        <v>2640.8166666666666</v>
      </c>
      <c r="J200" s="36">
        <v>2672.6833333333334</v>
      </c>
      <c r="K200" s="31">
        <v>2608.9499999999998</v>
      </c>
      <c r="L200" s="31">
        <v>2525.4499999999998</v>
      </c>
      <c r="M200" s="31">
        <v>2.2932100000000002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1475.55</v>
      </c>
      <c r="D201" s="36">
        <v>1482.1333333333332</v>
      </c>
      <c r="E201" s="36">
        <v>1450.4666666666665</v>
      </c>
      <c r="F201" s="36">
        <v>1425.3833333333332</v>
      </c>
      <c r="G201" s="36">
        <v>1393.7166666666665</v>
      </c>
      <c r="H201" s="36">
        <v>1507.2166666666665</v>
      </c>
      <c r="I201" s="36">
        <v>1538.8833333333334</v>
      </c>
      <c r="J201" s="36">
        <v>1563.9666666666665</v>
      </c>
      <c r="K201" s="31">
        <v>1513.8</v>
      </c>
      <c r="L201" s="31">
        <v>1457.05</v>
      </c>
      <c r="M201" s="31">
        <v>11.27131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4003.2</v>
      </c>
      <c r="D202" s="36">
        <v>3982.4</v>
      </c>
      <c r="E202" s="36">
        <v>3935.8500000000004</v>
      </c>
      <c r="F202" s="36">
        <v>3868.5000000000005</v>
      </c>
      <c r="G202" s="36">
        <v>3821.9500000000007</v>
      </c>
      <c r="H202" s="36">
        <v>4049.75</v>
      </c>
      <c r="I202" s="36">
        <v>4096.3</v>
      </c>
      <c r="J202" s="36">
        <v>4163.6499999999996</v>
      </c>
      <c r="K202" s="31">
        <v>4028.95</v>
      </c>
      <c r="L202" s="31">
        <v>3915.05</v>
      </c>
      <c r="M202" s="31">
        <v>9.1092200000000005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3597.3</v>
      </c>
      <c r="D203" s="36">
        <v>3633.7000000000003</v>
      </c>
      <c r="E203" s="36">
        <v>3553.6000000000004</v>
      </c>
      <c r="F203" s="36">
        <v>3509.9</v>
      </c>
      <c r="G203" s="36">
        <v>3429.8</v>
      </c>
      <c r="H203" s="36">
        <v>3677.4000000000005</v>
      </c>
      <c r="I203" s="36">
        <v>3757.5</v>
      </c>
      <c r="J203" s="36">
        <v>3801.2000000000007</v>
      </c>
      <c r="K203" s="31">
        <v>3713.8</v>
      </c>
      <c r="L203" s="31">
        <v>3590</v>
      </c>
      <c r="M203" s="31">
        <v>3.8407499999999999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492.95</v>
      </c>
      <c r="D204" s="36">
        <v>487.60000000000008</v>
      </c>
      <c r="E204" s="36">
        <v>478.45000000000016</v>
      </c>
      <c r="F204" s="36">
        <v>463.9500000000001</v>
      </c>
      <c r="G204" s="36">
        <v>454.80000000000018</v>
      </c>
      <c r="H204" s="36">
        <v>502.10000000000014</v>
      </c>
      <c r="I204" s="36">
        <v>511.25000000000011</v>
      </c>
      <c r="J204" s="36">
        <v>525.75000000000011</v>
      </c>
      <c r="K204" s="31">
        <v>496.75</v>
      </c>
      <c r="L204" s="31">
        <v>473.1</v>
      </c>
      <c r="M204" s="31">
        <v>97.787949999999995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10005.1</v>
      </c>
      <c r="D205" s="36">
        <v>9994.6666666666661</v>
      </c>
      <c r="E205" s="36">
        <v>9910.4333333333325</v>
      </c>
      <c r="F205" s="36">
        <v>9815.7666666666664</v>
      </c>
      <c r="G205" s="36">
        <v>9731.5333333333328</v>
      </c>
      <c r="H205" s="36">
        <v>10089.333333333332</v>
      </c>
      <c r="I205" s="36">
        <v>10173.566666666666</v>
      </c>
      <c r="J205" s="36">
        <v>10268.233333333332</v>
      </c>
      <c r="K205" s="31">
        <v>10078.9</v>
      </c>
      <c r="L205" s="31">
        <v>9900</v>
      </c>
      <c r="M205" s="31">
        <v>3.4637799999999999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159.1</v>
      </c>
      <c r="D206" s="36">
        <v>158.78333333333333</v>
      </c>
      <c r="E206" s="36">
        <v>157.41666666666666</v>
      </c>
      <c r="F206" s="36">
        <v>155.73333333333332</v>
      </c>
      <c r="G206" s="36">
        <v>154.36666666666665</v>
      </c>
      <c r="H206" s="36">
        <v>160.46666666666667</v>
      </c>
      <c r="I206" s="36">
        <v>161.83333333333334</v>
      </c>
      <c r="J206" s="36">
        <v>163.51666666666668</v>
      </c>
      <c r="K206" s="31">
        <v>160.15</v>
      </c>
      <c r="L206" s="31">
        <v>157.1</v>
      </c>
      <c r="M206" s="31">
        <v>157.54705999999999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1781</v>
      </c>
      <c r="D207" s="36">
        <v>1789.05</v>
      </c>
      <c r="E207" s="36">
        <v>1766.1</v>
      </c>
      <c r="F207" s="36">
        <v>1751.2</v>
      </c>
      <c r="G207" s="36">
        <v>1728.25</v>
      </c>
      <c r="H207" s="36">
        <v>1803.9499999999998</v>
      </c>
      <c r="I207" s="36">
        <v>1826.9</v>
      </c>
      <c r="J207" s="36">
        <v>1841.7999999999997</v>
      </c>
      <c r="K207" s="31">
        <v>1812</v>
      </c>
      <c r="L207" s="31">
        <v>1774.15</v>
      </c>
      <c r="M207" s="31">
        <v>5.7457900000000004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1120.2</v>
      </c>
      <c r="D208" s="36">
        <v>1123.7833333333333</v>
      </c>
      <c r="E208" s="36">
        <v>1107.5666666666666</v>
      </c>
      <c r="F208" s="36">
        <v>1094.9333333333334</v>
      </c>
      <c r="G208" s="36">
        <v>1078.7166666666667</v>
      </c>
      <c r="H208" s="36">
        <v>1136.4166666666665</v>
      </c>
      <c r="I208" s="36">
        <v>1152.6333333333332</v>
      </c>
      <c r="J208" s="36">
        <v>1165.2666666666664</v>
      </c>
      <c r="K208" s="31">
        <v>1140</v>
      </c>
      <c r="L208" s="31">
        <v>1111.1500000000001</v>
      </c>
      <c r="M208" s="31">
        <v>6.2830199999999996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1514.55</v>
      </c>
      <c r="D209" s="36">
        <v>1513.8500000000001</v>
      </c>
      <c r="E209" s="36">
        <v>1482.7500000000002</v>
      </c>
      <c r="F209" s="36">
        <v>1450.95</v>
      </c>
      <c r="G209" s="36">
        <v>1419.8500000000001</v>
      </c>
      <c r="H209" s="36">
        <v>1545.6500000000003</v>
      </c>
      <c r="I209" s="36">
        <v>1576.7500000000002</v>
      </c>
      <c r="J209" s="36">
        <v>1608.5500000000004</v>
      </c>
      <c r="K209" s="31">
        <v>1544.95</v>
      </c>
      <c r="L209" s="31">
        <v>1482.05</v>
      </c>
      <c r="M209" s="31">
        <v>33.257599999999996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309.95</v>
      </c>
      <c r="D210" s="36">
        <v>308.05</v>
      </c>
      <c r="E210" s="36">
        <v>303.60000000000002</v>
      </c>
      <c r="F210" s="36">
        <v>297.25</v>
      </c>
      <c r="G210" s="36">
        <v>292.8</v>
      </c>
      <c r="H210" s="36">
        <v>314.40000000000003</v>
      </c>
      <c r="I210" s="36">
        <v>318.84999999999997</v>
      </c>
      <c r="J210" s="36">
        <v>325.20000000000005</v>
      </c>
      <c r="K210" s="31">
        <v>312.5</v>
      </c>
      <c r="L210" s="31">
        <v>301.7</v>
      </c>
      <c r="M210" s="31">
        <v>247.23527999999999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13.35</v>
      </c>
      <c r="D211" s="36">
        <v>13.5</v>
      </c>
      <c r="E211" s="36">
        <v>12.9</v>
      </c>
      <c r="F211" s="36">
        <v>12.450000000000001</v>
      </c>
      <c r="G211" s="36">
        <v>11.850000000000001</v>
      </c>
      <c r="H211" s="36">
        <v>13.95</v>
      </c>
      <c r="I211" s="36">
        <v>14.55</v>
      </c>
      <c r="J211" s="36">
        <v>14.999999999999998</v>
      </c>
      <c r="K211" s="31">
        <v>14.1</v>
      </c>
      <c r="L211" s="31">
        <v>13.05</v>
      </c>
      <c r="M211" s="31">
        <v>9218.1139899999998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1217.95</v>
      </c>
      <c r="D212" s="36">
        <v>1219.8333333333333</v>
      </c>
      <c r="E212" s="36">
        <v>1210.6666666666665</v>
      </c>
      <c r="F212" s="36">
        <v>1203.3833333333332</v>
      </c>
      <c r="G212" s="36">
        <v>1194.2166666666665</v>
      </c>
      <c r="H212" s="36">
        <v>1227.1166666666666</v>
      </c>
      <c r="I212" s="36">
        <v>1236.2833333333331</v>
      </c>
      <c r="J212" s="36">
        <v>1243.5666666666666</v>
      </c>
      <c r="K212" s="31">
        <v>1229</v>
      </c>
      <c r="L212" s="31">
        <v>1212.55</v>
      </c>
      <c r="M212" s="31">
        <v>7.4555199999999999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487.4</v>
      </c>
      <c r="D213" s="36">
        <v>486.31666666666661</v>
      </c>
      <c r="E213" s="36">
        <v>480.68333333333322</v>
      </c>
      <c r="F213" s="36">
        <v>473.96666666666664</v>
      </c>
      <c r="G213" s="36">
        <v>468.33333333333326</v>
      </c>
      <c r="H213" s="36">
        <v>493.03333333333319</v>
      </c>
      <c r="I213" s="36">
        <v>498.66666666666663</v>
      </c>
      <c r="J213" s="36">
        <v>505.38333333333316</v>
      </c>
      <c r="K213" s="31">
        <v>491.95</v>
      </c>
      <c r="L213" s="31">
        <v>479.6</v>
      </c>
      <c r="M213" s="31">
        <v>80.020229999999998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24.9</v>
      </c>
      <c r="D214" s="36">
        <v>25.116666666666664</v>
      </c>
      <c r="E214" s="36">
        <v>24.483333333333327</v>
      </c>
      <c r="F214" s="36">
        <v>24.066666666666663</v>
      </c>
      <c r="G214" s="36">
        <v>23.433333333333326</v>
      </c>
      <c r="H214" s="36">
        <v>25.533333333333328</v>
      </c>
      <c r="I214" s="36">
        <v>26.166666666666661</v>
      </c>
      <c r="J214" s="36">
        <v>26.583333333333329</v>
      </c>
      <c r="K214" s="31">
        <v>25.75</v>
      </c>
      <c r="L214" s="31">
        <v>24.7</v>
      </c>
      <c r="M214" s="31">
        <v>2668.1642499999998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153.05000000000001</v>
      </c>
      <c r="D215" s="36">
        <v>153.05000000000001</v>
      </c>
      <c r="E215" s="36">
        <v>151.70000000000002</v>
      </c>
      <c r="F215" s="36">
        <v>150.35</v>
      </c>
      <c r="G215" s="36">
        <v>149</v>
      </c>
      <c r="H215" s="36">
        <v>154.40000000000003</v>
      </c>
      <c r="I215" s="36">
        <v>155.75000000000006</v>
      </c>
      <c r="J215" s="36">
        <v>157.10000000000005</v>
      </c>
      <c r="K215" s="31">
        <v>154.4</v>
      </c>
      <c r="L215" s="31">
        <v>151.69999999999999</v>
      </c>
      <c r="M215" s="31">
        <v>79.246219999999994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187</v>
      </c>
      <c r="D216" s="36">
        <v>185.13333333333333</v>
      </c>
      <c r="E216" s="36">
        <v>182.11666666666665</v>
      </c>
      <c r="F216" s="36">
        <v>177.23333333333332</v>
      </c>
      <c r="G216" s="36">
        <v>174.21666666666664</v>
      </c>
      <c r="H216" s="36">
        <v>190.01666666666665</v>
      </c>
      <c r="I216" s="36">
        <v>193.0333333333333</v>
      </c>
      <c r="J216" s="36">
        <v>197.91666666666666</v>
      </c>
      <c r="K216" s="31">
        <v>188.15</v>
      </c>
      <c r="L216" s="31">
        <v>180.25</v>
      </c>
      <c r="M216" s="31">
        <v>527.72054000000003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983.2</v>
      </c>
      <c r="D217" s="36">
        <v>982.55000000000007</v>
      </c>
      <c r="E217" s="36">
        <v>974.10000000000014</v>
      </c>
      <c r="F217" s="36">
        <v>965.00000000000011</v>
      </c>
      <c r="G217" s="36">
        <v>956.55000000000018</v>
      </c>
      <c r="H217" s="36">
        <v>991.65000000000009</v>
      </c>
      <c r="I217" s="36">
        <v>1000.1000000000001</v>
      </c>
      <c r="J217" s="36">
        <v>1009.2</v>
      </c>
      <c r="K217" s="31">
        <v>991</v>
      </c>
      <c r="L217" s="31">
        <v>973.45</v>
      </c>
      <c r="M217" s="31">
        <v>8.7934800000000006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46"/>
      <c r="B1" s="34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45387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0" t="s">
        <v>16</v>
      </c>
      <c r="B9" s="342" t="s">
        <v>18</v>
      </c>
      <c r="C9" s="345" t="s">
        <v>20</v>
      </c>
      <c r="D9" s="345" t="s">
        <v>21</v>
      </c>
      <c r="E9" s="337" t="s">
        <v>22</v>
      </c>
      <c r="F9" s="338"/>
      <c r="G9" s="339"/>
      <c r="H9" s="337" t="s">
        <v>23</v>
      </c>
      <c r="I9" s="338"/>
      <c r="J9" s="339"/>
      <c r="K9" s="26"/>
      <c r="L9" s="27"/>
      <c r="M9" s="48"/>
      <c r="N9" s="1"/>
      <c r="O9" s="1"/>
    </row>
    <row r="10" spans="1:15" ht="42.75" customHeight="1">
      <c r="A10" s="341"/>
      <c r="B10" s="344"/>
      <c r="C10" s="344"/>
      <c r="D10" s="34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721</v>
      </c>
      <c r="D11" s="36">
        <v>719.73333333333323</v>
      </c>
      <c r="E11" s="36">
        <v>712.46666666666647</v>
      </c>
      <c r="F11" s="36">
        <v>703.93333333333328</v>
      </c>
      <c r="G11" s="36">
        <v>696.66666666666652</v>
      </c>
      <c r="H11" s="36">
        <v>728.26666666666642</v>
      </c>
      <c r="I11" s="36">
        <v>735.53333333333308</v>
      </c>
      <c r="J11" s="36">
        <v>744.06666666666638</v>
      </c>
      <c r="K11" s="31">
        <v>727</v>
      </c>
      <c r="L11" s="31">
        <v>711.2</v>
      </c>
      <c r="M11" s="31">
        <v>1.6001399999999999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30326.5</v>
      </c>
      <c r="D12" s="36">
        <v>30309.166666666668</v>
      </c>
      <c r="E12" s="36">
        <v>30018.333333333336</v>
      </c>
      <c r="F12" s="36">
        <v>29710.166666666668</v>
      </c>
      <c r="G12" s="36">
        <v>29419.333333333336</v>
      </c>
      <c r="H12" s="36">
        <v>30617.333333333336</v>
      </c>
      <c r="I12" s="36">
        <v>30908.166666666672</v>
      </c>
      <c r="J12" s="36">
        <v>31216.333333333336</v>
      </c>
      <c r="K12" s="31">
        <v>30600</v>
      </c>
      <c r="L12" s="31">
        <v>30001</v>
      </c>
      <c r="M12" s="31">
        <v>5.2769999999999997E-2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6501.8</v>
      </c>
      <c r="D13" s="36">
        <v>6538.0999999999995</v>
      </c>
      <c r="E13" s="36">
        <v>6453.7499999999991</v>
      </c>
      <c r="F13" s="36">
        <v>6405.7</v>
      </c>
      <c r="G13" s="36">
        <v>6321.3499999999995</v>
      </c>
      <c r="H13" s="36">
        <v>6586.1499999999987</v>
      </c>
      <c r="I13" s="36">
        <v>6670.4999999999991</v>
      </c>
      <c r="J13" s="36">
        <v>6718.5499999999984</v>
      </c>
      <c r="K13" s="31">
        <v>6622.45</v>
      </c>
      <c r="L13" s="31">
        <v>6490.05</v>
      </c>
      <c r="M13" s="31">
        <v>3.2500399999999998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2616.25</v>
      </c>
      <c r="D14" s="36">
        <v>2624.35</v>
      </c>
      <c r="E14" s="36">
        <v>2582</v>
      </c>
      <c r="F14" s="36">
        <v>2547.75</v>
      </c>
      <c r="G14" s="36">
        <v>2505.4</v>
      </c>
      <c r="H14" s="36">
        <v>2658.6</v>
      </c>
      <c r="I14" s="36">
        <v>2700.9499999999994</v>
      </c>
      <c r="J14" s="36">
        <v>2735.2</v>
      </c>
      <c r="K14" s="31">
        <v>2666.7</v>
      </c>
      <c r="L14" s="31">
        <v>2590.1</v>
      </c>
      <c r="M14" s="31">
        <v>2.06549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3976.65</v>
      </c>
      <c r="D15" s="36">
        <v>3974.0833333333335</v>
      </c>
      <c r="E15" s="36">
        <v>3917.5666666666671</v>
      </c>
      <c r="F15" s="36">
        <v>3858.4833333333336</v>
      </c>
      <c r="G15" s="36">
        <v>3801.9666666666672</v>
      </c>
      <c r="H15" s="36">
        <v>4033.166666666667</v>
      </c>
      <c r="I15" s="36">
        <v>4089.6833333333334</v>
      </c>
      <c r="J15" s="36">
        <v>4148.7666666666664</v>
      </c>
      <c r="K15" s="31">
        <v>4030.6</v>
      </c>
      <c r="L15" s="31">
        <v>3915</v>
      </c>
      <c r="M15" s="31">
        <v>0.25866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1549.05</v>
      </c>
      <c r="D16" s="36">
        <v>1567.3666666666668</v>
      </c>
      <c r="E16" s="36">
        <v>1524.7333333333336</v>
      </c>
      <c r="F16" s="36">
        <v>1500.4166666666667</v>
      </c>
      <c r="G16" s="36">
        <v>1457.7833333333335</v>
      </c>
      <c r="H16" s="36">
        <v>1591.6833333333336</v>
      </c>
      <c r="I16" s="36">
        <v>1634.3166666666668</v>
      </c>
      <c r="J16" s="36">
        <v>1658.6333333333337</v>
      </c>
      <c r="K16" s="31">
        <v>1610</v>
      </c>
      <c r="L16" s="31">
        <v>1543.05</v>
      </c>
      <c r="M16" s="31">
        <v>3.67239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620.95000000000005</v>
      </c>
      <c r="D17" s="36">
        <v>626.4666666666667</v>
      </c>
      <c r="E17" s="36">
        <v>612.98333333333335</v>
      </c>
      <c r="F17" s="36">
        <v>605.01666666666665</v>
      </c>
      <c r="G17" s="36">
        <v>591.5333333333333</v>
      </c>
      <c r="H17" s="36">
        <v>634.43333333333339</v>
      </c>
      <c r="I17" s="36">
        <v>647.91666666666674</v>
      </c>
      <c r="J17" s="36">
        <v>655.88333333333344</v>
      </c>
      <c r="K17" s="31">
        <v>639.95000000000005</v>
      </c>
      <c r="L17" s="31">
        <v>618.5</v>
      </c>
      <c r="M17" s="31">
        <v>120.26382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487.75</v>
      </c>
      <c r="D18" s="36">
        <v>485.13333333333338</v>
      </c>
      <c r="E18" s="36">
        <v>477.81666666666678</v>
      </c>
      <c r="F18" s="36">
        <v>467.88333333333338</v>
      </c>
      <c r="G18" s="36">
        <v>460.56666666666678</v>
      </c>
      <c r="H18" s="36">
        <v>495.06666666666678</v>
      </c>
      <c r="I18" s="36">
        <v>502.38333333333338</v>
      </c>
      <c r="J18" s="36">
        <v>512.31666666666683</v>
      </c>
      <c r="K18" s="31">
        <v>492.45</v>
      </c>
      <c r="L18" s="31">
        <v>475.2</v>
      </c>
      <c r="M18" s="31">
        <v>2.5212699999999999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691.85</v>
      </c>
      <c r="D19" s="36">
        <v>693.25</v>
      </c>
      <c r="E19" s="36">
        <v>684.6</v>
      </c>
      <c r="F19" s="36">
        <v>677.35</v>
      </c>
      <c r="G19" s="36">
        <v>668.7</v>
      </c>
      <c r="H19" s="36">
        <v>700.5</v>
      </c>
      <c r="I19" s="36">
        <v>709.15000000000009</v>
      </c>
      <c r="J19" s="36">
        <v>716.4</v>
      </c>
      <c r="K19" s="31">
        <v>701.9</v>
      </c>
      <c r="L19" s="31">
        <v>686</v>
      </c>
      <c r="M19" s="31">
        <v>7.2604100000000003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1452.15</v>
      </c>
      <c r="D20" s="36">
        <v>1452.8</v>
      </c>
      <c r="E20" s="36">
        <v>1419.35</v>
      </c>
      <c r="F20" s="36">
        <v>1386.55</v>
      </c>
      <c r="G20" s="36">
        <v>1353.1</v>
      </c>
      <c r="H20" s="36">
        <v>1485.6</v>
      </c>
      <c r="I20" s="36">
        <v>1519.0500000000002</v>
      </c>
      <c r="J20" s="36">
        <v>1551.85</v>
      </c>
      <c r="K20" s="31">
        <v>1486.25</v>
      </c>
      <c r="L20" s="31">
        <v>1420</v>
      </c>
      <c r="M20" s="31">
        <v>11.224309999999999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26606.400000000001</v>
      </c>
      <c r="D21" s="36">
        <v>26637.483333333334</v>
      </c>
      <c r="E21" s="36">
        <v>26397.166666666668</v>
      </c>
      <c r="F21" s="36">
        <v>26187.933333333334</v>
      </c>
      <c r="G21" s="36">
        <v>25947.616666666669</v>
      </c>
      <c r="H21" s="36">
        <v>26846.716666666667</v>
      </c>
      <c r="I21" s="36">
        <v>27087.033333333333</v>
      </c>
      <c r="J21" s="36">
        <v>27296.266666666666</v>
      </c>
      <c r="K21" s="31">
        <v>26877.8</v>
      </c>
      <c r="L21" s="31">
        <v>26428.25</v>
      </c>
      <c r="M21" s="31">
        <v>0.12556</v>
      </c>
      <c r="N21" s="1"/>
      <c r="O21" s="1"/>
    </row>
    <row r="22" spans="1:15" ht="12" customHeight="1">
      <c r="A22" s="33">
        <v>12</v>
      </c>
      <c r="B22" s="53" t="s">
        <v>867</v>
      </c>
      <c r="C22" s="31">
        <v>1102</v>
      </c>
      <c r="D22" s="36">
        <v>1101.0666666666666</v>
      </c>
      <c r="E22" s="36">
        <v>1083.1333333333332</v>
      </c>
      <c r="F22" s="36">
        <v>1064.2666666666667</v>
      </c>
      <c r="G22" s="36">
        <v>1046.3333333333333</v>
      </c>
      <c r="H22" s="36">
        <v>1119.9333333333332</v>
      </c>
      <c r="I22" s="36">
        <v>1137.8666666666666</v>
      </c>
      <c r="J22" s="36">
        <v>1156.7333333333331</v>
      </c>
      <c r="K22" s="31">
        <v>1119</v>
      </c>
      <c r="L22" s="31">
        <v>1082.2</v>
      </c>
      <c r="M22" s="31">
        <v>20.118400000000001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3210.8</v>
      </c>
      <c r="D23" s="36">
        <v>3228.5</v>
      </c>
      <c r="E23" s="36">
        <v>3184</v>
      </c>
      <c r="F23" s="36">
        <v>3157.2</v>
      </c>
      <c r="G23" s="36">
        <v>3112.7</v>
      </c>
      <c r="H23" s="36">
        <v>3255.3</v>
      </c>
      <c r="I23" s="36">
        <v>3299.8</v>
      </c>
      <c r="J23" s="36">
        <v>3326.6000000000004</v>
      </c>
      <c r="K23" s="31">
        <v>3273</v>
      </c>
      <c r="L23" s="31">
        <v>3201.7</v>
      </c>
      <c r="M23" s="31">
        <v>14.038259999999999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1890.85</v>
      </c>
      <c r="D24" s="36">
        <v>1899.2833333333335</v>
      </c>
      <c r="E24" s="36">
        <v>1873.5666666666671</v>
      </c>
      <c r="F24" s="36">
        <v>1856.2833333333335</v>
      </c>
      <c r="G24" s="36">
        <v>1830.5666666666671</v>
      </c>
      <c r="H24" s="36">
        <v>1916.5666666666671</v>
      </c>
      <c r="I24" s="36">
        <v>1942.2833333333338</v>
      </c>
      <c r="J24" s="36">
        <v>1959.5666666666671</v>
      </c>
      <c r="K24" s="31">
        <v>1925</v>
      </c>
      <c r="L24" s="31">
        <v>1882</v>
      </c>
      <c r="M24" s="31">
        <v>7.9117800000000003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1366.85</v>
      </c>
      <c r="D25" s="36">
        <v>1379.2333333333333</v>
      </c>
      <c r="E25" s="36">
        <v>1349.8666666666668</v>
      </c>
      <c r="F25" s="36">
        <v>1332.8833333333334</v>
      </c>
      <c r="G25" s="36">
        <v>1303.5166666666669</v>
      </c>
      <c r="H25" s="36">
        <v>1396.2166666666667</v>
      </c>
      <c r="I25" s="36">
        <v>1425.583333333333</v>
      </c>
      <c r="J25" s="36">
        <v>1442.5666666666666</v>
      </c>
      <c r="K25" s="31">
        <v>1408.6</v>
      </c>
      <c r="L25" s="31">
        <v>1362.25</v>
      </c>
      <c r="M25" s="31">
        <v>41.976970000000001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642</v>
      </c>
      <c r="D26" s="36">
        <v>638.85</v>
      </c>
      <c r="E26" s="36">
        <v>630.80000000000007</v>
      </c>
      <c r="F26" s="36">
        <v>619.6</v>
      </c>
      <c r="G26" s="36">
        <v>611.55000000000007</v>
      </c>
      <c r="H26" s="36">
        <v>650.05000000000007</v>
      </c>
      <c r="I26" s="36">
        <v>658.1</v>
      </c>
      <c r="J26" s="36">
        <v>669.30000000000007</v>
      </c>
      <c r="K26" s="31">
        <v>646.9</v>
      </c>
      <c r="L26" s="31">
        <v>627.65</v>
      </c>
      <c r="M26" s="31">
        <v>77.173569999999998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984.2</v>
      </c>
      <c r="D27" s="36">
        <v>986.9</v>
      </c>
      <c r="E27" s="36">
        <v>977.4</v>
      </c>
      <c r="F27" s="36">
        <v>970.6</v>
      </c>
      <c r="G27" s="36">
        <v>961.1</v>
      </c>
      <c r="H27" s="36">
        <v>993.69999999999993</v>
      </c>
      <c r="I27" s="36">
        <v>1003.1999999999999</v>
      </c>
      <c r="J27" s="36">
        <v>1009.9999999999999</v>
      </c>
      <c r="K27" s="31">
        <v>996.4</v>
      </c>
      <c r="L27" s="31">
        <v>980.1</v>
      </c>
      <c r="M27" s="31">
        <v>30.42493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354.5</v>
      </c>
      <c r="D28" s="36">
        <v>355.11666666666662</v>
      </c>
      <c r="E28" s="36">
        <v>351.43333333333322</v>
      </c>
      <c r="F28" s="36">
        <v>348.36666666666662</v>
      </c>
      <c r="G28" s="36">
        <v>344.68333333333322</v>
      </c>
      <c r="H28" s="36">
        <v>358.18333333333322</v>
      </c>
      <c r="I28" s="36">
        <v>361.86666666666662</v>
      </c>
      <c r="J28" s="36">
        <v>364.93333333333322</v>
      </c>
      <c r="K28" s="31">
        <v>358.8</v>
      </c>
      <c r="L28" s="31">
        <v>352.05</v>
      </c>
      <c r="M28" s="31">
        <v>16.54777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205.55</v>
      </c>
      <c r="D29" s="36">
        <v>205.93333333333331</v>
      </c>
      <c r="E29" s="36">
        <v>203.16666666666663</v>
      </c>
      <c r="F29" s="36">
        <v>200.78333333333333</v>
      </c>
      <c r="G29" s="36">
        <v>198.01666666666665</v>
      </c>
      <c r="H29" s="36">
        <v>208.31666666666661</v>
      </c>
      <c r="I29" s="36">
        <v>211.08333333333331</v>
      </c>
      <c r="J29" s="36">
        <v>213.46666666666658</v>
      </c>
      <c r="K29" s="31">
        <v>208.7</v>
      </c>
      <c r="L29" s="31">
        <v>203.55</v>
      </c>
      <c r="M29" s="31">
        <v>93.785030000000006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237</v>
      </c>
      <c r="D30" s="36">
        <v>236.61666666666667</v>
      </c>
      <c r="E30" s="36">
        <v>234.43333333333334</v>
      </c>
      <c r="F30" s="36">
        <v>231.86666666666667</v>
      </c>
      <c r="G30" s="36">
        <v>229.68333333333334</v>
      </c>
      <c r="H30" s="36">
        <v>239.18333333333334</v>
      </c>
      <c r="I30" s="36">
        <v>241.36666666666667</v>
      </c>
      <c r="J30" s="36">
        <v>243.93333333333334</v>
      </c>
      <c r="K30" s="31">
        <v>238.8</v>
      </c>
      <c r="L30" s="31">
        <v>234.05</v>
      </c>
      <c r="M30" s="31">
        <v>54.107019999999999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439.1</v>
      </c>
      <c r="D31" s="36">
        <v>440.05</v>
      </c>
      <c r="E31" s="36">
        <v>434.15000000000003</v>
      </c>
      <c r="F31" s="36">
        <v>429.20000000000005</v>
      </c>
      <c r="G31" s="36">
        <v>423.30000000000007</v>
      </c>
      <c r="H31" s="36">
        <v>445</v>
      </c>
      <c r="I31" s="36">
        <v>450.9</v>
      </c>
      <c r="J31" s="36">
        <v>455.84999999999997</v>
      </c>
      <c r="K31" s="31">
        <v>445.95</v>
      </c>
      <c r="L31" s="31">
        <v>435.1</v>
      </c>
      <c r="M31" s="31">
        <v>8.07254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850.2</v>
      </c>
      <c r="D32" s="36">
        <v>844.75</v>
      </c>
      <c r="E32" s="36">
        <v>833.5</v>
      </c>
      <c r="F32" s="36">
        <v>816.8</v>
      </c>
      <c r="G32" s="36">
        <v>805.55</v>
      </c>
      <c r="H32" s="36">
        <v>861.45</v>
      </c>
      <c r="I32" s="36">
        <v>872.7</v>
      </c>
      <c r="J32" s="36">
        <v>889.40000000000009</v>
      </c>
      <c r="K32" s="31">
        <v>856</v>
      </c>
      <c r="L32" s="31">
        <v>828.05</v>
      </c>
      <c r="M32" s="31">
        <v>1.9708000000000001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1095.8</v>
      </c>
      <c r="D33" s="36">
        <v>1102.2833333333333</v>
      </c>
      <c r="E33" s="36">
        <v>1083.6166666666666</v>
      </c>
      <c r="F33" s="36">
        <v>1071.4333333333332</v>
      </c>
      <c r="G33" s="36">
        <v>1052.7666666666664</v>
      </c>
      <c r="H33" s="36">
        <v>1114.4666666666667</v>
      </c>
      <c r="I33" s="36">
        <v>1133.1333333333337</v>
      </c>
      <c r="J33" s="36">
        <v>1145.3166666666668</v>
      </c>
      <c r="K33" s="31">
        <v>1120.95</v>
      </c>
      <c r="L33" s="31">
        <v>1090.0999999999999</v>
      </c>
      <c r="M33" s="31">
        <v>1.1960999999999999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2169.6</v>
      </c>
      <c r="D34" s="36">
        <v>2196.2166666666667</v>
      </c>
      <c r="E34" s="36">
        <v>2127.4333333333334</v>
      </c>
      <c r="F34" s="36">
        <v>2085.2666666666669</v>
      </c>
      <c r="G34" s="36">
        <v>2016.4833333333336</v>
      </c>
      <c r="H34" s="36">
        <v>2238.3833333333332</v>
      </c>
      <c r="I34" s="36">
        <v>2307.166666666667</v>
      </c>
      <c r="J34" s="36">
        <v>2349.333333333333</v>
      </c>
      <c r="K34" s="31">
        <v>2265</v>
      </c>
      <c r="L34" s="31">
        <v>2154.0500000000002</v>
      </c>
      <c r="M34" s="31">
        <v>1.2197499999999999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1004.45</v>
      </c>
      <c r="D35" s="36">
        <v>1005.2666666666668</v>
      </c>
      <c r="E35" s="36">
        <v>993.53333333333353</v>
      </c>
      <c r="F35" s="36">
        <v>982.61666666666679</v>
      </c>
      <c r="G35" s="36">
        <v>970.88333333333355</v>
      </c>
      <c r="H35" s="36">
        <v>1016.1833333333335</v>
      </c>
      <c r="I35" s="36">
        <v>1027.916666666667</v>
      </c>
      <c r="J35" s="36">
        <v>1038.8333333333335</v>
      </c>
      <c r="K35" s="31">
        <v>1017</v>
      </c>
      <c r="L35" s="31">
        <v>994.35</v>
      </c>
      <c r="M35" s="31">
        <v>0.70094999999999996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4866.1000000000004</v>
      </c>
      <c r="D36" s="36">
        <v>4870.3666666666668</v>
      </c>
      <c r="E36" s="36">
        <v>4825.7333333333336</v>
      </c>
      <c r="F36" s="36">
        <v>4785.3666666666668</v>
      </c>
      <c r="G36" s="36">
        <v>4740.7333333333336</v>
      </c>
      <c r="H36" s="36">
        <v>4910.7333333333336</v>
      </c>
      <c r="I36" s="36">
        <v>4955.3666666666668</v>
      </c>
      <c r="J36" s="36">
        <v>4995.7333333333336</v>
      </c>
      <c r="K36" s="31">
        <v>4915</v>
      </c>
      <c r="L36" s="31">
        <v>4830</v>
      </c>
      <c r="M36" s="31">
        <v>1.7547699999999999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2159.1999999999998</v>
      </c>
      <c r="D37" s="36">
        <v>2106.5166666666664</v>
      </c>
      <c r="E37" s="36">
        <v>2014.0333333333328</v>
      </c>
      <c r="F37" s="36">
        <v>1868.8666666666663</v>
      </c>
      <c r="G37" s="36">
        <v>1776.3833333333328</v>
      </c>
      <c r="H37" s="36">
        <v>2251.6833333333329</v>
      </c>
      <c r="I37" s="36">
        <v>2344.1666666666665</v>
      </c>
      <c r="J37" s="36">
        <v>2489.333333333333</v>
      </c>
      <c r="K37" s="31">
        <v>2199</v>
      </c>
      <c r="L37" s="31">
        <v>1961.35</v>
      </c>
      <c r="M37" s="31">
        <v>14.976649999999999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76.8</v>
      </c>
      <c r="D38" s="36">
        <v>76.63333333333334</v>
      </c>
      <c r="E38" s="36">
        <v>75.51666666666668</v>
      </c>
      <c r="F38" s="36">
        <v>74.233333333333334</v>
      </c>
      <c r="G38" s="36">
        <v>73.116666666666674</v>
      </c>
      <c r="H38" s="36">
        <v>77.916666666666686</v>
      </c>
      <c r="I38" s="36">
        <v>79.033333333333331</v>
      </c>
      <c r="J38" s="36">
        <v>80.316666666666691</v>
      </c>
      <c r="K38" s="31">
        <v>77.75</v>
      </c>
      <c r="L38" s="31">
        <v>75.349999999999994</v>
      </c>
      <c r="M38" s="31">
        <v>28.871130000000001</v>
      </c>
      <c r="N38" s="1"/>
      <c r="O38" s="1"/>
    </row>
    <row r="39" spans="1:15" ht="12.75" customHeight="1">
      <c r="A39" s="33">
        <v>29</v>
      </c>
      <c r="B39" s="53" t="s">
        <v>868</v>
      </c>
      <c r="C39" s="31">
        <v>29</v>
      </c>
      <c r="D39" s="36">
        <v>29.183333333333337</v>
      </c>
      <c r="E39" s="36">
        <v>28.416666666666675</v>
      </c>
      <c r="F39" s="36">
        <v>27.833333333333339</v>
      </c>
      <c r="G39" s="36">
        <v>27.066666666666677</v>
      </c>
      <c r="H39" s="36">
        <v>29.766666666666673</v>
      </c>
      <c r="I39" s="36">
        <v>30.533333333333339</v>
      </c>
      <c r="J39" s="36">
        <v>31.116666666666671</v>
      </c>
      <c r="K39" s="31">
        <v>29.95</v>
      </c>
      <c r="L39" s="31">
        <v>28.6</v>
      </c>
      <c r="M39" s="31">
        <v>34.393340000000002</v>
      </c>
      <c r="N39" s="1"/>
      <c r="O39" s="1"/>
    </row>
    <row r="40" spans="1:15" ht="12.75" customHeight="1">
      <c r="A40" s="33">
        <v>30</v>
      </c>
      <c r="B40" s="53" t="s">
        <v>852</v>
      </c>
      <c r="C40" s="31">
        <v>808.25</v>
      </c>
      <c r="D40" s="36">
        <v>809.25</v>
      </c>
      <c r="E40" s="36">
        <v>804</v>
      </c>
      <c r="F40" s="36">
        <v>799.75</v>
      </c>
      <c r="G40" s="36">
        <v>794.5</v>
      </c>
      <c r="H40" s="36">
        <v>813.5</v>
      </c>
      <c r="I40" s="36">
        <v>818.75</v>
      </c>
      <c r="J40" s="36">
        <v>823</v>
      </c>
      <c r="K40" s="31">
        <v>814.5</v>
      </c>
      <c r="L40" s="31">
        <v>805</v>
      </c>
      <c r="M40" s="31">
        <v>3.5520399999999999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3756.15</v>
      </c>
      <c r="D41" s="36">
        <v>3782.3833333333332</v>
      </c>
      <c r="E41" s="36">
        <v>3714.7666666666664</v>
      </c>
      <c r="F41" s="36">
        <v>3673.3833333333332</v>
      </c>
      <c r="G41" s="36">
        <v>3605.7666666666664</v>
      </c>
      <c r="H41" s="36">
        <v>3823.7666666666664</v>
      </c>
      <c r="I41" s="36">
        <v>3891.3833333333332</v>
      </c>
      <c r="J41" s="36">
        <v>3932.7666666666664</v>
      </c>
      <c r="K41" s="31">
        <v>3850</v>
      </c>
      <c r="L41" s="31">
        <v>3741</v>
      </c>
      <c r="M41" s="31">
        <v>1.0739799999999999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624.70000000000005</v>
      </c>
      <c r="D42" s="36">
        <v>629.69999999999993</v>
      </c>
      <c r="E42" s="36">
        <v>618.59999999999991</v>
      </c>
      <c r="F42" s="36">
        <v>612.5</v>
      </c>
      <c r="G42" s="36">
        <v>601.4</v>
      </c>
      <c r="H42" s="36">
        <v>635.79999999999984</v>
      </c>
      <c r="I42" s="36">
        <v>646.9</v>
      </c>
      <c r="J42" s="36">
        <v>652.99999999999977</v>
      </c>
      <c r="K42" s="31">
        <v>640.79999999999995</v>
      </c>
      <c r="L42" s="31">
        <v>623.6</v>
      </c>
      <c r="M42" s="31">
        <v>21.007539999999999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3019.9</v>
      </c>
      <c r="D43" s="36">
        <v>3073.0333333333333</v>
      </c>
      <c r="E43" s="36">
        <v>2916.9166666666665</v>
      </c>
      <c r="F43" s="36">
        <v>2813.9333333333334</v>
      </c>
      <c r="G43" s="36">
        <v>2657.8166666666666</v>
      </c>
      <c r="H43" s="36">
        <v>3176.0166666666664</v>
      </c>
      <c r="I43" s="36">
        <v>3332.1333333333332</v>
      </c>
      <c r="J43" s="36">
        <v>3435.1166666666663</v>
      </c>
      <c r="K43" s="31">
        <v>3229.15</v>
      </c>
      <c r="L43" s="31">
        <v>2970.05</v>
      </c>
      <c r="M43" s="31">
        <v>9.8604299999999991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894.8</v>
      </c>
      <c r="D44" s="36">
        <v>894.01666666666677</v>
      </c>
      <c r="E44" s="36">
        <v>888.78333333333353</v>
      </c>
      <c r="F44" s="36">
        <v>882.76666666666677</v>
      </c>
      <c r="G44" s="36">
        <v>877.53333333333353</v>
      </c>
      <c r="H44" s="36">
        <v>900.03333333333353</v>
      </c>
      <c r="I44" s="36">
        <v>905.26666666666688</v>
      </c>
      <c r="J44" s="36">
        <v>911.28333333333353</v>
      </c>
      <c r="K44" s="31">
        <v>899.25</v>
      </c>
      <c r="L44" s="31">
        <v>888</v>
      </c>
      <c r="M44" s="31">
        <v>0.90798999999999996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7099.4</v>
      </c>
      <c r="D45" s="36">
        <v>7048.0666666666666</v>
      </c>
      <c r="E45" s="36">
        <v>6956.1333333333332</v>
      </c>
      <c r="F45" s="36">
        <v>6812.8666666666668</v>
      </c>
      <c r="G45" s="36">
        <v>6720.9333333333334</v>
      </c>
      <c r="H45" s="36">
        <v>7191.333333333333</v>
      </c>
      <c r="I45" s="36">
        <v>7283.2666666666655</v>
      </c>
      <c r="J45" s="36">
        <v>7426.5333333333328</v>
      </c>
      <c r="K45" s="31">
        <v>7140</v>
      </c>
      <c r="L45" s="31">
        <v>6904.8</v>
      </c>
      <c r="M45" s="31">
        <v>1.17791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6440.6</v>
      </c>
      <c r="D46" s="36">
        <v>6414</v>
      </c>
      <c r="E46" s="36">
        <v>6353</v>
      </c>
      <c r="F46" s="36">
        <v>6265.4</v>
      </c>
      <c r="G46" s="36">
        <v>6204.4</v>
      </c>
      <c r="H46" s="36">
        <v>6501.6</v>
      </c>
      <c r="I46" s="36">
        <v>6562.6</v>
      </c>
      <c r="J46" s="36">
        <v>6650.2000000000007</v>
      </c>
      <c r="K46" s="31">
        <v>6475</v>
      </c>
      <c r="L46" s="31">
        <v>6326.4</v>
      </c>
      <c r="M46" s="31">
        <v>5.4788500000000004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459.85</v>
      </c>
      <c r="D47" s="36">
        <v>464.51666666666665</v>
      </c>
      <c r="E47" s="36">
        <v>454.2833333333333</v>
      </c>
      <c r="F47" s="36">
        <v>448.71666666666664</v>
      </c>
      <c r="G47" s="36">
        <v>438.48333333333329</v>
      </c>
      <c r="H47" s="36">
        <v>470.08333333333331</v>
      </c>
      <c r="I47" s="36">
        <v>480.31666666666666</v>
      </c>
      <c r="J47" s="36">
        <v>485.88333333333333</v>
      </c>
      <c r="K47" s="31">
        <v>474.75</v>
      </c>
      <c r="L47" s="31">
        <v>458.95</v>
      </c>
      <c r="M47" s="31">
        <v>19.779769999999999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328.4</v>
      </c>
      <c r="D48" s="36">
        <v>332.86666666666662</v>
      </c>
      <c r="E48" s="36">
        <v>322.48333333333323</v>
      </c>
      <c r="F48" s="36">
        <v>316.56666666666661</v>
      </c>
      <c r="G48" s="36">
        <v>306.18333333333322</v>
      </c>
      <c r="H48" s="36">
        <v>338.78333333333325</v>
      </c>
      <c r="I48" s="36">
        <v>349.16666666666657</v>
      </c>
      <c r="J48" s="36">
        <v>355.08333333333326</v>
      </c>
      <c r="K48" s="31">
        <v>343.25</v>
      </c>
      <c r="L48" s="31">
        <v>326.95</v>
      </c>
      <c r="M48" s="31">
        <v>3.5520800000000001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638.25</v>
      </c>
      <c r="D49" s="36">
        <v>647.16666666666663</v>
      </c>
      <c r="E49" s="36">
        <v>627.08333333333326</v>
      </c>
      <c r="F49" s="36">
        <v>615.91666666666663</v>
      </c>
      <c r="G49" s="36">
        <v>595.83333333333326</v>
      </c>
      <c r="H49" s="36">
        <v>658.33333333333326</v>
      </c>
      <c r="I49" s="36">
        <v>678.41666666666652</v>
      </c>
      <c r="J49" s="36">
        <v>689.58333333333326</v>
      </c>
      <c r="K49" s="31">
        <v>667.25</v>
      </c>
      <c r="L49" s="31">
        <v>636</v>
      </c>
      <c r="M49" s="31">
        <v>5.6871499999999999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567.6</v>
      </c>
      <c r="D50" s="36">
        <v>565.86666666666667</v>
      </c>
      <c r="E50" s="36">
        <v>556.73333333333335</v>
      </c>
      <c r="F50" s="36">
        <v>545.86666666666667</v>
      </c>
      <c r="G50" s="36">
        <v>536.73333333333335</v>
      </c>
      <c r="H50" s="36">
        <v>576.73333333333335</v>
      </c>
      <c r="I50" s="36">
        <v>585.86666666666679</v>
      </c>
      <c r="J50" s="36">
        <v>596.73333333333335</v>
      </c>
      <c r="K50" s="31">
        <v>575</v>
      </c>
      <c r="L50" s="31">
        <v>555</v>
      </c>
      <c r="M50" s="31">
        <v>1.9966900000000001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173</v>
      </c>
      <c r="D51" s="36">
        <v>173.45000000000002</v>
      </c>
      <c r="E51" s="36">
        <v>172.10000000000002</v>
      </c>
      <c r="F51" s="36">
        <v>171.20000000000002</v>
      </c>
      <c r="G51" s="36">
        <v>169.85000000000002</v>
      </c>
      <c r="H51" s="36">
        <v>174.35000000000002</v>
      </c>
      <c r="I51" s="36">
        <v>175.7</v>
      </c>
      <c r="J51" s="36">
        <v>176.60000000000002</v>
      </c>
      <c r="K51" s="31">
        <v>174.8</v>
      </c>
      <c r="L51" s="31">
        <v>172.55</v>
      </c>
      <c r="M51" s="31">
        <v>85.826229999999995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2918.3</v>
      </c>
      <c r="D52" s="36">
        <v>2904.2666666666664</v>
      </c>
      <c r="E52" s="36">
        <v>2865.2833333333328</v>
      </c>
      <c r="F52" s="36">
        <v>2812.2666666666664</v>
      </c>
      <c r="G52" s="36">
        <v>2773.2833333333328</v>
      </c>
      <c r="H52" s="36">
        <v>2957.2833333333328</v>
      </c>
      <c r="I52" s="36">
        <v>2996.2666666666664</v>
      </c>
      <c r="J52" s="36">
        <v>3049.2833333333328</v>
      </c>
      <c r="K52" s="31">
        <v>2943.25</v>
      </c>
      <c r="L52" s="31">
        <v>2851.25</v>
      </c>
      <c r="M52" s="31">
        <v>18.313469999999999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458.65</v>
      </c>
      <c r="D53" s="36">
        <v>449.56666666666661</v>
      </c>
      <c r="E53" s="36">
        <v>431.73333333333323</v>
      </c>
      <c r="F53" s="36">
        <v>404.81666666666661</v>
      </c>
      <c r="G53" s="36">
        <v>386.98333333333323</v>
      </c>
      <c r="H53" s="36">
        <v>476.48333333333323</v>
      </c>
      <c r="I53" s="36">
        <v>494.31666666666661</v>
      </c>
      <c r="J53" s="36">
        <v>521.23333333333323</v>
      </c>
      <c r="K53" s="31">
        <v>467.4</v>
      </c>
      <c r="L53" s="31">
        <v>422.65</v>
      </c>
      <c r="M53" s="31">
        <v>63.539050000000003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2062.5</v>
      </c>
      <c r="D54" s="36">
        <v>2071.1833333333334</v>
      </c>
      <c r="E54" s="36">
        <v>2042.3666666666668</v>
      </c>
      <c r="F54" s="36">
        <v>2022.2333333333336</v>
      </c>
      <c r="G54" s="36">
        <v>1993.416666666667</v>
      </c>
      <c r="H54" s="36">
        <v>2091.3166666666666</v>
      </c>
      <c r="I54" s="36">
        <v>2120.1333333333332</v>
      </c>
      <c r="J54" s="36">
        <v>2140.2666666666664</v>
      </c>
      <c r="K54" s="31">
        <v>2100</v>
      </c>
      <c r="L54" s="31">
        <v>2051.0500000000002</v>
      </c>
      <c r="M54" s="31">
        <v>3.79027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5996.55</v>
      </c>
      <c r="D55" s="36">
        <v>6001.4666666666672</v>
      </c>
      <c r="E55" s="36">
        <v>5957.9333333333343</v>
      </c>
      <c r="F55" s="36">
        <v>5919.3166666666675</v>
      </c>
      <c r="G55" s="36">
        <v>5875.7833333333347</v>
      </c>
      <c r="H55" s="36">
        <v>6040.0833333333339</v>
      </c>
      <c r="I55" s="36">
        <v>6083.6166666666668</v>
      </c>
      <c r="J55" s="36">
        <v>6122.2333333333336</v>
      </c>
      <c r="K55" s="31">
        <v>6045</v>
      </c>
      <c r="L55" s="31">
        <v>5962.85</v>
      </c>
      <c r="M55" s="31">
        <v>0.38746999999999998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1123.5999999999999</v>
      </c>
      <c r="D56" s="36">
        <v>1125.9666666666665</v>
      </c>
      <c r="E56" s="36">
        <v>1112.883333333333</v>
      </c>
      <c r="F56" s="36">
        <v>1102.1666666666665</v>
      </c>
      <c r="G56" s="36">
        <v>1089.083333333333</v>
      </c>
      <c r="H56" s="36">
        <v>1136.6833333333329</v>
      </c>
      <c r="I56" s="36">
        <v>1149.7666666666664</v>
      </c>
      <c r="J56" s="36">
        <v>1160.4833333333329</v>
      </c>
      <c r="K56" s="31">
        <v>1139.05</v>
      </c>
      <c r="L56" s="31">
        <v>1115.25</v>
      </c>
      <c r="M56" s="31">
        <v>22.994599999999998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532.5</v>
      </c>
      <c r="D57" s="36">
        <v>529.5</v>
      </c>
      <c r="E57" s="36">
        <v>517</v>
      </c>
      <c r="F57" s="36">
        <v>501.5</v>
      </c>
      <c r="G57" s="36">
        <v>489</v>
      </c>
      <c r="H57" s="36">
        <v>545</v>
      </c>
      <c r="I57" s="36">
        <v>557.5</v>
      </c>
      <c r="J57" s="36">
        <v>573</v>
      </c>
      <c r="K57" s="31">
        <v>542</v>
      </c>
      <c r="L57" s="31">
        <v>514</v>
      </c>
      <c r="M57" s="31">
        <v>10.485519999999999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4645.05</v>
      </c>
      <c r="D58" s="36">
        <v>4633.3499999999995</v>
      </c>
      <c r="E58" s="36">
        <v>4551.6999999999989</v>
      </c>
      <c r="F58" s="36">
        <v>4458.3499999999995</v>
      </c>
      <c r="G58" s="36">
        <v>4376.6999999999989</v>
      </c>
      <c r="H58" s="36">
        <v>4726.6999999999989</v>
      </c>
      <c r="I58" s="36">
        <v>4808.3499999999985</v>
      </c>
      <c r="J58" s="36">
        <v>4901.6999999999989</v>
      </c>
      <c r="K58" s="31">
        <v>4715</v>
      </c>
      <c r="L58" s="31">
        <v>4540</v>
      </c>
      <c r="M58" s="31">
        <v>15.64457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1062.95</v>
      </c>
      <c r="D59" s="36">
        <v>1067.6000000000001</v>
      </c>
      <c r="E59" s="36">
        <v>1054.5000000000002</v>
      </c>
      <c r="F59" s="36">
        <v>1046.0500000000002</v>
      </c>
      <c r="G59" s="36">
        <v>1032.9500000000003</v>
      </c>
      <c r="H59" s="36">
        <v>1076.0500000000002</v>
      </c>
      <c r="I59" s="36">
        <v>1089.1500000000001</v>
      </c>
      <c r="J59" s="36">
        <v>1097.6000000000001</v>
      </c>
      <c r="K59" s="31">
        <v>1080.7</v>
      </c>
      <c r="L59" s="31">
        <v>1059.1500000000001</v>
      </c>
      <c r="M59" s="31">
        <v>179.64843999999999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3305.65</v>
      </c>
      <c r="D60" s="36">
        <v>3310.2333333333336</v>
      </c>
      <c r="E60" s="36">
        <v>3246.4666666666672</v>
      </c>
      <c r="F60" s="36">
        <v>3187.2833333333338</v>
      </c>
      <c r="G60" s="36">
        <v>3123.5166666666673</v>
      </c>
      <c r="H60" s="36">
        <v>3369.416666666667</v>
      </c>
      <c r="I60" s="36">
        <v>3433.1833333333334</v>
      </c>
      <c r="J60" s="36">
        <v>3492.3666666666668</v>
      </c>
      <c r="K60" s="31">
        <v>3374</v>
      </c>
      <c r="L60" s="31">
        <v>3251.05</v>
      </c>
      <c r="M60" s="31">
        <v>6.8900100000000002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348.7</v>
      </c>
      <c r="D61" s="36">
        <v>348.15000000000003</v>
      </c>
      <c r="E61" s="36">
        <v>344.10000000000008</v>
      </c>
      <c r="F61" s="36">
        <v>339.50000000000006</v>
      </c>
      <c r="G61" s="36">
        <v>335.4500000000001</v>
      </c>
      <c r="H61" s="36">
        <v>352.75000000000006</v>
      </c>
      <c r="I61" s="36">
        <v>356.8</v>
      </c>
      <c r="J61" s="36">
        <v>361.40000000000003</v>
      </c>
      <c r="K61" s="31">
        <v>352.2</v>
      </c>
      <c r="L61" s="31">
        <v>343.55</v>
      </c>
      <c r="M61" s="31">
        <v>30.648689999999998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2890.2</v>
      </c>
      <c r="D62" s="36">
        <v>2867.5666666666671</v>
      </c>
      <c r="E62" s="36">
        <v>2799.1333333333341</v>
      </c>
      <c r="F62" s="36">
        <v>2708.0666666666671</v>
      </c>
      <c r="G62" s="36">
        <v>2639.6333333333341</v>
      </c>
      <c r="H62" s="36">
        <v>2958.6333333333341</v>
      </c>
      <c r="I62" s="36">
        <v>3027.0666666666675</v>
      </c>
      <c r="J62" s="36">
        <v>3118.1333333333341</v>
      </c>
      <c r="K62" s="31">
        <v>2936</v>
      </c>
      <c r="L62" s="31">
        <v>2776.5</v>
      </c>
      <c r="M62" s="31">
        <v>16.03314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9146.15</v>
      </c>
      <c r="D63" s="36">
        <v>9105.3166666666675</v>
      </c>
      <c r="E63" s="36">
        <v>9028.883333333335</v>
      </c>
      <c r="F63" s="36">
        <v>8911.6166666666668</v>
      </c>
      <c r="G63" s="36">
        <v>8835.1833333333343</v>
      </c>
      <c r="H63" s="36">
        <v>9222.5833333333358</v>
      </c>
      <c r="I63" s="36">
        <v>9299.0166666666664</v>
      </c>
      <c r="J63" s="36">
        <v>9416.2833333333365</v>
      </c>
      <c r="K63" s="31">
        <v>9181.75</v>
      </c>
      <c r="L63" s="31">
        <v>8988.0499999999993</v>
      </c>
      <c r="M63" s="31">
        <v>6.1792899999999999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7283.4</v>
      </c>
      <c r="D64" s="36">
        <v>7296.1333333333341</v>
      </c>
      <c r="E64" s="36">
        <v>7242.2666666666682</v>
      </c>
      <c r="F64" s="36">
        <v>7201.1333333333341</v>
      </c>
      <c r="G64" s="36">
        <v>7147.2666666666682</v>
      </c>
      <c r="H64" s="36">
        <v>7337.2666666666682</v>
      </c>
      <c r="I64" s="36">
        <v>7391.133333333335</v>
      </c>
      <c r="J64" s="36">
        <v>7432.2666666666682</v>
      </c>
      <c r="K64" s="31">
        <v>7350</v>
      </c>
      <c r="L64" s="31">
        <v>7255</v>
      </c>
      <c r="M64" s="31">
        <v>10.405889999999999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1655.8</v>
      </c>
      <c r="D65" s="36">
        <v>1649.4333333333334</v>
      </c>
      <c r="E65" s="36">
        <v>1636.3666666666668</v>
      </c>
      <c r="F65" s="36">
        <v>1616.9333333333334</v>
      </c>
      <c r="G65" s="36">
        <v>1603.8666666666668</v>
      </c>
      <c r="H65" s="36">
        <v>1668.8666666666668</v>
      </c>
      <c r="I65" s="36">
        <v>1681.9333333333334</v>
      </c>
      <c r="J65" s="36">
        <v>1701.3666666666668</v>
      </c>
      <c r="K65" s="31">
        <v>1662.5</v>
      </c>
      <c r="L65" s="31">
        <v>1630</v>
      </c>
      <c r="M65" s="31">
        <v>13.28509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8124.6</v>
      </c>
      <c r="D66" s="36">
        <v>8229.5333333333328</v>
      </c>
      <c r="E66" s="36">
        <v>8010.0666666666657</v>
      </c>
      <c r="F66" s="36">
        <v>7895.5333333333328</v>
      </c>
      <c r="G66" s="36">
        <v>7676.0666666666657</v>
      </c>
      <c r="H66" s="36">
        <v>8344.0666666666657</v>
      </c>
      <c r="I66" s="36">
        <v>8563.5333333333328</v>
      </c>
      <c r="J66" s="36">
        <v>8678.0666666666657</v>
      </c>
      <c r="K66" s="31">
        <v>8449</v>
      </c>
      <c r="L66" s="31">
        <v>8115</v>
      </c>
      <c r="M66" s="31">
        <v>0.61070999999999998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2273.6999999999998</v>
      </c>
      <c r="D67" s="36">
        <v>2242.1</v>
      </c>
      <c r="E67" s="36">
        <v>2167.1499999999996</v>
      </c>
      <c r="F67" s="36">
        <v>2060.6</v>
      </c>
      <c r="G67" s="36">
        <v>1985.6499999999996</v>
      </c>
      <c r="H67" s="36">
        <v>2348.6499999999996</v>
      </c>
      <c r="I67" s="36">
        <v>2423.5999999999995</v>
      </c>
      <c r="J67" s="36">
        <v>2530.1499999999996</v>
      </c>
      <c r="K67" s="31">
        <v>2317.0500000000002</v>
      </c>
      <c r="L67" s="31">
        <v>2135.5500000000002</v>
      </c>
      <c r="M67" s="31">
        <v>5.8717499999999996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2342.75</v>
      </c>
      <c r="D68" s="36">
        <v>2340.1166666666663</v>
      </c>
      <c r="E68" s="36">
        <v>2322.3333333333326</v>
      </c>
      <c r="F68" s="36">
        <v>2301.9166666666661</v>
      </c>
      <c r="G68" s="36">
        <v>2284.1333333333323</v>
      </c>
      <c r="H68" s="36">
        <v>2360.5333333333328</v>
      </c>
      <c r="I68" s="36">
        <v>2378.3166666666666</v>
      </c>
      <c r="J68" s="36">
        <v>2398.7333333333331</v>
      </c>
      <c r="K68" s="31">
        <v>2357.9</v>
      </c>
      <c r="L68" s="31">
        <v>2319.6999999999998</v>
      </c>
      <c r="M68" s="31">
        <v>4.60684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383.3</v>
      </c>
      <c r="D69" s="36">
        <v>384.33333333333331</v>
      </c>
      <c r="E69" s="36">
        <v>379.91666666666663</v>
      </c>
      <c r="F69" s="36">
        <v>376.5333333333333</v>
      </c>
      <c r="G69" s="36">
        <v>372.11666666666662</v>
      </c>
      <c r="H69" s="36">
        <v>387.71666666666664</v>
      </c>
      <c r="I69" s="36">
        <v>392.13333333333327</v>
      </c>
      <c r="J69" s="36">
        <v>395.51666666666665</v>
      </c>
      <c r="K69" s="31">
        <v>388.75</v>
      </c>
      <c r="L69" s="31">
        <v>380.95</v>
      </c>
      <c r="M69" s="31">
        <v>6.6635400000000002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197.95</v>
      </c>
      <c r="D70" s="36">
        <v>196.51666666666665</v>
      </c>
      <c r="E70" s="36">
        <v>193.3833333333333</v>
      </c>
      <c r="F70" s="36">
        <v>188.81666666666663</v>
      </c>
      <c r="G70" s="36">
        <v>185.68333333333328</v>
      </c>
      <c r="H70" s="36">
        <v>201.08333333333331</v>
      </c>
      <c r="I70" s="36">
        <v>204.21666666666664</v>
      </c>
      <c r="J70" s="36">
        <v>208.78333333333333</v>
      </c>
      <c r="K70" s="31">
        <v>199.65</v>
      </c>
      <c r="L70" s="31">
        <v>191.95</v>
      </c>
      <c r="M70" s="31">
        <v>292.29806000000002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269.45</v>
      </c>
      <c r="D71" s="36">
        <v>271.5</v>
      </c>
      <c r="E71" s="36">
        <v>266.3</v>
      </c>
      <c r="F71" s="36">
        <v>263.15000000000003</v>
      </c>
      <c r="G71" s="36">
        <v>257.95000000000005</v>
      </c>
      <c r="H71" s="36">
        <v>274.64999999999998</v>
      </c>
      <c r="I71" s="36">
        <v>279.85000000000002</v>
      </c>
      <c r="J71" s="36">
        <v>282.99999999999994</v>
      </c>
      <c r="K71" s="31">
        <v>276.7</v>
      </c>
      <c r="L71" s="31">
        <v>268.35000000000002</v>
      </c>
      <c r="M71" s="31">
        <v>142.91037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147.44999999999999</v>
      </c>
      <c r="D72" s="36">
        <v>148.16666666666666</v>
      </c>
      <c r="E72" s="36">
        <v>145.0333333333333</v>
      </c>
      <c r="F72" s="36">
        <v>142.61666666666665</v>
      </c>
      <c r="G72" s="36">
        <v>139.48333333333329</v>
      </c>
      <c r="H72" s="36">
        <v>150.58333333333331</v>
      </c>
      <c r="I72" s="36">
        <v>153.7166666666667</v>
      </c>
      <c r="J72" s="36">
        <v>156.13333333333333</v>
      </c>
      <c r="K72" s="31">
        <v>151.30000000000001</v>
      </c>
      <c r="L72" s="31">
        <v>145.75</v>
      </c>
      <c r="M72" s="31">
        <v>317.94824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65.8</v>
      </c>
      <c r="D73" s="36">
        <v>66.166666666666671</v>
      </c>
      <c r="E73" s="36">
        <v>64.683333333333337</v>
      </c>
      <c r="F73" s="36">
        <v>63.566666666666663</v>
      </c>
      <c r="G73" s="36">
        <v>62.083333333333329</v>
      </c>
      <c r="H73" s="36">
        <v>67.283333333333346</v>
      </c>
      <c r="I73" s="36">
        <v>68.766666666666666</v>
      </c>
      <c r="J73" s="36">
        <v>69.883333333333354</v>
      </c>
      <c r="K73" s="31">
        <v>67.650000000000006</v>
      </c>
      <c r="L73" s="31">
        <v>65.05</v>
      </c>
      <c r="M73" s="31">
        <v>315.27767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1371.9</v>
      </c>
      <c r="D74" s="36">
        <v>1373.6166666666668</v>
      </c>
      <c r="E74" s="36">
        <v>1365.2833333333335</v>
      </c>
      <c r="F74" s="36">
        <v>1358.6666666666667</v>
      </c>
      <c r="G74" s="36">
        <v>1350.3333333333335</v>
      </c>
      <c r="H74" s="36">
        <v>1380.2333333333336</v>
      </c>
      <c r="I74" s="36">
        <v>1388.5666666666666</v>
      </c>
      <c r="J74" s="36">
        <v>1395.1833333333336</v>
      </c>
      <c r="K74" s="31">
        <v>1381.95</v>
      </c>
      <c r="L74" s="31">
        <v>1367</v>
      </c>
      <c r="M74" s="31">
        <v>1.9661599999999999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5431.2</v>
      </c>
      <c r="D75" s="36">
        <v>5444.7333333333336</v>
      </c>
      <c r="E75" s="36">
        <v>5390.4666666666672</v>
      </c>
      <c r="F75" s="36">
        <v>5349.7333333333336</v>
      </c>
      <c r="G75" s="36">
        <v>5295.4666666666672</v>
      </c>
      <c r="H75" s="36">
        <v>5485.4666666666672</v>
      </c>
      <c r="I75" s="36">
        <v>5539.7333333333336</v>
      </c>
      <c r="J75" s="36">
        <v>5580.4666666666672</v>
      </c>
      <c r="K75" s="31">
        <v>5499</v>
      </c>
      <c r="L75" s="31">
        <v>5404</v>
      </c>
      <c r="M75" s="31">
        <v>4.7620000000000003E-2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558.65</v>
      </c>
      <c r="D76" s="36">
        <v>559.66666666666663</v>
      </c>
      <c r="E76" s="36">
        <v>554.08333333333326</v>
      </c>
      <c r="F76" s="36">
        <v>549.51666666666665</v>
      </c>
      <c r="G76" s="36">
        <v>543.93333333333328</v>
      </c>
      <c r="H76" s="36">
        <v>564.23333333333323</v>
      </c>
      <c r="I76" s="36">
        <v>569.81666666666649</v>
      </c>
      <c r="J76" s="36">
        <v>574.38333333333321</v>
      </c>
      <c r="K76" s="31">
        <v>565.25</v>
      </c>
      <c r="L76" s="31">
        <v>555.1</v>
      </c>
      <c r="M76" s="31">
        <v>7.9292100000000003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1758.8</v>
      </c>
      <c r="D77" s="36">
        <v>1757.6000000000001</v>
      </c>
      <c r="E77" s="36">
        <v>1736.2000000000003</v>
      </c>
      <c r="F77" s="36">
        <v>1713.6000000000001</v>
      </c>
      <c r="G77" s="36">
        <v>1692.2000000000003</v>
      </c>
      <c r="H77" s="36">
        <v>1780.2000000000003</v>
      </c>
      <c r="I77" s="36">
        <v>1801.6000000000004</v>
      </c>
      <c r="J77" s="36">
        <v>1824.2000000000003</v>
      </c>
      <c r="K77" s="31">
        <v>1779</v>
      </c>
      <c r="L77" s="31">
        <v>1735</v>
      </c>
      <c r="M77" s="31">
        <v>5.6649500000000002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220.3</v>
      </c>
      <c r="D78" s="36">
        <v>220.81666666666669</v>
      </c>
      <c r="E78" s="36">
        <v>217.73333333333338</v>
      </c>
      <c r="F78" s="36">
        <v>215.16666666666669</v>
      </c>
      <c r="G78" s="36">
        <v>212.08333333333337</v>
      </c>
      <c r="H78" s="36">
        <v>223.38333333333338</v>
      </c>
      <c r="I78" s="36">
        <v>226.4666666666667</v>
      </c>
      <c r="J78" s="36">
        <v>229.03333333333339</v>
      </c>
      <c r="K78" s="31">
        <v>223.9</v>
      </c>
      <c r="L78" s="31">
        <v>218.25</v>
      </c>
      <c r="M78" s="31">
        <v>182.79025999999999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1151.3499999999999</v>
      </c>
      <c r="D79" s="36">
        <v>1154.3666666666666</v>
      </c>
      <c r="E79" s="36">
        <v>1136.2333333333331</v>
      </c>
      <c r="F79" s="36">
        <v>1121.1166666666666</v>
      </c>
      <c r="G79" s="36">
        <v>1102.9833333333331</v>
      </c>
      <c r="H79" s="36">
        <v>1169.4833333333331</v>
      </c>
      <c r="I79" s="36">
        <v>1187.6166666666668</v>
      </c>
      <c r="J79" s="36">
        <v>1202.7333333333331</v>
      </c>
      <c r="K79" s="31">
        <v>1172.5</v>
      </c>
      <c r="L79" s="31">
        <v>1139.25</v>
      </c>
      <c r="M79" s="31">
        <v>28.679829999999999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251.5</v>
      </c>
      <c r="D80" s="36">
        <v>251.94999999999996</v>
      </c>
      <c r="E80" s="36">
        <v>246.99999999999994</v>
      </c>
      <c r="F80" s="36">
        <v>242.49999999999997</v>
      </c>
      <c r="G80" s="36">
        <v>237.54999999999995</v>
      </c>
      <c r="H80" s="36">
        <v>256.44999999999993</v>
      </c>
      <c r="I80" s="36">
        <v>261.39999999999992</v>
      </c>
      <c r="J80" s="36">
        <v>265.89999999999992</v>
      </c>
      <c r="K80" s="31">
        <v>256.89999999999998</v>
      </c>
      <c r="L80" s="31">
        <v>247.45</v>
      </c>
      <c r="M80" s="31">
        <v>158.49252000000001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598.5</v>
      </c>
      <c r="D81" s="36">
        <v>603.35</v>
      </c>
      <c r="E81" s="36">
        <v>590.6</v>
      </c>
      <c r="F81" s="36">
        <v>582.70000000000005</v>
      </c>
      <c r="G81" s="36">
        <v>569.95000000000005</v>
      </c>
      <c r="H81" s="36">
        <v>611.25</v>
      </c>
      <c r="I81" s="36">
        <v>624</v>
      </c>
      <c r="J81" s="36">
        <v>631.9</v>
      </c>
      <c r="K81" s="31">
        <v>616.1</v>
      </c>
      <c r="L81" s="31">
        <v>595.45000000000005</v>
      </c>
      <c r="M81" s="31">
        <v>75.936350000000004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1206.8499999999999</v>
      </c>
      <c r="D82" s="36">
        <v>1213.7166666666665</v>
      </c>
      <c r="E82" s="36">
        <v>1194.4333333333329</v>
      </c>
      <c r="F82" s="36">
        <v>1182.0166666666664</v>
      </c>
      <c r="G82" s="36">
        <v>1162.7333333333329</v>
      </c>
      <c r="H82" s="36">
        <v>1226.133333333333</v>
      </c>
      <c r="I82" s="36">
        <v>1245.4166666666663</v>
      </c>
      <c r="J82" s="36">
        <v>1257.833333333333</v>
      </c>
      <c r="K82" s="31">
        <v>1233</v>
      </c>
      <c r="L82" s="31">
        <v>1201.3</v>
      </c>
      <c r="M82" s="31">
        <v>73.276259999999994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540.79999999999995</v>
      </c>
      <c r="D83" s="36">
        <v>536.86666666666667</v>
      </c>
      <c r="E83" s="36">
        <v>529.0333333333333</v>
      </c>
      <c r="F83" s="36">
        <v>517.26666666666665</v>
      </c>
      <c r="G83" s="36">
        <v>509.43333333333328</v>
      </c>
      <c r="H83" s="36">
        <v>548.63333333333333</v>
      </c>
      <c r="I83" s="36">
        <v>556.46666666666658</v>
      </c>
      <c r="J83" s="36">
        <v>568.23333333333335</v>
      </c>
      <c r="K83" s="31">
        <v>544.70000000000005</v>
      </c>
      <c r="L83" s="31">
        <v>525.1</v>
      </c>
      <c r="M83" s="31">
        <v>2.62256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270.25</v>
      </c>
      <c r="D84" s="36">
        <v>271.43333333333334</v>
      </c>
      <c r="E84" s="36">
        <v>268.01666666666665</v>
      </c>
      <c r="F84" s="36">
        <v>265.7833333333333</v>
      </c>
      <c r="G84" s="36">
        <v>262.36666666666662</v>
      </c>
      <c r="H84" s="36">
        <v>273.66666666666669</v>
      </c>
      <c r="I84" s="36">
        <v>277.08333333333331</v>
      </c>
      <c r="J84" s="36">
        <v>279.31666666666672</v>
      </c>
      <c r="K84" s="31">
        <v>274.85000000000002</v>
      </c>
      <c r="L84" s="31">
        <v>269.2</v>
      </c>
      <c r="M84" s="31">
        <v>18.490020000000001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1513.4</v>
      </c>
      <c r="D85" s="36">
        <v>1509.8333333333333</v>
      </c>
      <c r="E85" s="36">
        <v>1502.6666666666665</v>
      </c>
      <c r="F85" s="36">
        <v>1491.9333333333332</v>
      </c>
      <c r="G85" s="36">
        <v>1484.7666666666664</v>
      </c>
      <c r="H85" s="36">
        <v>1520.5666666666666</v>
      </c>
      <c r="I85" s="36">
        <v>1527.7333333333331</v>
      </c>
      <c r="J85" s="36">
        <v>1538.4666666666667</v>
      </c>
      <c r="K85" s="31">
        <v>1517</v>
      </c>
      <c r="L85" s="31">
        <v>1499.1</v>
      </c>
      <c r="M85" s="31">
        <v>0.57050999999999996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779.3</v>
      </c>
      <c r="D86" s="36">
        <v>779.41666666666663</v>
      </c>
      <c r="E86" s="36">
        <v>768.93333333333328</v>
      </c>
      <c r="F86" s="36">
        <v>758.56666666666661</v>
      </c>
      <c r="G86" s="36">
        <v>748.08333333333326</v>
      </c>
      <c r="H86" s="36">
        <v>789.7833333333333</v>
      </c>
      <c r="I86" s="36">
        <v>800.26666666666665</v>
      </c>
      <c r="J86" s="36">
        <v>810.63333333333333</v>
      </c>
      <c r="K86" s="31">
        <v>789.9</v>
      </c>
      <c r="L86" s="31">
        <v>769.05</v>
      </c>
      <c r="M86" s="31">
        <v>11.740349999999999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6060.3</v>
      </c>
      <c r="D87" s="36">
        <v>6079.0666666666666</v>
      </c>
      <c r="E87" s="36">
        <v>6011.2333333333336</v>
      </c>
      <c r="F87" s="36">
        <v>5962.166666666667</v>
      </c>
      <c r="G87" s="36">
        <v>5894.3333333333339</v>
      </c>
      <c r="H87" s="36">
        <v>6128.1333333333332</v>
      </c>
      <c r="I87" s="36">
        <v>6195.9666666666672</v>
      </c>
      <c r="J87" s="36">
        <v>6245.0333333333328</v>
      </c>
      <c r="K87" s="31">
        <v>6146.9</v>
      </c>
      <c r="L87" s="31">
        <v>6030</v>
      </c>
      <c r="M87" s="31">
        <v>0.16075999999999999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1348.3</v>
      </c>
      <c r="D88" s="36">
        <v>1356.4333333333334</v>
      </c>
      <c r="E88" s="36">
        <v>1332.8666666666668</v>
      </c>
      <c r="F88" s="36">
        <v>1317.4333333333334</v>
      </c>
      <c r="G88" s="36">
        <v>1293.8666666666668</v>
      </c>
      <c r="H88" s="36">
        <v>1371.8666666666668</v>
      </c>
      <c r="I88" s="36">
        <v>1395.4333333333334</v>
      </c>
      <c r="J88" s="36">
        <v>1410.8666666666668</v>
      </c>
      <c r="K88" s="31">
        <v>1380</v>
      </c>
      <c r="L88" s="31">
        <v>1341</v>
      </c>
      <c r="M88" s="31">
        <v>5.5390199999999998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1652.3</v>
      </c>
      <c r="D89" s="36">
        <v>1650.3833333333332</v>
      </c>
      <c r="E89" s="36">
        <v>1631.7666666666664</v>
      </c>
      <c r="F89" s="36">
        <v>1611.2333333333331</v>
      </c>
      <c r="G89" s="36">
        <v>1592.6166666666663</v>
      </c>
      <c r="H89" s="36">
        <v>1670.9166666666665</v>
      </c>
      <c r="I89" s="36">
        <v>1689.5333333333333</v>
      </c>
      <c r="J89" s="36">
        <v>1710.0666666666666</v>
      </c>
      <c r="K89" s="31">
        <v>1669</v>
      </c>
      <c r="L89" s="31">
        <v>1629.85</v>
      </c>
      <c r="M89" s="31">
        <v>0.51409000000000005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536.9</v>
      </c>
      <c r="D90" s="36">
        <v>542.68333333333328</v>
      </c>
      <c r="E90" s="36">
        <v>528.01666666666654</v>
      </c>
      <c r="F90" s="36">
        <v>519.13333333333321</v>
      </c>
      <c r="G90" s="36">
        <v>504.46666666666647</v>
      </c>
      <c r="H90" s="36">
        <v>551.56666666666661</v>
      </c>
      <c r="I90" s="36">
        <v>566.23333333333335</v>
      </c>
      <c r="J90" s="36">
        <v>575.11666666666667</v>
      </c>
      <c r="K90" s="31">
        <v>557.35</v>
      </c>
      <c r="L90" s="31">
        <v>533.79999999999995</v>
      </c>
      <c r="M90" s="31">
        <v>5.8015400000000001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30790.9</v>
      </c>
      <c r="D91" s="36">
        <v>30855.083333333332</v>
      </c>
      <c r="E91" s="36">
        <v>30565.066666666666</v>
      </c>
      <c r="F91" s="36">
        <v>30339.233333333334</v>
      </c>
      <c r="G91" s="36">
        <v>30049.216666666667</v>
      </c>
      <c r="H91" s="36">
        <v>31080.916666666664</v>
      </c>
      <c r="I91" s="36">
        <v>31370.933333333334</v>
      </c>
      <c r="J91" s="36">
        <v>31596.766666666663</v>
      </c>
      <c r="K91" s="31">
        <v>31145.1</v>
      </c>
      <c r="L91" s="31">
        <v>30629.25</v>
      </c>
      <c r="M91" s="31">
        <v>0.25484000000000001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957.8</v>
      </c>
      <c r="D92" s="36">
        <v>954.31666666666661</v>
      </c>
      <c r="E92" s="36">
        <v>944.78333333333319</v>
      </c>
      <c r="F92" s="36">
        <v>931.76666666666654</v>
      </c>
      <c r="G92" s="36">
        <v>922.23333333333312</v>
      </c>
      <c r="H92" s="36">
        <v>967.33333333333326</v>
      </c>
      <c r="I92" s="36">
        <v>976.86666666666656</v>
      </c>
      <c r="J92" s="36">
        <v>989.88333333333333</v>
      </c>
      <c r="K92" s="31">
        <v>963.85</v>
      </c>
      <c r="L92" s="31">
        <v>941.3</v>
      </c>
      <c r="M92" s="31">
        <v>3.0565699999999998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16.350000000000001</v>
      </c>
      <c r="D93" s="36">
        <v>16.55</v>
      </c>
      <c r="E93" s="36">
        <v>16</v>
      </c>
      <c r="F93" s="36">
        <v>15.649999999999999</v>
      </c>
      <c r="G93" s="36">
        <v>15.099999999999998</v>
      </c>
      <c r="H93" s="36">
        <v>16.900000000000002</v>
      </c>
      <c r="I93" s="36">
        <v>17.450000000000006</v>
      </c>
      <c r="J93" s="36">
        <v>17.800000000000004</v>
      </c>
      <c r="K93" s="31">
        <v>17.100000000000001</v>
      </c>
      <c r="L93" s="31">
        <v>16.2</v>
      </c>
      <c r="M93" s="31">
        <v>309.65255000000002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4813.6000000000004</v>
      </c>
      <c r="D94" s="36">
        <v>4816.4000000000005</v>
      </c>
      <c r="E94" s="36">
        <v>4777.8000000000011</v>
      </c>
      <c r="F94" s="36">
        <v>4742.0000000000009</v>
      </c>
      <c r="G94" s="36">
        <v>4703.4000000000015</v>
      </c>
      <c r="H94" s="36">
        <v>4852.2000000000007</v>
      </c>
      <c r="I94" s="36">
        <v>4890.8000000000011</v>
      </c>
      <c r="J94" s="36">
        <v>4926.6000000000004</v>
      </c>
      <c r="K94" s="31">
        <v>4855</v>
      </c>
      <c r="L94" s="31">
        <v>4780.6000000000004</v>
      </c>
      <c r="M94" s="31">
        <v>3.72526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1895.75</v>
      </c>
      <c r="D95" s="36">
        <v>1895.3</v>
      </c>
      <c r="E95" s="36">
        <v>1883.5</v>
      </c>
      <c r="F95" s="36">
        <v>1871.25</v>
      </c>
      <c r="G95" s="36">
        <v>1859.45</v>
      </c>
      <c r="H95" s="36">
        <v>1907.55</v>
      </c>
      <c r="I95" s="36">
        <v>1919.3499999999997</v>
      </c>
      <c r="J95" s="36">
        <v>1931.6</v>
      </c>
      <c r="K95" s="31">
        <v>1907.1</v>
      </c>
      <c r="L95" s="31">
        <v>1883.05</v>
      </c>
      <c r="M95" s="31">
        <v>0.67283999999999999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590.4</v>
      </c>
      <c r="D96" s="36">
        <v>594.41666666666663</v>
      </c>
      <c r="E96" s="36">
        <v>583.98333333333323</v>
      </c>
      <c r="F96" s="36">
        <v>577.56666666666661</v>
      </c>
      <c r="G96" s="36">
        <v>567.13333333333321</v>
      </c>
      <c r="H96" s="36">
        <v>600.83333333333326</v>
      </c>
      <c r="I96" s="36">
        <v>611.26666666666665</v>
      </c>
      <c r="J96" s="36">
        <v>617.68333333333328</v>
      </c>
      <c r="K96" s="31">
        <v>604.85</v>
      </c>
      <c r="L96" s="31">
        <v>588</v>
      </c>
      <c r="M96" s="31">
        <v>1.50169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137.65</v>
      </c>
      <c r="D97" s="36">
        <v>135.28333333333333</v>
      </c>
      <c r="E97" s="36">
        <v>132.36666666666667</v>
      </c>
      <c r="F97" s="36">
        <v>127.08333333333334</v>
      </c>
      <c r="G97" s="36">
        <v>124.16666666666669</v>
      </c>
      <c r="H97" s="36">
        <v>140.56666666666666</v>
      </c>
      <c r="I97" s="36">
        <v>143.48333333333335</v>
      </c>
      <c r="J97" s="36">
        <v>148.76666666666665</v>
      </c>
      <c r="K97" s="31">
        <v>138.19999999999999</v>
      </c>
      <c r="L97" s="31">
        <v>130</v>
      </c>
      <c r="M97" s="31">
        <v>168.32363000000001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510.65</v>
      </c>
      <c r="D98" s="36">
        <v>512.35</v>
      </c>
      <c r="E98" s="36">
        <v>503.85</v>
      </c>
      <c r="F98" s="36">
        <v>497.05</v>
      </c>
      <c r="G98" s="36">
        <v>488.55</v>
      </c>
      <c r="H98" s="36">
        <v>519.15000000000009</v>
      </c>
      <c r="I98" s="36">
        <v>527.65000000000009</v>
      </c>
      <c r="J98" s="36">
        <v>534.45000000000005</v>
      </c>
      <c r="K98" s="31">
        <v>520.85</v>
      </c>
      <c r="L98" s="31">
        <v>505.55</v>
      </c>
      <c r="M98" s="31">
        <v>36.191719999999997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482.75</v>
      </c>
      <c r="D99" s="36">
        <v>483.7</v>
      </c>
      <c r="E99" s="36">
        <v>478.59999999999997</v>
      </c>
      <c r="F99" s="36">
        <v>474.45</v>
      </c>
      <c r="G99" s="36">
        <v>469.34999999999997</v>
      </c>
      <c r="H99" s="36">
        <v>487.84999999999997</v>
      </c>
      <c r="I99" s="36">
        <v>492.95</v>
      </c>
      <c r="J99" s="36">
        <v>497.09999999999997</v>
      </c>
      <c r="K99" s="31">
        <v>488.8</v>
      </c>
      <c r="L99" s="31">
        <v>479.55</v>
      </c>
      <c r="M99" s="31">
        <v>2.8900700000000001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4844.95</v>
      </c>
      <c r="D100" s="36">
        <v>4845.7</v>
      </c>
      <c r="E100" s="36">
        <v>4821.3999999999996</v>
      </c>
      <c r="F100" s="36">
        <v>4797.8499999999995</v>
      </c>
      <c r="G100" s="36">
        <v>4773.5499999999993</v>
      </c>
      <c r="H100" s="36">
        <v>4869.25</v>
      </c>
      <c r="I100" s="36">
        <v>4893.5500000000011</v>
      </c>
      <c r="J100" s="36">
        <v>4917.1000000000004</v>
      </c>
      <c r="K100" s="31">
        <v>4870</v>
      </c>
      <c r="L100" s="31">
        <v>4822.1499999999996</v>
      </c>
      <c r="M100" s="31">
        <v>0.19893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393.95</v>
      </c>
      <c r="D101" s="36">
        <v>388.86666666666662</v>
      </c>
      <c r="E101" s="36">
        <v>380.23333333333323</v>
      </c>
      <c r="F101" s="36">
        <v>366.51666666666659</v>
      </c>
      <c r="G101" s="36">
        <v>357.88333333333321</v>
      </c>
      <c r="H101" s="36">
        <v>402.58333333333326</v>
      </c>
      <c r="I101" s="36">
        <v>411.21666666666658</v>
      </c>
      <c r="J101" s="36">
        <v>424.93333333333328</v>
      </c>
      <c r="K101" s="31">
        <v>397.5</v>
      </c>
      <c r="L101" s="31">
        <v>375.15</v>
      </c>
      <c r="M101" s="31">
        <v>10.30851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236.85</v>
      </c>
      <c r="D102" s="36">
        <v>236.33333333333334</v>
      </c>
      <c r="E102" s="36">
        <v>233.51666666666668</v>
      </c>
      <c r="F102" s="36">
        <v>230.18333333333334</v>
      </c>
      <c r="G102" s="36">
        <v>227.36666666666667</v>
      </c>
      <c r="H102" s="36">
        <v>239.66666666666669</v>
      </c>
      <c r="I102" s="36">
        <v>242.48333333333335</v>
      </c>
      <c r="J102" s="36">
        <v>245.81666666666669</v>
      </c>
      <c r="K102" s="31">
        <v>239.15</v>
      </c>
      <c r="L102" s="31">
        <v>233</v>
      </c>
      <c r="M102" s="31">
        <v>8.6379199999999994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808.7</v>
      </c>
      <c r="D103" s="36">
        <v>807.80000000000007</v>
      </c>
      <c r="E103" s="36">
        <v>797.65000000000009</v>
      </c>
      <c r="F103" s="36">
        <v>786.6</v>
      </c>
      <c r="G103" s="36">
        <v>776.45</v>
      </c>
      <c r="H103" s="36">
        <v>818.85000000000014</v>
      </c>
      <c r="I103" s="36">
        <v>829</v>
      </c>
      <c r="J103" s="36">
        <v>840.05000000000018</v>
      </c>
      <c r="K103" s="31">
        <v>817.95</v>
      </c>
      <c r="L103" s="31">
        <v>796.75</v>
      </c>
      <c r="M103" s="31">
        <v>4.6741000000000001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607.4</v>
      </c>
      <c r="D104" s="36">
        <v>608.15</v>
      </c>
      <c r="E104" s="36">
        <v>601.54999999999995</v>
      </c>
      <c r="F104" s="36">
        <v>595.69999999999993</v>
      </c>
      <c r="G104" s="36">
        <v>589.09999999999991</v>
      </c>
      <c r="H104" s="36">
        <v>614</v>
      </c>
      <c r="I104" s="36">
        <v>620.60000000000014</v>
      </c>
      <c r="J104" s="36">
        <v>626.45000000000005</v>
      </c>
      <c r="K104" s="31">
        <v>614.75</v>
      </c>
      <c r="L104" s="31">
        <v>602.29999999999995</v>
      </c>
      <c r="M104" s="31">
        <v>77.438689999999994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221.3</v>
      </c>
      <c r="D105" s="36">
        <v>225.85000000000002</v>
      </c>
      <c r="E105" s="36">
        <v>214.80000000000004</v>
      </c>
      <c r="F105" s="36">
        <v>208.3</v>
      </c>
      <c r="G105" s="36">
        <v>197.25000000000003</v>
      </c>
      <c r="H105" s="36">
        <v>232.35000000000005</v>
      </c>
      <c r="I105" s="36">
        <v>243.4</v>
      </c>
      <c r="J105" s="36">
        <v>249.90000000000006</v>
      </c>
      <c r="K105" s="31">
        <v>236.9</v>
      </c>
      <c r="L105" s="31">
        <v>219.35</v>
      </c>
      <c r="M105" s="31">
        <v>37.043520000000001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1289</v>
      </c>
      <c r="D106" s="36">
        <v>1300.2833333333333</v>
      </c>
      <c r="E106" s="36">
        <v>1266.8166666666666</v>
      </c>
      <c r="F106" s="36">
        <v>1244.6333333333332</v>
      </c>
      <c r="G106" s="36">
        <v>1211.1666666666665</v>
      </c>
      <c r="H106" s="36">
        <v>1322.4666666666667</v>
      </c>
      <c r="I106" s="36">
        <v>1355.9333333333334</v>
      </c>
      <c r="J106" s="36">
        <v>1378.1166666666668</v>
      </c>
      <c r="K106" s="31">
        <v>1333.75</v>
      </c>
      <c r="L106" s="31">
        <v>1278.0999999999999</v>
      </c>
      <c r="M106" s="31">
        <v>1.24787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209.05</v>
      </c>
      <c r="D107" s="36">
        <v>209.29999999999998</v>
      </c>
      <c r="E107" s="36">
        <v>205.99999999999997</v>
      </c>
      <c r="F107" s="36">
        <v>202.95</v>
      </c>
      <c r="G107" s="36">
        <v>199.64999999999998</v>
      </c>
      <c r="H107" s="36">
        <v>212.34999999999997</v>
      </c>
      <c r="I107" s="36">
        <v>215.64999999999998</v>
      </c>
      <c r="J107" s="36">
        <v>218.69999999999996</v>
      </c>
      <c r="K107" s="31">
        <v>212.6</v>
      </c>
      <c r="L107" s="31">
        <v>206.25</v>
      </c>
      <c r="M107" s="31">
        <v>24.738769999999999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2679.8</v>
      </c>
      <c r="D108" s="36">
        <v>2675.2666666666669</v>
      </c>
      <c r="E108" s="36">
        <v>2640.5333333333338</v>
      </c>
      <c r="F108" s="36">
        <v>2601.2666666666669</v>
      </c>
      <c r="G108" s="36">
        <v>2566.5333333333338</v>
      </c>
      <c r="H108" s="36">
        <v>2714.5333333333338</v>
      </c>
      <c r="I108" s="36">
        <v>2749.2666666666664</v>
      </c>
      <c r="J108" s="36">
        <v>2788.5333333333338</v>
      </c>
      <c r="K108" s="31">
        <v>2710</v>
      </c>
      <c r="L108" s="31">
        <v>2636</v>
      </c>
      <c r="M108" s="31">
        <v>1.4084099999999999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65</v>
      </c>
      <c r="D109" s="36">
        <v>65.350000000000009</v>
      </c>
      <c r="E109" s="36">
        <v>63.700000000000017</v>
      </c>
      <c r="F109" s="36">
        <v>62.400000000000006</v>
      </c>
      <c r="G109" s="36">
        <v>60.750000000000014</v>
      </c>
      <c r="H109" s="36">
        <v>66.65000000000002</v>
      </c>
      <c r="I109" s="36">
        <v>68.300000000000026</v>
      </c>
      <c r="J109" s="36">
        <v>69.600000000000023</v>
      </c>
      <c r="K109" s="31">
        <v>67</v>
      </c>
      <c r="L109" s="31">
        <v>64.05</v>
      </c>
      <c r="M109" s="31">
        <v>252.33168000000001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1877.55</v>
      </c>
      <c r="D110" s="36">
        <v>1890.0166666666667</v>
      </c>
      <c r="E110" s="36">
        <v>1851.0333333333333</v>
      </c>
      <c r="F110" s="36">
        <v>1824.5166666666667</v>
      </c>
      <c r="G110" s="36">
        <v>1785.5333333333333</v>
      </c>
      <c r="H110" s="36">
        <v>1916.5333333333333</v>
      </c>
      <c r="I110" s="36">
        <v>1955.5166666666664</v>
      </c>
      <c r="J110" s="36">
        <v>1982.0333333333333</v>
      </c>
      <c r="K110" s="31">
        <v>1929</v>
      </c>
      <c r="L110" s="31">
        <v>1863.5</v>
      </c>
      <c r="M110" s="31">
        <v>15.11773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668.15</v>
      </c>
      <c r="D111" s="36">
        <v>667.05000000000007</v>
      </c>
      <c r="E111" s="36">
        <v>656.10000000000014</v>
      </c>
      <c r="F111" s="36">
        <v>644.05000000000007</v>
      </c>
      <c r="G111" s="36">
        <v>633.10000000000014</v>
      </c>
      <c r="H111" s="36">
        <v>679.10000000000014</v>
      </c>
      <c r="I111" s="36">
        <v>690.05000000000018</v>
      </c>
      <c r="J111" s="36">
        <v>702.10000000000014</v>
      </c>
      <c r="K111" s="31">
        <v>678</v>
      </c>
      <c r="L111" s="31">
        <v>655</v>
      </c>
      <c r="M111" s="31">
        <v>3.37575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1674.1</v>
      </c>
      <c r="D112" s="36">
        <v>1674.3666666666668</v>
      </c>
      <c r="E112" s="36">
        <v>1653.7333333333336</v>
      </c>
      <c r="F112" s="36">
        <v>1633.3666666666668</v>
      </c>
      <c r="G112" s="36">
        <v>1612.7333333333336</v>
      </c>
      <c r="H112" s="36">
        <v>1694.7333333333336</v>
      </c>
      <c r="I112" s="36">
        <v>1715.3666666666668</v>
      </c>
      <c r="J112" s="36">
        <v>1735.7333333333336</v>
      </c>
      <c r="K112" s="31">
        <v>1695</v>
      </c>
      <c r="L112" s="31">
        <v>1654</v>
      </c>
      <c r="M112" s="31">
        <v>1.8632500000000001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7495.4</v>
      </c>
      <c r="D113" s="36">
        <v>7546.583333333333</v>
      </c>
      <c r="E113" s="36">
        <v>7413.8666666666659</v>
      </c>
      <c r="F113" s="36">
        <v>7332.333333333333</v>
      </c>
      <c r="G113" s="36">
        <v>7199.6166666666659</v>
      </c>
      <c r="H113" s="36">
        <v>7628.1166666666659</v>
      </c>
      <c r="I113" s="36">
        <v>7760.833333333333</v>
      </c>
      <c r="J113" s="36">
        <v>7842.3666666666659</v>
      </c>
      <c r="K113" s="31">
        <v>7679.3</v>
      </c>
      <c r="L113" s="31">
        <v>7465.05</v>
      </c>
      <c r="M113" s="31">
        <v>0.29252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848.35</v>
      </c>
      <c r="D114" s="36">
        <v>857.61666666666667</v>
      </c>
      <c r="E114" s="36">
        <v>835.73333333333335</v>
      </c>
      <c r="F114" s="36">
        <v>823.11666666666667</v>
      </c>
      <c r="G114" s="36">
        <v>801.23333333333335</v>
      </c>
      <c r="H114" s="36">
        <v>870.23333333333335</v>
      </c>
      <c r="I114" s="36">
        <v>892.11666666666679</v>
      </c>
      <c r="J114" s="36">
        <v>904.73333333333335</v>
      </c>
      <c r="K114" s="31">
        <v>879.5</v>
      </c>
      <c r="L114" s="31">
        <v>845</v>
      </c>
      <c r="M114" s="31">
        <v>3.9010899999999999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369.3</v>
      </c>
      <c r="D115" s="36">
        <v>371.76666666666665</v>
      </c>
      <c r="E115" s="36">
        <v>365.5333333333333</v>
      </c>
      <c r="F115" s="36">
        <v>361.76666666666665</v>
      </c>
      <c r="G115" s="36">
        <v>355.5333333333333</v>
      </c>
      <c r="H115" s="36">
        <v>375.5333333333333</v>
      </c>
      <c r="I115" s="36">
        <v>381.76666666666665</v>
      </c>
      <c r="J115" s="36">
        <v>385.5333333333333</v>
      </c>
      <c r="K115" s="31">
        <v>378</v>
      </c>
      <c r="L115" s="31">
        <v>368</v>
      </c>
      <c r="M115" s="31">
        <v>11.96791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471.15</v>
      </c>
      <c r="D116" s="36">
        <v>474.05</v>
      </c>
      <c r="E116" s="36">
        <v>459.20000000000005</v>
      </c>
      <c r="F116" s="36">
        <v>447.25000000000006</v>
      </c>
      <c r="G116" s="36">
        <v>432.40000000000009</v>
      </c>
      <c r="H116" s="36">
        <v>486</v>
      </c>
      <c r="I116" s="36">
        <v>500.85</v>
      </c>
      <c r="J116" s="36">
        <v>512.79999999999995</v>
      </c>
      <c r="K116" s="31">
        <v>488.9</v>
      </c>
      <c r="L116" s="31">
        <v>462.1</v>
      </c>
      <c r="M116" s="31">
        <v>3.1019700000000001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1149.6500000000001</v>
      </c>
      <c r="D117" s="36">
        <v>1159.8833333333334</v>
      </c>
      <c r="E117" s="36">
        <v>1134.7666666666669</v>
      </c>
      <c r="F117" s="36">
        <v>1119.8833333333334</v>
      </c>
      <c r="G117" s="36">
        <v>1094.7666666666669</v>
      </c>
      <c r="H117" s="36">
        <v>1174.7666666666669</v>
      </c>
      <c r="I117" s="36">
        <v>1199.8833333333332</v>
      </c>
      <c r="J117" s="36">
        <v>1214.7666666666669</v>
      </c>
      <c r="K117" s="31">
        <v>1185</v>
      </c>
      <c r="L117" s="31">
        <v>1145</v>
      </c>
      <c r="M117" s="31">
        <v>0.87688999999999995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1196.3499999999999</v>
      </c>
      <c r="D118" s="36">
        <v>1201.1833333333332</v>
      </c>
      <c r="E118" s="36">
        <v>1189.0666666666664</v>
      </c>
      <c r="F118" s="36">
        <v>1181.7833333333333</v>
      </c>
      <c r="G118" s="36">
        <v>1169.6666666666665</v>
      </c>
      <c r="H118" s="36">
        <v>1208.4666666666662</v>
      </c>
      <c r="I118" s="36">
        <v>1220.583333333333</v>
      </c>
      <c r="J118" s="36">
        <v>1227.8666666666661</v>
      </c>
      <c r="K118" s="31">
        <v>1213.3</v>
      </c>
      <c r="L118" s="31">
        <v>1193.9000000000001</v>
      </c>
      <c r="M118" s="31">
        <v>15.68022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1459.55</v>
      </c>
      <c r="D119" s="36">
        <v>1461.95</v>
      </c>
      <c r="E119" s="36">
        <v>1442.7</v>
      </c>
      <c r="F119" s="36">
        <v>1425.85</v>
      </c>
      <c r="G119" s="36">
        <v>1406.6</v>
      </c>
      <c r="H119" s="36">
        <v>1478.8000000000002</v>
      </c>
      <c r="I119" s="36">
        <v>1498.0500000000002</v>
      </c>
      <c r="J119" s="36">
        <v>1514.9000000000003</v>
      </c>
      <c r="K119" s="31">
        <v>1481.2</v>
      </c>
      <c r="L119" s="31">
        <v>1445.1</v>
      </c>
      <c r="M119" s="31">
        <v>14.74799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154</v>
      </c>
      <c r="D120" s="36">
        <v>154.21666666666667</v>
      </c>
      <c r="E120" s="36">
        <v>150.28333333333333</v>
      </c>
      <c r="F120" s="36">
        <v>146.56666666666666</v>
      </c>
      <c r="G120" s="36">
        <v>142.63333333333333</v>
      </c>
      <c r="H120" s="36">
        <v>157.93333333333334</v>
      </c>
      <c r="I120" s="36">
        <v>161.86666666666667</v>
      </c>
      <c r="J120" s="36">
        <v>165.58333333333334</v>
      </c>
      <c r="K120" s="31">
        <v>158.15</v>
      </c>
      <c r="L120" s="31">
        <v>150.5</v>
      </c>
      <c r="M120" s="31">
        <v>162.02794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1335.95</v>
      </c>
      <c r="D121" s="36">
        <v>1343.1166666666668</v>
      </c>
      <c r="E121" s="36">
        <v>1326.8333333333335</v>
      </c>
      <c r="F121" s="36">
        <v>1317.7166666666667</v>
      </c>
      <c r="G121" s="36">
        <v>1301.4333333333334</v>
      </c>
      <c r="H121" s="36">
        <v>1352.2333333333336</v>
      </c>
      <c r="I121" s="36">
        <v>1368.5166666666669</v>
      </c>
      <c r="J121" s="36">
        <v>1377.6333333333337</v>
      </c>
      <c r="K121" s="31">
        <v>1359.4</v>
      </c>
      <c r="L121" s="31">
        <v>1334</v>
      </c>
      <c r="M121" s="31">
        <v>1.0097400000000001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448.85</v>
      </c>
      <c r="D122" s="36">
        <v>448.3</v>
      </c>
      <c r="E122" s="36">
        <v>443.1</v>
      </c>
      <c r="F122" s="36">
        <v>437.35</v>
      </c>
      <c r="G122" s="36">
        <v>432.15000000000003</v>
      </c>
      <c r="H122" s="36">
        <v>454.05</v>
      </c>
      <c r="I122" s="36">
        <v>459.24999999999994</v>
      </c>
      <c r="J122" s="36">
        <v>465</v>
      </c>
      <c r="K122" s="31">
        <v>453.5</v>
      </c>
      <c r="L122" s="31">
        <v>442.55</v>
      </c>
      <c r="M122" s="31">
        <v>147.43020000000001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1069.3</v>
      </c>
      <c r="D123" s="36">
        <v>1061.4833333333333</v>
      </c>
      <c r="E123" s="36">
        <v>1041.9666666666667</v>
      </c>
      <c r="F123" s="36">
        <v>1014.6333333333334</v>
      </c>
      <c r="G123" s="36">
        <v>995.11666666666679</v>
      </c>
      <c r="H123" s="36">
        <v>1088.8166666666666</v>
      </c>
      <c r="I123" s="36">
        <v>1108.3333333333335</v>
      </c>
      <c r="J123" s="36">
        <v>1135.6666666666665</v>
      </c>
      <c r="K123" s="31">
        <v>1081</v>
      </c>
      <c r="L123" s="31">
        <v>1034.1500000000001</v>
      </c>
      <c r="M123" s="31">
        <v>50.50996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5819.45</v>
      </c>
      <c r="D124" s="36">
        <v>5823.0166666666664</v>
      </c>
      <c r="E124" s="36">
        <v>5747.1833333333325</v>
      </c>
      <c r="F124" s="36">
        <v>5674.9166666666661</v>
      </c>
      <c r="G124" s="36">
        <v>5599.0833333333321</v>
      </c>
      <c r="H124" s="36">
        <v>5895.2833333333328</v>
      </c>
      <c r="I124" s="36">
        <v>5971.1166666666668</v>
      </c>
      <c r="J124" s="36">
        <v>6043.3833333333332</v>
      </c>
      <c r="K124" s="31">
        <v>5898.85</v>
      </c>
      <c r="L124" s="31">
        <v>5750.75</v>
      </c>
      <c r="M124" s="31">
        <v>6.4762399999999998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2707</v>
      </c>
      <c r="D125" s="36">
        <v>2739.4166666666665</v>
      </c>
      <c r="E125" s="36">
        <v>2662.9333333333329</v>
      </c>
      <c r="F125" s="36">
        <v>2618.8666666666663</v>
      </c>
      <c r="G125" s="36">
        <v>2542.3833333333328</v>
      </c>
      <c r="H125" s="36">
        <v>2783.4833333333331</v>
      </c>
      <c r="I125" s="36">
        <v>2859.9666666666667</v>
      </c>
      <c r="J125" s="36">
        <v>2904.0333333333333</v>
      </c>
      <c r="K125" s="31">
        <v>2815.9</v>
      </c>
      <c r="L125" s="31">
        <v>2695.35</v>
      </c>
      <c r="M125" s="31">
        <v>5.0228200000000003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3140.35</v>
      </c>
      <c r="D126" s="36">
        <v>3147.1166666666668</v>
      </c>
      <c r="E126" s="36">
        <v>3110.2333333333336</v>
      </c>
      <c r="F126" s="36">
        <v>3080.1166666666668</v>
      </c>
      <c r="G126" s="36">
        <v>3043.2333333333336</v>
      </c>
      <c r="H126" s="36">
        <v>3177.2333333333336</v>
      </c>
      <c r="I126" s="36">
        <v>3214.1166666666668</v>
      </c>
      <c r="J126" s="36">
        <v>3244.2333333333336</v>
      </c>
      <c r="K126" s="31">
        <v>3184</v>
      </c>
      <c r="L126" s="31">
        <v>3117</v>
      </c>
      <c r="M126" s="31">
        <v>3.26085</v>
      </c>
      <c r="N126" s="1"/>
      <c r="O126" s="1"/>
    </row>
    <row r="127" spans="1:15" ht="12.75" customHeight="1">
      <c r="A127" s="33">
        <v>117</v>
      </c>
      <c r="B127" s="53" t="s">
        <v>869</v>
      </c>
      <c r="C127" s="31">
        <v>1513.65</v>
      </c>
      <c r="D127" s="36">
        <v>1513.5</v>
      </c>
      <c r="E127" s="36">
        <v>1492.65</v>
      </c>
      <c r="F127" s="36">
        <v>1471.65</v>
      </c>
      <c r="G127" s="36">
        <v>1450.8000000000002</v>
      </c>
      <c r="H127" s="36">
        <v>1534.5</v>
      </c>
      <c r="I127" s="36">
        <v>1555.35</v>
      </c>
      <c r="J127" s="36">
        <v>1576.35</v>
      </c>
      <c r="K127" s="31">
        <v>1534.35</v>
      </c>
      <c r="L127" s="31">
        <v>1492.5</v>
      </c>
      <c r="M127" s="31">
        <v>0.75453999999999999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913.65</v>
      </c>
      <c r="D128" s="36">
        <v>916.58333333333337</v>
      </c>
      <c r="E128" s="36">
        <v>907.06666666666672</v>
      </c>
      <c r="F128" s="36">
        <v>900.48333333333335</v>
      </c>
      <c r="G128" s="36">
        <v>890.9666666666667</v>
      </c>
      <c r="H128" s="36">
        <v>923.16666666666674</v>
      </c>
      <c r="I128" s="36">
        <v>932.68333333333339</v>
      </c>
      <c r="J128" s="36">
        <v>939.26666666666677</v>
      </c>
      <c r="K128" s="31">
        <v>926.1</v>
      </c>
      <c r="L128" s="31">
        <v>910</v>
      </c>
      <c r="M128" s="31">
        <v>7.16188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1145.05</v>
      </c>
      <c r="D129" s="36">
        <v>1143.5333333333335</v>
      </c>
      <c r="E129" s="36">
        <v>1133.0666666666671</v>
      </c>
      <c r="F129" s="36">
        <v>1121.0833333333335</v>
      </c>
      <c r="G129" s="36">
        <v>1110.616666666667</v>
      </c>
      <c r="H129" s="36">
        <v>1155.5166666666671</v>
      </c>
      <c r="I129" s="36">
        <v>1165.9833333333338</v>
      </c>
      <c r="J129" s="36">
        <v>1177.9666666666672</v>
      </c>
      <c r="K129" s="31">
        <v>1154</v>
      </c>
      <c r="L129" s="31">
        <v>1131.55</v>
      </c>
      <c r="M129" s="31">
        <v>3.2510500000000002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4485.5</v>
      </c>
      <c r="D130" s="36">
        <v>4500.166666666667</v>
      </c>
      <c r="E130" s="36">
        <v>4435.3333333333339</v>
      </c>
      <c r="F130" s="36">
        <v>4385.166666666667</v>
      </c>
      <c r="G130" s="36">
        <v>4320.3333333333339</v>
      </c>
      <c r="H130" s="36">
        <v>4550.3333333333339</v>
      </c>
      <c r="I130" s="36">
        <v>4615.1666666666679</v>
      </c>
      <c r="J130" s="36">
        <v>4665.3333333333339</v>
      </c>
      <c r="K130" s="31">
        <v>4565</v>
      </c>
      <c r="L130" s="31">
        <v>4450</v>
      </c>
      <c r="M130" s="31">
        <v>0.35676999999999998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1478.15</v>
      </c>
      <c r="D131" s="36">
        <v>1474.6499999999999</v>
      </c>
      <c r="E131" s="36">
        <v>1424.4999999999998</v>
      </c>
      <c r="F131" s="36">
        <v>1370.85</v>
      </c>
      <c r="G131" s="36">
        <v>1320.6999999999998</v>
      </c>
      <c r="H131" s="36">
        <v>1528.2999999999997</v>
      </c>
      <c r="I131" s="36">
        <v>1578.4499999999998</v>
      </c>
      <c r="J131" s="36">
        <v>1632.0999999999997</v>
      </c>
      <c r="K131" s="31">
        <v>1524.8</v>
      </c>
      <c r="L131" s="31">
        <v>1421</v>
      </c>
      <c r="M131" s="31">
        <v>8.0222700000000007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280.64999999999998</v>
      </c>
      <c r="D132" s="36">
        <v>280.68333333333334</v>
      </c>
      <c r="E132" s="36">
        <v>278.4666666666667</v>
      </c>
      <c r="F132" s="36">
        <v>276.28333333333336</v>
      </c>
      <c r="G132" s="36">
        <v>274.06666666666672</v>
      </c>
      <c r="H132" s="36">
        <v>282.86666666666667</v>
      </c>
      <c r="I132" s="36">
        <v>285.08333333333326</v>
      </c>
      <c r="J132" s="36">
        <v>287.26666666666665</v>
      </c>
      <c r="K132" s="31">
        <v>282.89999999999998</v>
      </c>
      <c r="L132" s="31">
        <v>278.5</v>
      </c>
      <c r="M132" s="31">
        <v>17.43788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3029.75</v>
      </c>
      <c r="D133" s="36">
        <v>3025.9666666666667</v>
      </c>
      <c r="E133" s="36">
        <v>2998.9333333333334</v>
      </c>
      <c r="F133" s="36">
        <v>2968.1166666666668</v>
      </c>
      <c r="G133" s="36">
        <v>2941.0833333333335</v>
      </c>
      <c r="H133" s="36">
        <v>3056.7833333333333</v>
      </c>
      <c r="I133" s="36">
        <v>3083.8166666666671</v>
      </c>
      <c r="J133" s="36">
        <v>3114.6333333333332</v>
      </c>
      <c r="K133" s="31">
        <v>3053</v>
      </c>
      <c r="L133" s="31">
        <v>2995.15</v>
      </c>
      <c r="M133" s="31">
        <v>4.5282200000000001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2164.25</v>
      </c>
      <c r="D134" s="36">
        <v>2141.8166666666666</v>
      </c>
      <c r="E134" s="36">
        <v>2093.6333333333332</v>
      </c>
      <c r="F134" s="36">
        <v>2023.0166666666664</v>
      </c>
      <c r="G134" s="36">
        <v>1974.833333333333</v>
      </c>
      <c r="H134" s="36">
        <v>2212.4333333333334</v>
      </c>
      <c r="I134" s="36">
        <v>2260.6166666666668</v>
      </c>
      <c r="J134" s="36">
        <v>2331.2333333333336</v>
      </c>
      <c r="K134" s="31">
        <v>2190</v>
      </c>
      <c r="L134" s="31">
        <v>2071.1999999999998</v>
      </c>
      <c r="M134" s="31">
        <v>6.3539399999999997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942.35</v>
      </c>
      <c r="D135" s="36">
        <v>932.04999999999984</v>
      </c>
      <c r="E135" s="36">
        <v>916.09999999999968</v>
      </c>
      <c r="F135" s="36">
        <v>889.8499999999998</v>
      </c>
      <c r="G135" s="36">
        <v>873.89999999999964</v>
      </c>
      <c r="H135" s="36">
        <v>958.29999999999973</v>
      </c>
      <c r="I135" s="36">
        <v>974.24999999999977</v>
      </c>
      <c r="J135" s="36">
        <v>1000.4999999999998</v>
      </c>
      <c r="K135" s="31">
        <v>948</v>
      </c>
      <c r="L135" s="31">
        <v>905.8</v>
      </c>
      <c r="M135" s="31">
        <v>0.82038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888.2</v>
      </c>
      <c r="D136" s="36">
        <v>895.65</v>
      </c>
      <c r="E136" s="36">
        <v>876.59999999999991</v>
      </c>
      <c r="F136" s="36">
        <v>864.99999999999989</v>
      </c>
      <c r="G136" s="36">
        <v>845.94999999999982</v>
      </c>
      <c r="H136" s="36">
        <v>907.25</v>
      </c>
      <c r="I136" s="36">
        <v>926.3</v>
      </c>
      <c r="J136" s="36">
        <v>937.90000000000009</v>
      </c>
      <c r="K136" s="31">
        <v>914.7</v>
      </c>
      <c r="L136" s="31">
        <v>884.05</v>
      </c>
      <c r="M136" s="31">
        <v>56.700879999999998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506.05</v>
      </c>
      <c r="D137" s="36">
        <v>513.43333333333328</v>
      </c>
      <c r="E137" s="36">
        <v>494.91666666666652</v>
      </c>
      <c r="F137" s="36">
        <v>483.78333333333325</v>
      </c>
      <c r="G137" s="36">
        <v>465.26666666666648</v>
      </c>
      <c r="H137" s="36">
        <v>524.56666666666661</v>
      </c>
      <c r="I137" s="36">
        <v>543.08333333333326</v>
      </c>
      <c r="J137" s="36">
        <v>554.21666666666658</v>
      </c>
      <c r="K137" s="31">
        <v>531.95000000000005</v>
      </c>
      <c r="L137" s="31">
        <v>502.3</v>
      </c>
      <c r="M137" s="31">
        <v>104.45923000000001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2026.45</v>
      </c>
      <c r="D138" s="36">
        <v>2035.4833333333336</v>
      </c>
      <c r="E138" s="36">
        <v>2012.0666666666671</v>
      </c>
      <c r="F138" s="36">
        <v>1997.6833333333334</v>
      </c>
      <c r="G138" s="36">
        <v>1974.2666666666669</v>
      </c>
      <c r="H138" s="36">
        <v>2049.8666666666672</v>
      </c>
      <c r="I138" s="36">
        <v>2073.2833333333338</v>
      </c>
      <c r="J138" s="36">
        <v>2087.6666666666674</v>
      </c>
      <c r="K138" s="31">
        <v>2058.9</v>
      </c>
      <c r="L138" s="31">
        <v>2021.1</v>
      </c>
      <c r="M138" s="31">
        <v>5.29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2692.9</v>
      </c>
      <c r="D139" s="36">
        <v>2699.9500000000003</v>
      </c>
      <c r="E139" s="36">
        <v>2617.9500000000007</v>
      </c>
      <c r="F139" s="36">
        <v>2543.0000000000005</v>
      </c>
      <c r="G139" s="36">
        <v>2461.0000000000009</v>
      </c>
      <c r="H139" s="36">
        <v>2774.9000000000005</v>
      </c>
      <c r="I139" s="36">
        <v>2856.8999999999996</v>
      </c>
      <c r="J139" s="36">
        <v>2931.8500000000004</v>
      </c>
      <c r="K139" s="31">
        <v>2781.95</v>
      </c>
      <c r="L139" s="31">
        <v>2625</v>
      </c>
      <c r="M139" s="31">
        <v>3.95967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579</v>
      </c>
      <c r="D140" s="36">
        <v>569.91666666666663</v>
      </c>
      <c r="E140" s="36">
        <v>559.58333333333326</v>
      </c>
      <c r="F140" s="36">
        <v>540.16666666666663</v>
      </c>
      <c r="G140" s="36">
        <v>529.83333333333326</v>
      </c>
      <c r="H140" s="36">
        <v>589.33333333333326</v>
      </c>
      <c r="I140" s="36">
        <v>599.66666666666652</v>
      </c>
      <c r="J140" s="36">
        <v>619.08333333333326</v>
      </c>
      <c r="K140" s="31">
        <v>580.25</v>
      </c>
      <c r="L140" s="31">
        <v>550.5</v>
      </c>
      <c r="M140" s="31">
        <v>15.35148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2214.4499999999998</v>
      </c>
      <c r="D141" s="36">
        <v>2202.9500000000003</v>
      </c>
      <c r="E141" s="36">
        <v>2175.1500000000005</v>
      </c>
      <c r="F141" s="36">
        <v>2135.8500000000004</v>
      </c>
      <c r="G141" s="36">
        <v>2108.0500000000006</v>
      </c>
      <c r="H141" s="36">
        <v>2242.2500000000005</v>
      </c>
      <c r="I141" s="36">
        <v>2270.0500000000006</v>
      </c>
      <c r="J141" s="36">
        <v>2309.3500000000004</v>
      </c>
      <c r="K141" s="31">
        <v>2230.75</v>
      </c>
      <c r="L141" s="31">
        <v>2163.65</v>
      </c>
      <c r="M141" s="31">
        <v>6.6252300000000002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459.95</v>
      </c>
      <c r="D142" s="36">
        <v>456.65000000000003</v>
      </c>
      <c r="E142" s="36">
        <v>451.30000000000007</v>
      </c>
      <c r="F142" s="36">
        <v>442.65000000000003</v>
      </c>
      <c r="G142" s="36">
        <v>437.30000000000007</v>
      </c>
      <c r="H142" s="36">
        <v>465.30000000000007</v>
      </c>
      <c r="I142" s="36">
        <v>470.65000000000009</v>
      </c>
      <c r="J142" s="36">
        <v>479.30000000000007</v>
      </c>
      <c r="K142" s="31">
        <v>462</v>
      </c>
      <c r="L142" s="31">
        <v>448</v>
      </c>
      <c r="M142" s="31">
        <v>21.713609999999999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124</v>
      </c>
      <c r="D143" s="36">
        <v>124.66666666666667</v>
      </c>
      <c r="E143" s="36">
        <v>122.88333333333334</v>
      </c>
      <c r="F143" s="36">
        <v>121.76666666666667</v>
      </c>
      <c r="G143" s="36">
        <v>119.98333333333333</v>
      </c>
      <c r="H143" s="36">
        <v>125.78333333333335</v>
      </c>
      <c r="I143" s="36">
        <v>127.56666666666668</v>
      </c>
      <c r="J143" s="36">
        <v>128.68333333333334</v>
      </c>
      <c r="K143" s="31">
        <v>126.45</v>
      </c>
      <c r="L143" s="31">
        <v>123.55</v>
      </c>
      <c r="M143" s="31">
        <v>21.935459999999999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155.1</v>
      </c>
      <c r="D144" s="36">
        <v>154.76666666666665</v>
      </c>
      <c r="E144" s="36">
        <v>153.68333333333331</v>
      </c>
      <c r="F144" s="36">
        <v>152.26666666666665</v>
      </c>
      <c r="G144" s="36">
        <v>151.18333333333331</v>
      </c>
      <c r="H144" s="36">
        <v>156.18333333333331</v>
      </c>
      <c r="I144" s="36">
        <v>157.26666666666668</v>
      </c>
      <c r="J144" s="36">
        <v>158.68333333333331</v>
      </c>
      <c r="K144" s="31">
        <v>155.85</v>
      </c>
      <c r="L144" s="31">
        <v>153.35</v>
      </c>
      <c r="M144" s="31">
        <v>14.68497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3734.2</v>
      </c>
      <c r="D145" s="36">
        <v>3726.1166666666668</v>
      </c>
      <c r="E145" s="36">
        <v>3696.3333333333335</v>
      </c>
      <c r="F145" s="36">
        <v>3658.4666666666667</v>
      </c>
      <c r="G145" s="36">
        <v>3628.6833333333334</v>
      </c>
      <c r="H145" s="36">
        <v>3763.9833333333336</v>
      </c>
      <c r="I145" s="36">
        <v>3793.7666666666664</v>
      </c>
      <c r="J145" s="36">
        <v>3831.6333333333337</v>
      </c>
      <c r="K145" s="31">
        <v>3755.9</v>
      </c>
      <c r="L145" s="31">
        <v>3688.25</v>
      </c>
      <c r="M145" s="31">
        <v>9.7643000000000004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7628.25</v>
      </c>
      <c r="D146" s="36">
        <v>7658.1166666666659</v>
      </c>
      <c r="E146" s="36">
        <v>7569.4333333333316</v>
      </c>
      <c r="F146" s="36">
        <v>7510.6166666666659</v>
      </c>
      <c r="G146" s="36">
        <v>7421.9333333333316</v>
      </c>
      <c r="H146" s="36">
        <v>7716.9333333333316</v>
      </c>
      <c r="I146" s="36">
        <v>7805.6166666666659</v>
      </c>
      <c r="J146" s="36">
        <v>7864.4333333333316</v>
      </c>
      <c r="K146" s="31">
        <v>7746.8</v>
      </c>
      <c r="L146" s="31">
        <v>7599.3</v>
      </c>
      <c r="M146" s="31">
        <v>2.53626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2276.6999999999998</v>
      </c>
      <c r="D147" s="36">
        <v>2283.8833333333332</v>
      </c>
      <c r="E147" s="36">
        <v>2254.8166666666666</v>
      </c>
      <c r="F147" s="36">
        <v>2232.9333333333334</v>
      </c>
      <c r="G147" s="36">
        <v>2203.8666666666668</v>
      </c>
      <c r="H147" s="36">
        <v>2305.7666666666664</v>
      </c>
      <c r="I147" s="36">
        <v>2334.833333333333</v>
      </c>
      <c r="J147" s="36">
        <v>2356.7166666666662</v>
      </c>
      <c r="K147" s="31">
        <v>2312.9499999999998</v>
      </c>
      <c r="L147" s="31">
        <v>2262</v>
      </c>
      <c r="M147" s="31">
        <v>1.00403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6142.5</v>
      </c>
      <c r="D148" s="36">
        <v>6121.666666666667</v>
      </c>
      <c r="E148" s="36">
        <v>6068.3333333333339</v>
      </c>
      <c r="F148" s="36">
        <v>5994.166666666667</v>
      </c>
      <c r="G148" s="36">
        <v>5940.8333333333339</v>
      </c>
      <c r="H148" s="36">
        <v>6195.8333333333339</v>
      </c>
      <c r="I148" s="36">
        <v>6249.1666666666679</v>
      </c>
      <c r="J148" s="36">
        <v>6323.3333333333339</v>
      </c>
      <c r="K148" s="31">
        <v>6175</v>
      </c>
      <c r="L148" s="31">
        <v>6047.5</v>
      </c>
      <c r="M148" s="31">
        <v>3.9901900000000001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588.65</v>
      </c>
      <c r="D149" s="36">
        <v>589.26666666666665</v>
      </c>
      <c r="E149" s="36">
        <v>583.58333333333326</v>
      </c>
      <c r="F149" s="36">
        <v>578.51666666666665</v>
      </c>
      <c r="G149" s="36">
        <v>572.83333333333326</v>
      </c>
      <c r="H149" s="36">
        <v>594.33333333333326</v>
      </c>
      <c r="I149" s="36">
        <v>600.01666666666665</v>
      </c>
      <c r="J149" s="36">
        <v>605.08333333333326</v>
      </c>
      <c r="K149" s="31">
        <v>594.95000000000005</v>
      </c>
      <c r="L149" s="31">
        <v>584.20000000000005</v>
      </c>
      <c r="M149" s="31">
        <v>1.63615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471.45</v>
      </c>
      <c r="D150" s="36">
        <v>473.18333333333339</v>
      </c>
      <c r="E150" s="36">
        <v>466.36666666666679</v>
      </c>
      <c r="F150" s="36">
        <v>461.28333333333342</v>
      </c>
      <c r="G150" s="36">
        <v>454.46666666666681</v>
      </c>
      <c r="H150" s="36">
        <v>478.26666666666677</v>
      </c>
      <c r="I150" s="36">
        <v>485.08333333333337</v>
      </c>
      <c r="J150" s="36">
        <v>490.16666666666674</v>
      </c>
      <c r="K150" s="31">
        <v>480</v>
      </c>
      <c r="L150" s="31">
        <v>468.1</v>
      </c>
      <c r="M150" s="31">
        <v>10.23283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188.75</v>
      </c>
      <c r="D151" s="36">
        <v>188.76666666666665</v>
      </c>
      <c r="E151" s="36">
        <v>187.6333333333333</v>
      </c>
      <c r="F151" s="36">
        <v>186.51666666666665</v>
      </c>
      <c r="G151" s="36">
        <v>185.3833333333333</v>
      </c>
      <c r="H151" s="36">
        <v>189.8833333333333</v>
      </c>
      <c r="I151" s="36">
        <v>191.01666666666662</v>
      </c>
      <c r="J151" s="36">
        <v>192.1333333333333</v>
      </c>
      <c r="K151" s="31">
        <v>189.9</v>
      </c>
      <c r="L151" s="31">
        <v>187.65</v>
      </c>
      <c r="M151" s="31">
        <v>5.9939799999999996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45.25</v>
      </c>
      <c r="D152" s="36">
        <v>45.383333333333333</v>
      </c>
      <c r="E152" s="36">
        <v>44.566666666666663</v>
      </c>
      <c r="F152" s="36">
        <v>43.883333333333333</v>
      </c>
      <c r="G152" s="36">
        <v>43.066666666666663</v>
      </c>
      <c r="H152" s="36">
        <v>46.066666666666663</v>
      </c>
      <c r="I152" s="36">
        <v>46.88333333333334</v>
      </c>
      <c r="J152" s="36">
        <v>47.566666666666663</v>
      </c>
      <c r="K152" s="31">
        <v>46.2</v>
      </c>
      <c r="L152" s="31">
        <v>44.7</v>
      </c>
      <c r="M152" s="31">
        <v>130.66685000000001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4014.3</v>
      </c>
      <c r="D153" s="36">
        <v>3978.7833333333333</v>
      </c>
      <c r="E153" s="36">
        <v>3927.5666666666666</v>
      </c>
      <c r="F153" s="36">
        <v>3840.8333333333335</v>
      </c>
      <c r="G153" s="36">
        <v>3789.6166666666668</v>
      </c>
      <c r="H153" s="36">
        <v>4065.5166666666664</v>
      </c>
      <c r="I153" s="36">
        <v>4116.7333333333327</v>
      </c>
      <c r="J153" s="36">
        <v>4203.4666666666662</v>
      </c>
      <c r="K153" s="31">
        <v>4030</v>
      </c>
      <c r="L153" s="31">
        <v>3892.05</v>
      </c>
      <c r="M153" s="31">
        <v>9.3247800000000005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653.35</v>
      </c>
      <c r="D154" s="36">
        <v>637.36666666666667</v>
      </c>
      <c r="E154" s="36">
        <v>608.08333333333337</v>
      </c>
      <c r="F154" s="36">
        <v>562.81666666666672</v>
      </c>
      <c r="G154" s="36">
        <v>533.53333333333342</v>
      </c>
      <c r="H154" s="36">
        <v>682.63333333333333</v>
      </c>
      <c r="I154" s="36">
        <v>711.91666666666663</v>
      </c>
      <c r="J154" s="36">
        <v>757.18333333333328</v>
      </c>
      <c r="K154" s="31">
        <v>666.65</v>
      </c>
      <c r="L154" s="31">
        <v>592.1</v>
      </c>
      <c r="M154" s="31">
        <v>50.999699999999997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447.2</v>
      </c>
      <c r="D155" s="36">
        <v>444.56666666666661</v>
      </c>
      <c r="E155" s="36">
        <v>441.23333333333323</v>
      </c>
      <c r="F155" s="36">
        <v>435.26666666666665</v>
      </c>
      <c r="G155" s="36">
        <v>431.93333333333328</v>
      </c>
      <c r="H155" s="36">
        <v>450.53333333333319</v>
      </c>
      <c r="I155" s="36">
        <v>453.86666666666656</v>
      </c>
      <c r="J155" s="36">
        <v>459.83333333333314</v>
      </c>
      <c r="K155" s="31">
        <v>447.9</v>
      </c>
      <c r="L155" s="31">
        <v>438.6</v>
      </c>
      <c r="M155" s="31">
        <v>2.56738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1888.15</v>
      </c>
      <c r="D156" s="36">
        <v>1902.3999999999999</v>
      </c>
      <c r="E156" s="36">
        <v>1854.7999999999997</v>
      </c>
      <c r="F156" s="36">
        <v>1821.4499999999998</v>
      </c>
      <c r="G156" s="36">
        <v>1773.8499999999997</v>
      </c>
      <c r="H156" s="36">
        <v>1935.7499999999998</v>
      </c>
      <c r="I156" s="36">
        <v>1983.3499999999997</v>
      </c>
      <c r="J156" s="36">
        <v>2016.6999999999998</v>
      </c>
      <c r="K156" s="31">
        <v>1950</v>
      </c>
      <c r="L156" s="31">
        <v>1869.05</v>
      </c>
      <c r="M156" s="31">
        <v>0.58909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220.5</v>
      </c>
      <c r="D157" s="36">
        <v>221.2166666666667</v>
      </c>
      <c r="E157" s="36">
        <v>217.3333333333334</v>
      </c>
      <c r="F157" s="36">
        <v>214.16666666666671</v>
      </c>
      <c r="G157" s="36">
        <v>210.28333333333342</v>
      </c>
      <c r="H157" s="36">
        <v>224.38333333333338</v>
      </c>
      <c r="I157" s="36">
        <v>228.26666666666671</v>
      </c>
      <c r="J157" s="36">
        <v>231.43333333333337</v>
      </c>
      <c r="K157" s="31">
        <v>225.1</v>
      </c>
      <c r="L157" s="31">
        <v>218.05</v>
      </c>
      <c r="M157" s="31">
        <v>63.656219999999998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1379.4</v>
      </c>
      <c r="D158" s="36">
        <v>1365.8499999999997</v>
      </c>
      <c r="E158" s="36">
        <v>1332.8999999999994</v>
      </c>
      <c r="F158" s="36">
        <v>1286.3999999999996</v>
      </c>
      <c r="G158" s="36">
        <v>1253.4499999999994</v>
      </c>
      <c r="H158" s="36">
        <v>1412.3499999999995</v>
      </c>
      <c r="I158" s="36">
        <v>1445.2999999999997</v>
      </c>
      <c r="J158" s="36">
        <v>1491.7999999999995</v>
      </c>
      <c r="K158" s="31">
        <v>1398.8</v>
      </c>
      <c r="L158" s="31">
        <v>1319.35</v>
      </c>
      <c r="M158" s="31">
        <v>2.5170599999999999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98.35</v>
      </c>
      <c r="D159" s="36">
        <v>98.05</v>
      </c>
      <c r="E159" s="36">
        <v>96.85</v>
      </c>
      <c r="F159" s="36">
        <v>95.35</v>
      </c>
      <c r="G159" s="36">
        <v>94.149999999999991</v>
      </c>
      <c r="H159" s="36">
        <v>99.55</v>
      </c>
      <c r="I159" s="36">
        <v>100.75000000000001</v>
      </c>
      <c r="J159" s="36">
        <v>102.25</v>
      </c>
      <c r="K159" s="31">
        <v>99.25</v>
      </c>
      <c r="L159" s="31">
        <v>96.55</v>
      </c>
      <c r="M159" s="31">
        <v>86.832149999999999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839.7</v>
      </c>
      <c r="D160" s="36">
        <v>845.05000000000007</v>
      </c>
      <c r="E160" s="36">
        <v>832.65000000000009</v>
      </c>
      <c r="F160" s="36">
        <v>825.6</v>
      </c>
      <c r="G160" s="36">
        <v>813.2</v>
      </c>
      <c r="H160" s="36">
        <v>852.10000000000014</v>
      </c>
      <c r="I160" s="36">
        <v>864.5</v>
      </c>
      <c r="J160" s="36">
        <v>871.55000000000018</v>
      </c>
      <c r="K160" s="31">
        <v>857.45</v>
      </c>
      <c r="L160" s="31">
        <v>838</v>
      </c>
      <c r="M160" s="31">
        <v>0.97321999999999997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3020.25</v>
      </c>
      <c r="D161" s="36">
        <v>3017.2666666666664</v>
      </c>
      <c r="E161" s="36">
        <v>2994.9833333333327</v>
      </c>
      <c r="F161" s="36">
        <v>2969.7166666666662</v>
      </c>
      <c r="G161" s="36">
        <v>2947.4333333333325</v>
      </c>
      <c r="H161" s="36">
        <v>3042.5333333333328</v>
      </c>
      <c r="I161" s="36">
        <v>3064.8166666666666</v>
      </c>
      <c r="J161" s="36">
        <v>3090.083333333333</v>
      </c>
      <c r="K161" s="31">
        <v>3039.55</v>
      </c>
      <c r="L161" s="31">
        <v>2992</v>
      </c>
      <c r="M161" s="31">
        <v>2.8249599999999999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319.45</v>
      </c>
      <c r="D162" s="36">
        <v>319.46666666666664</v>
      </c>
      <c r="E162" s="36">
        <v>314.98333333333329</v>
      </c>
      <c r="F162" s="36">
        <v>310.51666666666665</v>
      </c>
      <c r="G162" s="36">
        <v>306.0333333333333</v>
      </c>
      <c r="H162" s="36">
        <v>323.93333333333328</v>
      </c>
      <c r="I162" s="36">
        <v>328.41666666666663</v>
      </c>
      <c r="J162" s="36">
        <v>332.88333333333327</v>
      </c>
      <c r="K162" s="31">
        <v>323.95</v>
      </c>
      <c r="L162" s="31">
        <v>315</v>
      </c>
      <c r="M162" s="31">
        <v>42.625799999999998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445.2</v>
      </c>
      <c r="D163" s="36">
        <v>443.26666666666665</v>
      </c>
      <c r="E163" s="36">
        <v>439.98333333333329</v>
      </c>
      <c r="F163" s="36">
        <v>434.76666666666665</v>
      </c>
      <c r="G163" s="36">
        <v>431.48333333333329</v>
      </c>
      <c r="H163" s="36">
        <v>448.48333333333329</v>
      </c>
      <c r="I163" s="36">
        <v>451.76666666666659</v>
      </c>
      <c r="J163" s="36">
        <v>456.98333333333329</v>
      </c>
      <c r="K163" s="31">
        <v>446.55</v>
      </c>
      <c r="L163" s="31">
        <v>438.05</v>
      </c>
      <c r="M163" s="31">
        <v>1.12967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164.55</v>
      </c>
      <c r="D164" s="36">
        <v>164.6</v>
      </c>
      <c r="E164" s="36">
        <v>162.94999999999999</v>
      </c>
      <c r="F164" s="36">
        <v>161.35</v>
      </c>
      <c r="G164" s="36">
        <v>159.69999999999999</v>
      </c>
      <c r="H164" s="36">
        <v>166.2</v>
      </c>
      <c r="I164" s="36">
        <v>167.85000000000002</v>
      </c>
      <c r="J164" s="36">
        <v>169.45</v>
      </c>
      <c r="K164" s="31">
        <v>166.25</v>
      </c>
      <c r="L164" s="31">
        <v>163</v>
      </c>
      <c r="M164" s="31">
        <v>16.824750000000002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152.44999999999999</v>
      </c>
      <c r="D165" s="36">
        <v>153.81666666666666</v>
      </c>
      <c r="E165" s="36">
        <v>150.88333333333333</v>
      </c>
      <c r="F165" s="36">
        <v>149.31666666666666</v>
      </c>
      <c r="G165" s="36">
        <v>146.38333333333333</v>
      </c>
      <c r="H165" s="36">
        <v>155.38333333333333</v>
      </c>
      <c r="I165" s="36">
        <v>158.31666666666666</v>
      </c>
      <c r="J165" s="36">
        <v>159.88333333333333</v>
      </c>
      <c r="K165" s="31">
        <v>156.75</v>
      </c>
      <c r="L165" s="31">
        <v>152.25</v>
      </c>
      <c r="M165" s="31">
        <v>168.55916999999999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698.3</v>
      </c>
      <c r="D166" s="36">
        <v>700.9</v>
      </c>
      <c r="E166" s="36">
        <v>692.4</v>
      </c>
      <c r="F166" s="36">
        <v>686.5</v>
      </c>
      <c r="G166" s="36">
        <v>678</v>
      </c>
      <c r="H166" s="36">
        <v>706.8</v>
      </c>
      <c r="I166" s="36">
        <v>715.3</v>
      </c>
      <c r="J166" s="36">
        <v>721.19999999999993</v>
      </c>
      <c r="K166" s="31">
        <v>709.4</v>
      </c>
      <c r="L166" s="31">
        <v>695</v>
      </c>
      <c r="M166" s="31">
        <v>3.9751799999999999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4364.1499999999996</v>
      </c>
      <c r="D167" s="36">
        <v>4336.8499999999995</v>
      </c>
      <c r="E167" s="36">
        <v>4301.6999999999989</v>
      </c>
      <c r="F167" s="36">
        <v>4239.2499999999991</v>
      </c>
      <c r="G167" s="36">
        <v>4204.0999999999985</v>
      </c>
      <c r="H167" s="36">
        <v>4399.2999999999993</v>
      </c>
      <c r="I167" s="36">
        <v>4434.4499999999989</v>
      </c>
      <c r="J167" s="36">
        <v>4496.8999999999996</v>
      </c>
      <c r="K167" s="31">
        <v>4372</v>
      </c>
      <c r="L167" s="31">
        <v>4274.3999999999996</v>
      </c>
      <c r="M167" s="31">
        <v>0.22165000000000001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1012.65</v>
      </c>
      <c r="D168" s="36">
        <v>1017.5500000000001</v>
      </c>
      <c r="E168" s="36">
        <v>989.35000000000014</v>
      </c>
      <c r="F168" s="36">
        <v>966.05000000000007</v>
      </c>
      <c r="G168" s="36">
        <v>937.85000000000014</v>
      </c>
      <c r="H168" s="36">
        <v>1040.8500000000001</v>
      </c>
      <c r="I168" s="36">
        <v>1069.0500000000002</v>
      </c>
      <c r="J168" s="36">
        <v>1092.3500000000001</v>
      </c>
      <c r="K168" s="31">
        <v>1045.75</v>
      </c>
      <c r="L168" s="31">
        <v>994.25</v>
      </c>
      <c r="M168" s="31">
        <v>5.6222200000000004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254.8</v>
      </c>
      <c r="D169" s="36">
        <v>257.01666666666665</v>
      </c>
      <c r="E169" s="36">
        <v>249.23333333333329</v>
      </c>
      <c r="F169" s="36">
        <v>243.66666666666663</v>
      </c>
      <c r="G169" s="36">
        <v>235.88333333333327</v>
      </c>
      <c r="H169" s="36">
        <v>262.58333333333331</v>
      </c>
      <c r="I169" s="36">
        <v>270.36666666666662</v>
      </c>
      <c r="J169" s="36">
        <v>275.93333333333334</v>
      </c>
      <c r="K169" s="31">
        <v>264.8</v>
      </c>
      <c r="L169" s="31">
        <v>251.45</v>
      </c>
      <c r="M169" s="31">
        <v>25.085599999999999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203.3</v>
      </c>
      <c r="D170" s="36">
        <v>203.35</v>
      </c>
      <c r="E170" s="36">
        <v>201.85</v>
      </c>
      <c r="F170" s="36">
        <v>200.4</v>
      </c>
      <c r="G170" s="36">
        <v>198.9</v>
      </c>
      <c r="H170" s="36">
        <v>204.79999999999998</v>
      </c>
      <c r="I170" s="36">
        <v>206.29999999999998</v>
      </c>
      <c r="J170" s="36">
        <v>207.74999999999997</v>
      </c>
      <c r="K170" s="31">
        <v>204.85</v>
      </c>
      <c r="L170" s="31">
        <v>201.9</v>
      </c>
      <c r="M170" s="31">
        <v>10.369009999999999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753.45</v>
      </c>
      <c r="D171" s="36">
        <v>754.31666666666661</v>
      </c>
      <c r="E171" s="36">
        <v>741.43333333333317</v>
      </c>
      <c r="F171" s="36">
        <v>729.41666666666652</v>
      </c>
      <c r="G171" s="36">
        <v>716.53333333333308</v>
      </c>
      <c r="H171" s="36">
        <v>766.33333333333326</v>
      </c>
      <c r="I171" s="36">
        <v>779.2166666666667</v>
      </c>
      <c r="J171" s="36">
        <v>791.23333333333335</v>
      </c>
      <c r="K171" s="31">
        <v>767.2</v>
      </c>
      <c r="L171" s="31">
        <v>742.3</v>
      </c>
      <c r="M171" s="31">
        <v>2.65551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425.4</v>
      </c>
      <c r="D172" s="36">
        <v>425.31666666666661</v>
      </c>
      <c r="E172" s="36">
        <v>422.43333333333322</v>
      </c>
      <c r="F172" s="36">
        <v>419.46666666666664</v>
      </c>
      <c r="G172" s="36">
        <v>416.58333333333326</v>
      </c>
      <c r="H172" s="36">
        <v>428.28333333333319</v>
      </c>
      <c r="I172" s="36">
        <v>431.16666666666663</v>
      </c>
      <c r="J172" s="36">
        <v>434.13333333333316</v>
      </c>
      <c r="K172" s="31">
        <v>428.2</v>
      </c>
      <c r="L172" s="31">
        <v>422.35</v>
      </c>
      <c r="M172" s="31">
        <v>6.9974800000000004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1359.45</v>
      </c>
      <c r="D173" s="36">
        <v>1371</v>
      </c>
      <c r="E173" s="36">
        <v>1344.05</v>
      </c>
      <c r="F173" s="36">
        <v>1328.6499999999999</v>
      </c>
      <c r="G173" s="36">
        <v>1301.6999999999998</v>
      </c>
      <c r="H173" s="36">
        <v>1386.4</v>
      </c>
      <c r="I173" s="36">
        <v>1413.35</v>
      </c>
      <c r="J173" s="36">
        <v>1428.7500000000002</v>
      </c>
      <c r="K173" s="31">
        <v>1397.95</v>
      </c>
      <c r="L173" s="31">
        <v>1355.6</v>
      </c>
      <c r="M173" s="31">
        <v>1.6580999999999999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186.5</v>
      </c>
      <c r="D174" s="36">
        <v>187.26666666666665</v>
      </c>
      <c r="E174" s="36">
        <v>184.08333333333331</v>
      </c>
      <c r="F174" s="36">
        <v>181.66666666666666</v>
      </c>
      <c r="G174" s="36">
        <v>178.48333333333332</v>
      </c>
      <c r="H174" s="36">
        <v>189.68333333333331</v>
      </c>
      <c r="I174" s="36">
        <v>192.86666666666665</v>
      </c>
      <c r="J174" s="36">
        <v>195.2833333333333</v>
      </c>
      <c r="K174" s="31">
        <v>190.45</v>
      </c>
      <c r="L174" s="31">
        <v>184.85</v>
      </c>
      <c r="M174" s="31">
        <v>165.07602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1381</v>
      </c>
      <c r="D175" s="36">
        <v>1362.3</v>
      </c>
      <c r="E175" s="36">
        <v>1338.6</v>
      </c>
      <c r="F175" s="36">
        <v>1296.2</v>
      </c>
      <c r="G175" s="36">
        <v>1272.5</v>
      </c>
      <c r="H175" s="36">
        <v>1404.6999999999998</v>
      </c>
      <c r="I175" s="36">
        <v>1428.4</v>
      </c>
      <c r="J175" s="36">
        <v>1470.7999999999997</v>
      </c>
      <c r="K175" s="31">
        <v>1386</v>
      </c>
      <c r="L175" s="31">
        <v>1319.9</v>
      </c>
      <c r="M175" s="31">
        <v>2.8263400000000001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84.4</v>
      </c>
      <c r="D176" s="36">
        <v>84.550000000000011</v>
      </c>
      <c r="E176" s="36">
        <v>83.40000000000002</v>
      </c>
      <c r="F176" s="36">
        <v>82.4</v>
      </c>
      <c r="G176" s="36">
        <v>81.250000000000014</v>
      </c>
      <c r="H176" s="36">
        <v>85.550000000000026</v>
      </c>
      <c r="I176" s="36">
        <v>86.7</v>
      </c>
      <c r="J176" s="36">
        <v>87.700000000000031</v>
      </c>
      <c r="K176" s="31">
        <v>85.7</v>
      </c>
      <c r="L176" s="31">
        <v>83.55</v>
      </c>
      <c r="M176" s="31">
        <v>119.7058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2516.1999999999998</v>
      </c>
      <c r="D177" s="36">
        <v>2512.2666666666664</v>
      </c>
      <c r="E177" s="36">
        <v>2484.5333333333328</v>
      </c>
      <c r="F177" s="36">
        <v>2452.8666666666663</v>
      </c>
      <c r="G177" s="36">
        <v>2425.1333333333328</v>
      </c>
      <c r="H177" s="36">
        <v>2543.9333333333329</v>
      </c>
      <c r="I177" s="36">
        <v>2571.6666666666665</v>
      </c>
      <c r="J177" s="36">
        <v>2603.333333333333</v>
      </c>
      <c r="K177" s="31">
        <v>2540</v>
      </c>
      <c r="L177" s="31">
        <v>2480.6</v>
      </c>
      <c r="M177" s="31">
        <v>0.25306000000000001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340.7</v>
      </c>
      <c r="D178" s="36">
        <v>341.58333333333331</v>
      </c>
      <c r="E178" s="36">
        <v>332.71666666666664</v>
      </c>
      <c r="F178" s="36">
        <v>324.73333333333335</v>
      </c>
      <c r="G178" s="36">
        <v>315.86666666666667</v>
      </c>
      <c r="H178" s="36">
        <v>349.56666666666661</v>
      </c>
      <c r="I178" s="36">
        <v>358.43333333333328</v>
      </c>
      <c r="J178" s="36">
        <v>366.41666666666657</v>
      </c>
      <c r="K178" s="31">
        <v>350.45</v>
      </c>
      <c r="L178" s="31">
        <v>333.6</v>
      </c>
      <c r="M178" s="31">
        <v>16.1737</v>
      </c>
      <c r="N178" s="1"/>
      <c r="O178" s="1"/>
    </row>
    <row r="179" spans="1:15" ht="12.75" customHeight="1">
      <c r="A179" s="33">
        <v>169</v>
      </c>
      <c r="B179" s="53" t="s">
        <v>870</v>
      </c>
      <c r="C179" s="31">
        <v>6616.8</v>
      </c>
      <c r="D179" s="36">
        <v>6608.3833333333341</v>
      </c>
      <c r="E179" s="36">
        <v>6585.6666666666679</v>
      </c>
      <c r="F179" s="36">
        <v>6554.5333333333338</v>
      </c>
      <c r="G179" s="36">
        <v>6531.8166666666675</v>
      </c>
      <c r="H179" s="36">
        <v>6639.5166666666682</v>
      </c>
      <c r="I179" s="36">
        <v>6662.2333333333336</v>
      </c>
      <c r="J179" s="36">
        <v>6693.3666666666686</v>
      </c>
      <c r="K179" s="31">
        <v>6631.1</v>
      </c>
      <c r="L179" s="31">
        <v>6577.25</v>
      </c>
      <c r="M179" s="31">
        <v>6.1769999999999999E-2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1775.1</v>
      </c>
      <c r="D180" s="36">
        <v>1785.05</v>
      </c>
      <c r="E180" s="36">
        <v>1760.1</v>
      </c>
      <c r="F180" s="36">
        <v>1745.1</v>
      </c>
      <c r="G180" s="36">
        <v>1720.1499999999999</v>
      </c>
      <c r="H180" s="36">
        <v>1800.05</v>
      </c>
      <c r="I180" s="36">
        <v>1825.0000000000002</v>
      </c>
      <c r="J180" s="36">
        <v>1840</v>
      </c>
      <c r="K180" s="31">
        <v>1810</v>
      </c>
      <c r="L180" s="31">
        <v>1770.05</v>
      </c>
      <c r="M180" s="31">
        <v>1.3047599999999999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1934.65</v>
      </c>
      <c r="D181" s="36">
        <v>1951.55</v>
      </c>
      <c r="E181" s="36">
        <v>1914.1</v>
      </c>
      <c r="F181" s="36">
        <v>1893.55</v>
      </c>
      <c r="G181" s="36">
        <v>1856.1</v>
      </c>
      <c r="H181" s="36">
        <v>1972.1</v>
      </c>
      <c r="I181" s="36">
        <v>2009.5500000000002</v>
      </c>
      <c r="J181" s="36">
        <v>2030.1</v>
      </c>
      <c r="K181" s="31">
        <v>1989</v>
      </c>
      <c r="L181" s="31">
        <v>1931</v>
      </c>
      <c r="M181" s="31">
        <v>1.2078500000000001</v>
      </c>
      <c r="N181" s="1"/>
      <c r="O181" s="1"/>
    </row>
    <row r="182" spans="1:15" ht="12.75" customHeight="1">
      <c r="A182" s="33">
        <v>172</v>
      </c>
      <c r="B182" s="53" t="s">
        <v>871</v>
      </c>
      <c r="C182" s="31">
        <v>815.35</v>
      </c>
      <c r="D182" s="36">
        <v>807.94999999999993</v>
      </c>
      <c r="E182" s="36">
        <v>795.39999999999986</v>
      </c>
      <c r="F182" s="36">
        <v>775.44999999999993</v>
      </c>
      <c r="G182" s="36">
        <v>762.89999999999986</v>
      </c>
      <c r="H182" s="36">
        <v>827.89999999999986</v>
      </c>
      <c r="I182" s="36">
        <v>840.44999999999982</v>
      </c>
      <c r="J182" s="36">
        <v>860.39999999999986</v>
      </c>
      <c r="K182" s="31">
        <v>820.5</v>
      </c>
      <c r="L182" s="31">
        <v>788</v>
      </c>
      <c r="M182" s="31">
        <v>1.732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1006</v>
      </c>
      <c r="D183" s="36">
        <v>1002.0333333333333</v>
      </c>
      <c r="E183" s="36">
        <v>994.06666666666661</v>
      </c>
      <c r="F183" s="36">
        <v>982.13333333333333</v>
      </c>
      <c r="G183" s="36">
        <v>974.16666666666663</v>
      </c>
      <c r="H183" s="36">
        <v>1013.9666666666666</v>
      </c>
      <c r="I183" s="36">
        <v>1021.9333333333333</v>
      </c>
      <c r="J183" s="36">
        <v>1033.8666666666666</v>
      </c>
      <c r="K183" s="31">
        <v>1010</v>
      </c>
      <c r="L183" s="31">
        <v>990.1</v>
      </c>
      <c r="M183" s="31">
        <v>8.6143099999999997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1356.1</v>
      </c>
      <c r="D184" s="36">
        <v>1360.6166666666666</v>
      </c>
      <c r="E184" s="36">
        <v>1337.1333333333332</v>
      </c>
      <c r="F184" s="36">
        <v>1318.1666666666667</v>
      </c>
      <c r="G184" s="36">
        <v>1294.6833333333334</v>
      </c>
      <c r="H184" s="36">
        <v>1379.583333333333</v>
      </c>
      <c r="I184" s="36">
        <v>1403.0666666666662</v>
      </c>
      <c r="J184" s="36">
        <v>1422.0333333333328</v>
      </c>
      <c r="K184" s="31">
        <v>1384.1</v>
      </c>
      <c r="L184" s="31">
        <v>1341.65</v>
      </c>
      <c r="M184" s="31">
        <v>1.72176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1203.4000000000001</v>
      </c>
      <c r="D185" s="36">
        <v>1209.7833333333335</v>
      </c>
      <c r="E185" s="36">
        <v>1185.666666666667</v>
      </c>
      <c r="F185" s="36">
        <v>1167.9333333333334</v>
      </c>
      <c r="G185" s="36">
        <v>1143.8166666666668</v>
      </c>
      <c r="H185" s="36">
        <v>1227.5166666666671</v>
      </c>
      <c r="I185" s="36">
        <v>1251.6333333333334</v>
      </c>
      <c r="J185" s="36">
        <v>1269.3666666666672</v>
      </c>
      <c r="K185" s="31">
        <v>1233.9000000000001</v>
      </c>
      <c r="L185" s="31">
        <v>1192.05</v>
      </c>
      <c r="M185" s="31">
        <v>0.28810000000000002</v>
      </c>
      <c r="N185" s="1"/>
      <c r="O185" s="1"/>
    </row>
    <row r="186" spans="1:15" ht="12.75" customHeight="1">
      <c r="A186" s="33">
        <v>176</v>
      </c>
      <c r="B186" s="53" t="s">
        <v>872</v>
      </c>
      <c r="C186" s="31">
        <v>744.55</v>
      </c>
      <c r="D186" s="36">
        <v>747.9</v>
      </c>
      <c r="E186" s="36">
        <v>734.65</v>
      </c>
      <c r="F186" s="36">
        <v>724.75</v>
      </c>
      <c r="G186" s="36">
        <v>711.5</v>
      </c>
      <c r="H186" s="36">
        <v>757.8</v>
      </c>
      <c r="I186" s="36">
        <v>771.05</v>
      </c>
      <c r="J186" s="36">
        <v>780.94999999999993</v>
      </c>
      <c r="K186" s="31">
        <v>761.15</v>
      </c>
      <c r="L186" s="31">
        <v>738</v>
      </c>
      <c r="M186" s="31">
        <v>2.39907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3206.9</v>
      </c>
      <c r="D187" s="36">
        <v>3240.4166666666665</v>
      </c>
      <c r="E187" s="36">
        <v>3151.9333333333329</v>
      </c>
      <c r="F187" s="36">
        <v>3096.9666666666662</v>
      </c>
      <c r="G187" s="36">
        <v>3008.4833333333327</v>
      </c>
      <c r="H187" s="36">
        <v>3295.3833333333332</v>
      </c>
      <c r="I187" s="36">
        <v>3383.8666666666668</v>
      </c>
      <c r="J187" s="36">
        <v>3438.8333333333335</v>
      </c>
      <c r="K187" s="31">
        <v>3328.9</v>
      </c>
      <c r="L187" s="31">
        <v>3185.45</v>
      </c>
      <c r="M187" s="31">
        <v>0.60063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1177.55</v>
      </c>
      <c r="D188" s="36">
        <v>1184.0666666666666</v>
      </c>
      <c r="E188" s="36">
        <v>1166.6833333333332</v>
      </c>
      <c r="F188" s="36">
        <v>1155.8166666666666</v>
      </c>
      <c r="G188" s="36">
        <v>1138.4333333333332</v>
      </c>
      <c r="H188" s="36">
        <v>1194.9333333333332</v>
      </c>
      <c r="I188" s="36">
        <v>1212.3166666666664</v>
      </c>
      <c r="J188" s="36">
        <v>1223.1833333333332</v>
      </c>
      <c r="K188" s="31">
        <v>1201.45</v>
      </c>
      <c r="L188" s="31">
        <v>1173.2</v>
      </c>
      <c r="M188" s="31">
        <v>6.8542300000000003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803.35</v>
      </c>
      <c r="D189" s="36">
        <v>801.63333333333333</v>
      </c>
      <c r="E189" s="36">
        <v>792.81666666666661</v>
      </c>
      <c r="F189" s="36">
        <v>782.2833333333333</v>
      </c>
      <c r="G189" s="36">
        <v>773.46666666666658</v>
      </c>
      <c r="H189" s="36">
        <v>812.16666666666663</v>
      </c>
      <c r="I189" s="36">
        <v>820.98333333333346</v>
      </c>
      <c r="J189" s="36">
        <v>831.51666666666665</v>
      </c>
      <c r="K189" s="31">
        <v>810.45</v>
      </c>
      <c r="L189" s="31">
        <v>791.1</v>
      </c>
      <c r="M189" s="31">
        <v>0.54308999999999996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2409.6</v>
      </c>
      <c r="D190" s="36">
        <v>2412.3666666666668</v>
      </c>
      <c r="E190" s="36">
        <v>2398.7333333333336</v>
      </c>
      <c r="F190" s="36">
        <v>2387.8666666666668</v>
      </c>
      <c r="G190" s="36">
        <v>2374.2333333333336</v>
      </c>
      <c r="H190" s="36">
        <v>2423.2333333333336</v>
      </c>
      <c r="I190" s="36">
        <v>2436.8666666666668</v>
      </c>
      <c r="J190" s="36">
        <v>2447.7333333333336</v>
      </c>
      <c r="K190" s="31">
        <v>2426</v>
      </c>
      <c r="L190" s="31">
        <v>2401.5</v>
      </c>
      <c r="M190" s="31">
        <v>4.5205200000000003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444.55</v>
      </c>
      <c r="D191" s="36">
        <v>447.45</v>
      </c>
      <c r="E191" s="36">
        <v>438.45</v>
      </c>
      <c r="F191" s="36">
        <v>432.35</v>
      </c>
      <c r="G191" s="36">
        <v>423.35</v>
      </c>
      <c r="H191" s="36">
        <v>453.54999999999995</v>
      </c>
      <c r="I191" s="36">
        <v>462.54999999999995</v>
      </c>
      <c r="J191" s="36">
        <v>468.64999999999992</v>
      </c>
      <c r="K191" s="31">
        <v>456.45</v>
      </c>
      <c r="L191" s="31">
        <v>441.35</v>
      </c>
      <c r="M191" s="31">
        <v>9.0688800000000001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661.6</v>
      </c>
      <c r="D192" s="36">
        <v>660.4666666666667</v>
      </c>
      <c r="E192" s="36">
        <v>647.13333333333344</v>
      </c>
      <c r="F192" s="36">
        <v>632.66666666666674</v>
      </c>
      <c r="G192" s="36">
        <v>619.33333333333348</v>
      </c>
      <c r="H192" s="36">
        <v>674.93333333333339</v>
      </c>
      <c r="I192" s="36">
        <v>688.26666666666665</v>
      </c>
      <c r="J192" s="36">
        <v>702.73333333333335</v>
      </c>
      <c r="K192" s="31">
        <v>673.8</v>
      </c>
      <c r="L192" s="31">
        <v>646</v>
      </c>
      <c r="M192" s="31">
        <v>32.373910000000002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2277.85</v>
      </c>
      <c r="D193" s="36">
        <v>2283.7000000000003</v>
      </c>
      <c r="E193" s="36">
        <v>2243.6500000000005</v>
      </c>
      <c r="F193" s="36">
        <v>2209.4500000000003</v>
      </c>
      <c r="G193" s="36">
        <v>2169.4000000000005</v>
      </c>
      <c r="H193" s="36">
        <v>2317.9000000000005</v>
      </c>
      <c r="I193" s="36">
        <v>2357.9500000000007</v>
      </c>
      <c r="J193" s="36">
        <v>2392.1500000000005</v>
      </c>
      <c r="K193" s="31">
        <v>2323.75</v>
      </c>
      <c r="L193" s="31">
        <v>2249.5</v>
      </c>
      <c r="M193" s="31">
        <v>8.1496600000000008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1024.55</v>
      </c>
      <c r="D194" s="36">
        <v>1036.5333333333333</v>
      </c>
      <c r="E194" s="36">
        <v>1001.1166666666666</v>
      </c>
      <c r="F194" s="36">
        <v>977.68333333333328</v>
      </c>
      <c r="G194" s="36">
        <v>942.26666666666654</v>
      </c>
      <c r="H194" s="36">
        <v>1059.9666666666667</v>
      </c>
      <c r="I194" s="36">
        <v>1095.3833333333337</v>
      </c>
      <c r="J194" s="36">
        <v>1118.8166666666666</v>
      </c>
      <c r="K194" s="31">
        <v>1071.95</v>
      </c>
      <c r="L194" s="31">
        <v>1013.1</v>
      </c>
      <c r="M194" s="31">
        <v>10.9116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2037.25</v>
      </c>
      <c r="D195" s="36">
        <v>2038.2833333333335</v>
      </c>
      <c r="E195" s="36">
        <v>2010.9666666666672</v>
      </c>
      <c r="F195" s="36">
        <v>1984.6833333333336</v>
      </c>
      <c r="G195" s="36">
        <v>1957.3666666666672</v>
      </c>
      <c r="H195" s="36">
        <v>2064.5666666666671</v>
      </c>
      <c r="I195" s="36">
        <v>2091.8833333333332</v>
      </c>
      <c r="J195" s="36">
        <v>2118.166666666667</v>
      </c>
      <c r="K195" s="31">
        <v>2065.6</v>
      </c>
      <c r="L195" s="31">
        <v>2012</v>
      </c>
      <c r="M195" s="31">
        <v>0.26455000000000001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750.8</v>
      </c>
      <c r="D196" s="36">
        <v>752.94999999999993</v>
      </c>
      <c r="E196" s="36">
        <v>742.89999999999986</v>
      </c>
      <c r="F196" s="36">
        <v>734.99999999999989</v>
      </c>
      <c r="G196" s="36">
        <v>724.94999999999982</v>
      </c>
      <c r="H196" s="36">
        <v>760.84999999999991</v>
      </c>
      <c r="I196" s="36">
        <v>770.89999999999986</v>
      </c>
      <c r="J196" s="36">
        <v>778.8</v>
      </c>
      <c r="K196" s="31">
        <v>763</v>
      </c>
      <c r="L196" s="31">
        <v>745.05</v>
      </c>
      <c r="M196" s="31">
        <v>1.30792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180.45</v>
      </c>
      <c r="D197" s="36">
        <v>179.5333333333333</v>
      </c>
      <c r="E197" s="36">
        <v>171.96666666666661</v>
      </c>
      <c r="F197" s="36">
        <v>163.48333333333332</v>
      </c>
      <c r="G197" s="36">
        <v>155.91666666666663</v>
      </c>
      <c r="H197" s="36">
        <v>188.01666666666659</v>
      </c>
      <c r="I197" s="36">
        <v>195.58333333333331</v>
      </c>
      <c r="J197" s="36">
        <v>204.06666666666658</v>
      </c>
      <c r="K197" s="31">
        <v>187.1</v>
      </c>
      <c r="L197" s="31">
        <v>171.05</v>
      </c>
      <c r="M197" s="31">
        <v>85.789109999999994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3216.65</v>
      </c>
      <c r="D198" s="36">
        <v>3213.2166666666667</v>
      </c>
      <c r="E198" s="36">
        <v>3181.4333333333334</v>
      </c>
      <c r="F198" s="36">
        <v>3146.2166666666667</v>
      </c>
      <c r="G198" s="36">
        <v>3114.4333333333334</v>
      </c>
      <c r="H198" s="36">
        <v>3248.4333333333334</v>
      </c>
      <c r="I198" s="36">
        <v>3280.2166666666672</v>
      </c>
      <c r="J198" s="36">
        <v>3315.4333333333334</v>
      </c>
      <c r="K198" s="31">
        <v>3245</v>
      </c>
      <c r="L198" s="31">
        <v>3178</v>
      </c>
      <c r="M198" s="31">
        <v>0.83586000000000005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546.95000000000005</v>
      </c>
      <c r="D199" s="36">
        <v>548.65</v>
      </c>
      <c r="E199" s="36">
        <v>542.79999999999995</v>
      </c>
      <c r="F199" s="36">
        <v>538.65</v>
      </c>
      <c r="G199" s="36">
        <v>532.79999999999995</v>
      </c>
      <c r="H199" s="36">
        <v>552.79999999999995</v>
      </c>
      <c r="I199" s="36">
        <v>558.65000000000009</v>
      </c>
      <c r="J199" s="36">
        <v>562.79999999999995</v>
      </c>
      <c r="K199" s="31">
        <v>554.5</v>
      </c>
      <c r="L199" s="31">
        <v>544.5</v>
      </c>
      <c r="M199" s="31">
        <v>6.1125600000000002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693.6</v>
      </c>
      <c r="D200" s="36">
        <v>694.33333333333337</v>
      </c>
      <c r="E200" s="36">
        <v>688.76666666666677</v>
      </c>
      <c r="F200" s="36">
        <v>683.93333333333339</v>
      </c>
      <c r="G200" s="36">
        <v>678.36666666666679</v>
      </c>
      <c r="H200" s="36">
        <v>699.16666666666674</v>
      </c>
      <c r="I200" s="36">
        <v>704.73333333333335</v>
      </c>
      <c r="J200" s="36">
        <v>709.56666666666672</v>
      </c>
      <c r="K200" s="31">
        <v>699.9</v>
      </c>
      <c r="L200" s="31">
        <v>689.5</v>
      </c>
      <c r="M200" s="31">
        <v>8.5099900000000002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219.5</v>
      </c>
      <c r="D201" s="36">
        <v>220.08333333333334</v>
      </c>
      <c r="E201" s="36">
        <v>216.66666666666669</v>
      </c>
      <c r="F201" s="36">
        <v>213.83333333333334</v>
      </c>
      <c r="G201" s="36">
        <v>210.41666666666669</v>
      </c>
      <c r="H201" s="36">
        <v>222.91666666666669</v>
      </c>
      <c r="I201" s="36">
        <v>226.33333333333337</v>
      </c>
      <c r="J201" s="36">
        <v>229.16666666666669</v>
      </c>
      <c r="K201" s="31">
        <v>223.5</v>
      </c>
      <c r="L201" s="31">
        <v>217.25</v>
      </c>
      <c r="M201" s="31">
        <v>47.847050000000003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236.55</v>
      </c>
      <c r="D202" s="36">
        <v>237.13333333333333</v>
      </c>
      <c r="E202" s="36">
        <v>232.01666666666665</v>
      </c>
      <c r="F202" s="36">
        <v>227.48333333333332</v>
      </c>
      <c r="G202" s="36">
        <v>222.36666666666665</v>
      </c>
      <c r="H202" s="36">
        <v>241.66666666666666</v>
      </c>
      <c r="I202" s="36">
        <v>246.78333333333333</v>
      </c>
      <c r="J202" s="36">
        <v>251.31666666666666</v>
      </c>
      <c r="K202" s="31">
        <v>242.25</v>
      </c>
      <c r="L202" s="31">
        <v>232.6</v>
      </c>
      <c r="M202" s="31">
        <v>70.860500000000002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364.3</v>
      </c>
      <c r="D203" s="36">
        <v>367.06666666666666</v>
      </c>
      <c r="E203" s="36">
        <v>360.48333333333335</v>
      </c>
      <c r="F203" s="36">
        <v>356.66666666666669</v>
      </c>
      <c r="G203" s="36">
        <v>350.08333333333337</v>
      </c>
      <c r="H203" s="36">
        <v>370.88333333333333</v>
      </c>
      <c r="I203" s="36">
        <v>377.4666666666667</v>
      </c>
      <c r="J203" s="36">
        <v>381.2833333333333</v>
      </c>
      <c r="K203" s="31">
        <v>373.65</v>
      </c>
      <c r="L203" s="31">
        <v>363.25</v>
      </c>
      <c r="M203" s="31">
        <v>10.58877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2073.35</v>
      </c>
      <c r="D204" s="36">
        <v>2064.4833333333336</v>
      </c>
      <c r="E204" s="36">
        <v>2023.9666666666672</v>
      </c>
      <c r="F204" s="36">
        <v>1974.5833333333335</v>
      </c>
      <c r="G204" s="36">
        <v>1934.0666666666671</v>
      </c>
      <c r="H204" s="36">
        <v>2113.8666666666672</v>
      </c>
      <c r="I204" s="36">
        <v>2154.3833333333337</v>
      </c>
      <c r="J204" s="36">
        <v>2203.7666666666673</v>
      </c>
      <c r="K204" s="31">
        <v>2105</v>
      </c>
      <c r="L204" s="31">
        <v>2015.1</v>
      </c>
      <c r="M204" s="31">
        <v>7.1979800000000003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1539.65</v>
      </c>
      <c r="D205" s="36">
        <v>1536.95</v>
      </c>
      <c r="E205" s="36">
        <v>1521.4</v>
      </c>
      <c r="F205" s="36">
        <v>1503.15</v>
      </c>
      <c r="G205" s="36">
        <v>1487.6000000000001</v>
      </c>
      <c r="H205" s="36">
        <v>1555.2</v>
      </c>
      <c r="I205" s="36">
        <v>1570.7499999999998</v>
      </c>
      <c r="J205" s="36">
        <v>1589</v>
      </c>
      <c r="K205" s="31">
        <v>1552.5</v>
      </c>
      <c r="L205" s="31">
        <v>1518.7</v>
      </c>
      <c r="M205" s="31">
        <v>33.88449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3699.35</v>
      </c>
      <c r="D206" s="36">
        <v>3715.7833333333333</v>
      </c>
      <c r="E206" s="36">
        <v>3673.5666666666666</v>
      </c>
      <c r="F206" s="36">
        <v>3647.7833333333333</v>
      </c>
      <c r="G206" s="36">
        <v>3605.5666666666666</v>
      </c>
      <c r="H206" s="36">
        <v>3741.5666666666666</v>
      </c>
      <c r="I206" s="36">
        <v>3783.7833333333328</v>
      </c>
      <c r="J206" s="36">
        <v>3809.5666666666666</v>
      </c>
      <c r="K206" s="31">
        <v>3758</v>
      </c>
      <c r="L206" s="31">
        <v>3690</v>
      </c>
      <c r="M206" s="31">
        <v>2.2455099999999999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1527.6</v>
      </c>
      <c r="D207" s="36">
        <v>1520.5333333333335</v>
      </c>
      <c r="E207" s="36">
        <v>1511.0666666666671</v>
      </c>
      <c r="F207" s="36">
        <v>1494.5333333333335</v>
      </c>
      <c r="G207" s="36">
        <v>1485.0666666666671</v>
      </c>
      <c r="H207" s="36">
        <v>1537.0666666666671</v>
      </c>
      <c r="I207" s="36">
        <v>1546.5333333333338</v>
      </c>
      <c r="J207" s="36">
        <v>1563.0666666666671</v>
      </c>
      <c r="K207" s="31">
        <v>1530</v>
      </c>
      <c r="L207" s="31">
        <v>1504</v>
      </c>
      <c r="M207" s="31">
        <v>444.67532999999997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622.4</v>
      </c>
      <c r="D208" s="36">
        <v>622.33333333333337</v>
      </c>
      <c r="E208" s="36">
        <v>618.16666666666674</v>
      </c>
      <c r="F208" s="36">
        <v>613.93333333333339</v>
      </c>
      <c r="G208" s="36">
        <v>609.76666666666677</v>
      </c>
      <c r="H208" s="36">
        <v>626.56666666666672</v>
      </c>
      <c r="I208" s="36">
        <v>630.73333333333346</v>
      </c>
      <c r="J208" s="36">
        <v>634.9666666666667</v>
      </c>
      <c r="K208" s="31">
        <v>626.5</v>
      </c>
      <c r="L208" s="31">
        <v>618.1</v>
      </c>
      <c r="M208" s="31">
        <v>38.58229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97.4</v>
      </c>
      <c r="D209" s="36">
        <v>98.333333333333329</v>
      </c>
      <c r="E209" s="36">
        <v>95.666666666666657</v>
      </c>
      <c r="F209" s="36">
        <v>93.933333333333323</v>
      </c>
      <c r="G209" s="36">
        <v>91.266666666666652</v>
      </c>
      <c r="H209" s="36">
        <v>100.06666666666666</v>
      </c>
      <c r="I209" s="36">
        <v>102.73333333333332</v>
      </c>
      <c r="J209" s="36">
        <v>104.46666666666667</v>
      </c>
      <c r="K209" s="31">
        <v>101</v>
      </c>
      <c r="L209" s="31">
        <v>96.6</v>
      </c>
      <c r="M209" s="31">
        <v>158.07039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459.8</v>
      </c>
      <c r="D210" s="36">
        <v>461.93333333333334</v>
      </c>
      <c r="E210" s="36">
        <v>453.86666666666667</v>
      </c>
      <c r="F210" s="36">
        <v>447.93333333333334</v>
      </c>
      <c r="G210" s="36">
        <v>439.86666666666667</v>
      </c>
      <c r="H210" s="36">
        <v>467.86666666666667</v>
      </c>
      <c r="I210" s="36">
        <v>475.93333333333339</v>
      </c>
      <c r="J210" s="36">
        <v>481.86666666666667</v>
      </c>
      <c r="K210" s="31">
        <v>470</v>
      </c>
      <c r="L210" s="31">
        <v>456</v>
      </c>
      <c r="M210" s="31">
        <v>0.71380999999999994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821.75</v>
      </c>
      <c r="D211" s="36">
        <v>822.69999999999993</v>
      </c>
      <c r="E211" s="36">
        <v>815.39999999999986</v>
      </c>
      <c r="F211" s="36">
        <v>809.05</v>
      </c>
      <c r="G211" s="36">
        <v>801.74999999999989</v>
      </c>
      <c r="H211" s="36">
        <v>829.04999999999984</v>
      </c>
      <c r="I211" s="36">
        <v>836.3499999999998</v>
      </c>
      <c r="J211" s="36">
        <v>842.69999999999982</v>
      </c>
      <c r="K211" s="31">
        <v>830</v>
      </c>
      <c r="L211" s="31">
        <v>816.35</v>
      </c>
      <c r="M211" s="31">
        <v>2.05382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1538.75</v>
      </c>
      <c r="D212" s="36">
        <v>1543.7666666666664</v>
      </c>
      <c r="E212" s="36">
        <v>1527.5833333333328</v>
      </c>
      <c r="F212" s="36">
        <v>1516.4166666666663</v>
      </c>
      <c r="G212" s="36">
        <v>1500.2333333333327</v>
      </c>
      <c r="H212" s="36">
        <v>1554.9333333333329</v>
      </c>
      <c r="I212" s="36">
        <v>1571.1166666666663</v>
      </c>
      <c r="J212" s="36">
        <v>1582.2833333333331</v>
      </c>
      <c r="K212" s="31">
        <v>1559.95</v>
      </c>
      <c r="L212" s="31">
        <v>1532.6</v>
      </c>
      <c r="M212" s="31">
        <v>7.9758699999999996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4522.95</v>
      </c>
      <c r="D213" s="36">
        <v>4525.2333333333336</v>
      </c>
      <c r="E213" s="36">
        <v>4460.4666666666672</v>
      </c>
      <c r="F213" s="36">
        <v>4397.9833333333336</v>
      </c>
      <c r="G213" s="36">
        <v>4333.2166666666672</v>
      </c>
      <c r="H213" s="36">
        <v>4587.7166666666672</v>
      </c>
      <c r="I213" s="36">
        <v>4652.4833333333336</v>
      </c>
      <c r="J213" s="36">
        <v>4714.9666666666672</v>
      </c>
      <c r="K213" s="31">
        <v>4590</v>
      </c>
      <c r="L213" s="31">
        <v>4462.75</v>
      </c>
      <c r="M213" s="31">
        <v>13.782500000000001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577.75</v>
      </c>
      <c r="D214" s="36">
        <v>578.9</v>
      </c>
      <c r="E214" s="36">
        <v>567.79999999999995</v>
      </c>
      <c r="F214" s="36">
        <v>557.85</v>
      </c>
      <c r="G214" s="36">
        <v>546.75</v>
      </c>
      <c r="H214" s="36">
        <v>588.84999999999991</v>
      </c>
      <c r="I214" s="36">
        <v>599.95000000000005</v>
      </c>
      <c r="J214" s="36">
        <v>609.89999999999986</v>
      </c>
      <c r="K214" s="31">
        <v>590</v>
      </c>
      <c r="L214" s="31">
        <v>568.95000000000005</v>
      </c>
      <c r="M214" s="31">
        <v>72.462590000000006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3540.95</v>
      </c>
      <c r="D215" s="36">
        <v>3556.0333333333328</v>
      </c>
      <c r="E215" s="36">
        <v>3497.1166666666659</v>
      </c>
      <c r="F215" s="36">
        <v>3453.2833333333328</v>
      </c>
      <c r="G215" s="36">
        <v>3394.3666666666659</v>
      </c>
      <c r="H215" s="36">
        <v>3599.8666666666659</v>
      </c>
      <c r="I215" s="36">
        <v>3658.7833333333328</v>
      </c>
      <c r="J215" s="36">
        <v>3702.6166666666659</v>
      </c>
      <c r="K215" s="31">
        <v>3614.95</v>
      </c>
      <c r="L215" s="31">
        <v>3512.2</v>
      </c>
      <c r="M215" s="31">
        <v>15.91827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313.95</v>
      </c>
      <c r="D216" s="36">
        <v>316.48333333333335</v>
      </c>
      <c r="E216" s="36">
        <v>308.9666666666667</v>
      </c>
      <c r="F216" s="36">
        <v>303.98333333333335</v>
      </c>
      <c r="G216" s="36">
        <v>296.4666666666667</v>
      </c>
      <c r="H216" s="36">
        <v>321.4666666666667</v>
      </c>
      <c r="I216" s="36">
        <v>328.98333333333335</v>
      </c>
      <c r="J216" s="36">
        <v>333.9666666666667</v>
      </c>
      <c r="K216" s="31">
        <v>324</v>
      </c>
      <c r="L216" s="31">
        <v>311.5</v>
      </c>
      <c r="M216" s="31">
        <v>145.01703000000001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461.55</v>
      </c>
      <c r="D217" s="36">
        <v>467.18333333333334</v>
      </c>
      <c r="E217" s="36">
        <v>454.36666666666667</v>
      </c>
      <c r="F217" s="36">
        <v>447.18333333333334</v>
      </c>
      <c r="G217" s="36">
        <v>434.36666666666667</v>
      </c>
      <c r="H217" s="36">
        <v>474.36666666666667</v>
      </c>
      <c r="I217" s="36">
        <v>487.18333333333339</v>
      </c>
      <c r="J217" s="36">
        <v>494.36666666666667</v>
      </c>
      <c r="K217" s="31">
        <v>480</v>
      </c>
      <c r="L217" s="31">
        <v>460</v>
      </c>
      <c r="M217" s="31">
        <v>66.720969999999994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2264.9499999999998</v>
      </c>
      <c r="D218" s="36">
        <v>2265.4</v>
      </c>
      <c r="E218" s="36">
        <v>2248.8000000000002</v>
      </c>
      <c r="F218" s="36">
        <v>2232.65</v>
      </c>
      <c r="G218" s="36">
        <v>2216.0500000000002</v>
      </c>
      <c r="H218" s="36">
        <v>2281.5500000000002</v>
      </c>
      <c r="I218" s="36">
        <v>2298.1499999999996</v>
      </c>
      <c r="J218" s="36">
        <v>2314.3000000000002</v>
      </c>
      <c r="K218" s="31">
        <v>2282</v>
      </c>
      <c r="L218" s="31">
        <v>2249.25</v>
      </c>
      <c r="M218" s="31">
        <v>18.902550000000002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337.85</v>
      </c>
      <c r="D219" s="36">
        <v>337.23333333333329</v>
      </c>
      <c r="E219" s="36">
        <v>333.26666666666659</v>
      </c>
      <c r="F219" s="36">
        <v>328.68333333333328</v>
      </c>
      <c r="G219" s="36">
        <v>324.71666666666658</v>
      </c>
      <c r="H219" s="36">
        <v>341.81666666666661</v>
      </c>
      <c r="I219" s="36">
        <v>345.7833333333333</v>
      </c>
      <c r="J219" s="36">
        <v>350.36666666666662</v>
      </c>
      <c r="K219" s="31">
        <v>341.2</v>
      </c>
      <c r="L219" s="31">
        <v>332.65</v>
      </c>
      <c r="M219" s="31">
        <v>52.96425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6876.85</v>
      </c>
      <c r="D220" s="36">
        <v>6922.8666666666677</v>
      </c>
      <c r="E220" s="36">
        <v>6805.6833333333352</v>
      </c>
      <c r="F220" s="36">
        <v>6734.5166666666673</v>
      </c>
      <c r="G220" s="36">
        <v>6617.3333333333348</v>
      </c>
      <c r="H220" s="36">
        <v>6994.0333333333356</v>
      </c>
      <c r="I220" s="36">
        <v>7111.2166666666681</v>
      </c>
      <c r="J220" s="36">
        <v>7182.3833333333359</v>
      </c>
      <c r="K220" s="31">
        <v>7040.05</v>
      </c>
      <c r="L220" s="31">
        <v>6851.7</v>
      </c>
      <c r="M220" s="31">
        <v>0.20186000000000001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953.25</v>
      </c>
      <c r="D221" s="36">
        <v>954.66666666666663</v>
      </c>
      <c r="E221" s="36">
        <v>926.98333333333323</v>
      </c>
      <c r="F221" s="36">
        <v>900.71666666666658</v>
      </c>
      <c r="G221" s="36">
        <v>873.03333333333319</v>
      </c>
      <c r="H221" s="36">
        <v>980.93333333333328</v>
      </c>
      <c r="I221" s="36">
        <v>1008.6166666666667</v>
      </c>
      <c r="J221" s="36">
        <v>1034.8833333333332</v>
      </c>
      <c r="K221" s="31">
        <v>982.35</v>
      </c>
      <c r="L221" s="31">
        <v>928.4</v>
      </c>
      <c r="M221" s="31">
        <v>2.9941800000000001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40886.199999999997</v>
      </c>
      <c r="D222" s="36">
        <v>40765.333333333336</v>
      </c>
      <c r="E222" s="36">
        <v>40153.466666666674</v>
      </c>
      <c r="F222" s="36">
        <v>39420.733333333337</v>
      </c>
      <c r="G222" s="36">
        <v>38808.866666666676</v>
      </c>
      <c r="H222" s="36">
        <v>41498.066666666673</v>
      </c>
      <c r="I222" s="36">
        <v>42109.933333333327</v>
      </c>
      <c r="J222" s="36">
        <v>42842.666666666672</v>
      </c>
      <c r="K222" s="31">
        <v>41377.199999999997</v>
      </c>
      <c r="L222" s="31">
        <v>40032.6</v>
      </c>
      <c r="M222" s="31">
        <v>7.2340000000000002E-2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207.15</v>
      </c>
      <c r="D223" s="36">
        <v>204.75</v>
      </c>
      <c r="E223" s="36">
        <v>200.15</v>
      </c>
      <c r="F223" s="36">
        <v>193.15</v>
      </c>
      <c r="G223" s="36">
        <v>188.55</v>
      </c>
      <c r="H223" s="36">
        <v>211.75</v>
      </c>
      <c r="I223" s="36">
        <v>216.35000000000002</v>
      </c>
      <c r="J223" s="36">
        <v>223.35</v>
      </c>
      <c r="K223" s="31">
        <v>209.35</v>
      </c>
      <c r="L223" s="31">
        <v>197.75</v>
      </c>
      <c r="M223" s="31">
        <v>190.53118000000001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1078.8499999999999</v>
      </c>
      <c r="D224" s="36">
        <v>1076.0333333333331</v>
      </c>
      <c r="E224" s="36">
        <v>1066.2666666666662</v>
      </c>
      <c r="F224" s="36">
        <v>1053.6833333333332</v>
      </c>
      <c r="G224" s="36">
        <v>1043.9166666666663</v>
      </c>
      <c r="H224" s="36">
        <v>1088.6166666666661</v>
      </c>
      <c r="I224" s="36">
        <v>1098.383333333333</v>
      </c>
      <c r="J224" s="36">
        <v>1110.966666666666</v>
      </c>
      <c r="K224" s="31">
        <v>1085.8</v>
      </c>
      <c r="L224" s="31">
        <v>1063.45</v>
      </c>
      <c r="M224" s="31">
        <v>214.19689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1638.3</v>
      </c>
      <c r="D225" s="36">
        <v>1657.6833333333334</v>
      </c>
      <c r="E225" s="36">
        <v>1613.1666666666667</v>
      </c>
      <c r="F225" s="36">
        <v>1588.0333333333333</v>
      </c>
      <c r="G225" s="36">
        <v>1543.5166666666667</v>
      </c>
      <c r="H225" s="36">
        <v>1682.8166666666668</v>
      </c>
      <c r="I225" s="36">
        <v>1727.3333333333333</v>
      </c>
      <c r="J225" s="36">
        <v>1752.4666666666669</v>
      </c>
      <c r="K225" s="31">
        <v>1702.2</v>
      </c>
      <c r="L225" s="31">
        <v>1632.55</v>
      </c>
      <c r="M225" s="31">
        <v>6.6551099999999996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605.75</v>
      </c>
      <c r="D226" s="36">
        <v>609.76666666666665</v>
      </c>
      <c r="E226" s="36">
        <v>598.5333333333333</v>
      </c>
      <c r="F226" s="36">
        <v>591.31666666666661</v>
      </c>
      <c r="G226" s="36">
        <v>580.08333333333326</v>
      </c>
      <c r="H226" s="36">
        <v>616.98333333333335</v>
      </c>
      <c r="I226" s="36">
        <v>628.2166666666667</v>
      </c>
      <c r="J226" s="36">
        <v>635.43333333333339</v>
      </c>
      <c r="K226" s="31">
        <v>621</v>
      </c>
      <c r="L226" s="31">
        <v>602.54999999999995</v>
      </c>
      <c r="M226" s="31">
        <v>21.189019999999999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719.05</v>
      </c>
      <c r="D227" s="36">
        <v>718.69999999999993</v>
      </c>
      <c r="E227" s="36">
        <v>709.39999999999986</v>
      </c>
      <c r="F227" s="36">
        <v>699.74999999999989</v>
      </c>
      <c r="G227" s="36">
        <v>690.44999999999982</v>
      </c>
      <c r="H227" s="36">
        <v>728.34999999999991</v>
      </c>
      <c r="I227" s="36">
        <v>737.64999999999986</v>
      </c>
      <c r="J227" s="36">
        <v>747.3</v>
      </c>
      <c r="K227" s="31">
        <v>728</v>
      </c>
      <c r="L227" s="31">
        <v>709.05</v>
      </c>
      <c r="M227" s="31">
        <v>5.7477600000000004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88.65</v>
      </c>
      <c r="D228" s="36">
        <v>89.15000000000002</v>
      </c>
      <c r="E228" s="36">
        <v>87.350000000000037</v>
      </c>
      <c r="F228" s="36">
        <v>86.050000000000011</v>
      </c>
      <c r="G228" s="36">
        <v>84.250000000000028</v>
      </c>
      <c r="H228" s="36">
        <v>90.450000000000045</v>
      </c>
      <c r="I228" s="36">
        <v>92.250000000000028</v>
      </c>
      <c r="J228" s="36">
        <v>93.550000000000054</v>
      </c>
      <c r="K228" s="31">
        <v>90.95</v>
      </c>
      <c r="L228" s="31">
        <v>87.85</v>
      </c>
      <c r="M228" s="31">
        <v>245.84813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79.45</v>
      </c>
      <c r="D229" s="36">
        <v>79.366666666666674</v>
      </c>
      <c r="E229" s="36">
        <v>78.633333333333354</v>
      </c>
      <c r="F229" s="36">
        <v>77.816666666666677</v>
      </c>
      <c r="G229" s="36">
        <v>77.083333333333357</v>
      </c>
      <c r="H229" s="36">
        <v>80.183333333333351</v>
      </c>
      <c r="I229" s="36">
        <v>80.916666666666671</v>
      </c>
      <c r="J229" s="36">
        <v>81.733333333333348</v>
      </c>
      <c r="K229" s="31">
        <v>80.099999999999994</v>
      </c>
      <c r="L229" s="31">
        <v>78.55</v>
      </c>
      <c r="M229" s="31">
        <v>517.97671000000003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116</v>
      </c>
      <c r="D230" s="36">
        <v>115.75</v>
      </c>
      <c r="E230" s="36">
        <v>115.05</v>
      </c>
      <c r="F230" s="36">
        <v>114.1</v>
      </c>
      <c r="G230" s="36">
        <v>113.39999999999999</v>
      </c>
      <c r="H230" s="36">
        <v>116.7</v>
      </c>
      <c r="I230" s="36">
        <v>117.39999999999999</v>
      </c>
      <c r="J230" s="36">
        <v>118.35000000000001</v>
      </c>
      <c r="K230" s="31">
        <v>116.45</v>
      </c>
      <c r="L230" s="31">
        <v>114.8</v>
      </c>
      <c r="M230" s="31">
        <v>40.173099999999998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355.1</v>
      </c>
      <c r="D231" s="36">
        <v>356.45</v>
      </c>
      <c r="E231" s="36">
        <v>348.9</v>
      </c>
      <c r="F231" s="36">
        <v>342.7</v>
      </c>
      <c r="G231" s="36">
        <v>335.15</v>
      </c>
      <c r="H231" s="36">
        <v>362.65</v>
      </c>
      <c r="I231" s="36">
        <v>370.20000000000005</v>
      </c>
      <c r="J231" s="36">
        <v>376.4</v>
      </c>
      <c r="K231" s="31">
        <v>364</v>
      </c>
      <c r="L231" s="31">
        <v>350.25</v>
      </c>
      <c r="M231" s="31">
        <v>24.684439999999999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63.15</v>
      </c>
      <c r="D232" s="36">
        <v>63.65</v>
      </c>
      <c r="E232" s="36">
        <v>62</v>
      </c>
      <c r="F232" s="36">
        <v>60.85</v>
      </c>
      <c r="G232" s="36">
        <v>59.2</v>
      </c>
      <c r="H232" s="36">
        <v>64.8</v>
      </c>
      <c r="I232" s="36">
        <v>66.449999999999989</v>
      </c>
      <c r="J232" s="36">
        <v>67.599999999999994</v>
      </c>
      <c r="K232" s="31">
        <v>65.3</v>
      </c>
      <c r="L232" s="31">
        <v>62.5</v>
      </c>
      <c r="M232" s="31">
        <v>154.16408000000001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230.85</v>
      </c>
      <c r="D233" s="36">
        <v>232.35</v>
      </c>
      <c r="E233" s="36">
        <v>227.29999999999998</v>
      </c>
      <c r="F233" s="36">
        <v>223.75</v>
      </c>
      <c r="G233" s="36">
        <v>218.7</v>
      </c>
      <c r="H233" s="36">
        <v>235.89999999999998</v>
      </c>
      <c r="I233" s="36">
        <v>240.95</v>
      </c>
      <c r="J233" s="36">
        <v>244.49999999999997</v>
      </c>
      <c r="K233" s="31">
        <v>237.4</v>
      </c>
      <c r="L233" s="31">
        <v>228.8</v>
      </c>
      <c r="M233" s="31">
        <v>84.251009999999994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422.75</v>
      </c>
      <c r="D234" s="36">
        <v>423.33333333333331</v>
      </c>
      <c r="E234" s="36">
        <v>419.31666666666661</v>
      </c>
      <c r="F234" s="36">
        <v>415.88333333333327</v>
      </c>
      <c r="G234" s="36">
        <v>411.86666666666656</v>
      </c>
      <c r="H234" s="36">
        <v>426.76666666666665</v>
      </c>
      <c r="I234" s="36">
        <v>430.78333333333342</v>
      </c>
      <c r="J234" s="36">
        <v>434.2166666666667</v>
      </c>
      <c r="K234" s="31">
        <v>427.35</v>
      </c>
      <c r="L234" s="31">
        <v>419.9</v>
      </c>
      <c r="M234" s="31">
        <v>183.58410000000001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270.75</v>
      </c>
      <c r="D235" s="36">
        <v>271.88333333333333</v>
      </c>
      <c r="E235" s="36">
        <v>266.01666666666665</v>
      </c>
      <c r="F235" s="36">
        <v>261.2833333333333</v>
      </c>
      <c r="G235" s="36">
        <v>255.41666666666663</v>
      </c>
      <c r="H235" s="36">
        <v>276.61666666666667</v>
      </c>
      <c r="I235" s="36">
        <v>282.48333333333335</v>
      </c>
      <c r="J235" s="36">
        <v>287.2166666666667</v>
      </c>
      <c r="K235" s="31">
        <v>277.75</v>
      </c>
      <c r="L235" s="31">
        <v>267.14999999999998</v>
      </c>
      <c r="M235" s="31">
        <v>9.7844099999999994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223.95</v>
      </c>
      <c r="D236" s="36">
        <v>225.11666666666667</v>
      </c>
      <c r="E236" s="36">
        <v>221.83333333333334</v>
      </c>
      <c r="F236" s="36">
        <v>219.71666666666667</v>
      </c>
      <c r="G236" s="36">
        <v>216.43333333333334</v>
      </c>
      <c r="H236" s="36">
        <v>227.23333333333335</v>
      </c>
      <c r="I236" s="36">
        <v>230.51666666666665</v>
      </c>
      <c r="J236" s="36">
        <v>232.63333333333335</v>
      </c>
      <c r="K236" s="31">
        <v>228.4</v>
      </c>
      <c r="L236" s="31">
        <v>223</v>
      </c>
      <c r="M236" s="31">
        <v>26.751619999999999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184.15</v>
      </c>
      <c r="D237" s="36">
        <v>183.65</v>
      </c>
      <c r="E237" s="36">
        <v>181</v>
      </c>
      <c r="F237" s="36">
        <v>177.85</v>
      </c>
      <c r="G237" s="36">
        <v>175.2</v>
      </c>
      <c r="H237" s="36">
        <v>186.8</v>
      </c>
      <c r="I237" s="36">
        <v>189.45000000000005</v>
      </c>
      <c r="J237" s="36">
        <v>192.60000000000002</v>
      </c>
      <c r="K237" s="31">
        <v>186.3</v>
      </c>
      <c r="L237" s="31">
        <v>180.5</v>
      </c>
      <c r="M237" s="31">
        <v>120.18796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2538.5</v>
      </c>
      <c r="D238" s="36">
        <v>2564.4666666666667</v>
      </c>
      <c r="E238" s="36">
        <v>2509.0333333333333</v>
      </c>
      <c r="F238" s="36">
        <v>2479.5666666666666</v>
      </c>
      <c r="G238" s="36">
        <v>2424.1333333333332</v>
      </c>
      <c r="H238" s="36">
        <v>2593.9333333333334</v>
      </c>
      <c r="I238" s="36">
        <v>2649.3666666666668</v>
      </c>
      <c r="J238" s="36">
        <v>2678.8333333333335</v>
      </c>
      <c r="K238" s="31">
        <v>2619.9</v>
      </c>
      <c r="L238" s="31">
        <v>2535</v>
      </c>
      <c r="M238" s="31">
        <v>5.1134500000000003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526.5</v>
      </c>
      <c r="D239" s="36">
        <v>533.44999999999993</v>
      </c>
      <c r="E239" s="36">
        <v>516.89999999999986</v>
      </c>
      <c r="F239" s="36">
        <v>507.29999999999995</v>
      </c>
      <c r="G239" s="36">
        <v>490.74999999999989</v>
      </c>
      <c r="H239" s="36">
        <v>543.04999999999984</v>
      </c>
      <c r="I239" s="36">
        <v>559.5999999999998</v>
      </c>
      <c r="J239" s="36">
        <v>569.19999999999982</v>
      </c>
      <c r="K239" s="31">
        <v>550</v>
      </c>
      <c r="L239" s="31">
        <v>523.85</v>
      </c>
      <c r="M239" s="31">
        <v>37.823369999999997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144.80000000000001</v>
      </c>
      <c r="D240" s="36">
        <v>145.71666666666667</v>
      </c>
      <c r="E240" s="36">
        <v>143.63333333333333</v>
      </c>
      <c r="F240" s="36">
        <v>142.46666666666667</v>
      </c>
      <c r="G240" s="36">
        <v>140.38333333333333</v>
      </c>
      <c r="H240" s="36">
        <v>146.88333333333333</v>
      </c>
      <c r="I240" s="36">
        <v>148.96666666666664</v>
      </c>
      <c r="J240" s="36">
        <v>150.13333333333333</v>
      </c>
      <c r="K240" s="31">
        <v>147.80000000000001</v>
      </c>
      <c r="L240" s="31">
        <v>144.55000000000001</v>
      </c>
      <c r="M240" s="31">
        <v>105.81111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617.95000000000005</v>
      </c>
      <c r="D241" s="36">
        <v>617.25</v>
      </c>
      <c r="E241" s="36">
        <v>612</v>
      </c>
      <c r="F241" s="36">
        <v>606.04999999999995</v>
      </c>
      <c r="G241" s="36">
        <v>600.79999999999995</v>
      </c>
      <c r="H241" s="36">
        <v>623.20000000000005</v>
      </c>
      <c r="I241" s="36">
        <v>628.45000000000005</v>
      </c>
      <c r="J241" s="36">
        <v>634.40000000000009</v>
      </c>
      <c r="K241" s="31">
        <v>622.5</v>
      </c>
      <c r="L241" s="31">
        <v>611.29999999999995</v>
      </c>
      <c r="M241" s="31">
        <v>27.436350000000001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169.65</v>
      </c>
      <c r="D242" s="36">
        <v>171.2166666666667</v>
      </c>
      <c r="E242" s="36">
        <v>167.48333333333341</v>
      </c>
      <c r="F242" s="36">
        <v>165.31666666666672</v>
      </c>
      <c r="G242" s="36">
        <v>161.58333333333343</v>
      </c>
      <c r="H242" s="36">
        <v>173.38333333333338</v>
      </c>
      <c r="I242" s="36">
        <v>177.11666666666667</v>
      </c>
      <c r="J242" s="36">
        <v>179.28333333333336</v>
      </c>
      <c r="K242" s="31">
        <v>174.95</v>
      </c>
      <c r="L242" s="31">
        <v>169.05</v>
      </c>
      <c r="M242" s="31">
        <v>179.13673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65.849999999999994</v>
      </c>
      <c r="D243" s="36">
        <v>66.150000000000006</v>
      </c>
      <c r="E243" s="36">
        <v>64.600000000000009</v>
      </c>
      <c r="F243" s="36">
        <v>63.350000000000009</v>
      </c>
      <c r="G243" s="36">
        <v>61.800000000000011</v>
      </c>
      <c r="H243" s="36">
        <v>67.400000000000006</v>
      </c>
      <c r="I243" s="36">
        <v>68.950000000000017</v>
      </c>
      <c r="J243" s="36">
        <v>70.2</v>
      </c>
      <c r="K243" s="31">
        <v>67.7</v>
      </c>
      <c r="L243" s="31">
        <v>64.900000000000006</v>
      </c>
      <c r="M243" s="31">
        <v>191.27280999999999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998.15</v>
      </c>
      <c r="D244" s="36">
        <v>1004.9</v>
      </c>
      <c r="E244" s="36">
        <v>987.3</v>
      </c>
      <c r="F244" s="36">
        <v>976.44999999999993</v>
      </c>
      <c r="G244" s="36">
        <v>958.84999999999991</v>
      </c>
      <c r="H244" s="36">
        <v>1015.75</v>
      </c>
      <c r="I244" s="36">
        <v>1033.3500000000001</v>
      </c>
      <c r="J244" s="36">
        <v>1044.2</v>
      </c>
      <c r="K244" s="31">
        <v>1022.5</v>
      </c>
      <c r="L244" s="31">
        <v>994.05</v>
      </c>
      <c r="M244" s="31">
        <v>27.901350000000001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143.75</v>
      </c>
      <c r="D245" s="36">
        <v>145.18333333333334</v>
      </c>
      <c r="E245" s="36">
        <v>142.06666666666666</v>
      </c>
      <c r="F245" s="36">
        <v>140.38333333333333</v>
      </c>
      <c r="G245" s="36">
        <v>137.26666666666665</v>
      </c>
      <c r="H245" s="36">
        <v>146.86666666666667</v>
      </c>
      <c r="I245" s="36">
        <v>149.98333333333335</v>
      </c>
      <c r="J245" s="36">
        <v>151.66666666666669</v>
      </c>
      <c r="K245" s="31">
        <v>148.30000000000001</v>
      </c>
      <c r="L245" s="31">
        <v>143.5</v>
      </c>
      <c r="M245" s="31">
        <v>385.90096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1393</v>
      </c>
      <c r="D246" s="36">
        <v>1390.9666666666665</v>
      </c>
      <c r="E246" s="36">
        <v>1379.0333333333328</v>
      </c>
      <c r="F246" s="36">
        <v>1365.0666666666664</v>
      </c>
      <c r="G246" s="36">
        <v>1353.1333333333328</v>
      </c>
      <c r="H246" s="36">
        <v>1404.9333333333329</v>
      </c>
      <c r="I246" s="36">
        <v>1416.8666666666668</v>
      </c>
      <c r="J246" s="36">
        <v>1430.833333333333</v>
      </c>
      <c r="K246" s="31">
        <v>1402.9</v>
      </c>
      <c r="L246" s="31">
        <v>1377</v>
      </c>
      <c r="M246" s="31">
        <v>0.44724000000000003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437.1</v>
      </c>
      <c r="D247" s="36">
        <v>438.86666666666662</v>
      </c>
      <c r="E247" s="36">
        <v>432.73333333333323</v>
      </c>
      <c r="F247" s="36">
        <v>428.36666666666662</v>
      </c>
      <c r="G247" s="36">
        <v>422.23333333333323</v>
      </c>
      <c r="H247" s="36">
        <v>443.23333333333323</v>
      </c>
      <c r="I247" s="36">
        <v>449.36666666666656</v>
      </c>
      <c r="J247" s="36">
        <v>453.73333333333323</v>
      </c>
      <c r="K247" s="31">
        <v>445</v>
      </c>
      <c r="L247" s="31">
        <v>434.5</v>
      </c>
      <c r="M247" s="31">
        <v>23.408850000000001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306.60000000000002</v>
      </c>
      <c r="D248" s="36">
        <v>306.05</v>
      </c>
      <c r="E248" s="36">
        <v>302.10000000000002</v>
      </c>
      <c r="F248" s="36">
        <v>297.60000000000002</v>
      </c>
      <c r="G248" s="36">
        <v>293.65000000000003</v>
      </c>
      <c r="H248" s="36">
        <v>310.55</v>
      </c>
      <c r="I248" s="36">
        <v>314.49999999999994</v>
      </c>
      <c r="J248" s="36">
        <v>319</v>
      </c>
      <c r="K248" s="31">
        <v>310</v>
      </c>
      <c r="L248" s="31">
        <v>301.55</v>
      </c>
      <c r="M248" s="31">
        <v>138.75200000000001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1544.45</v>
      </c>
      <c r="D249" s="36">
        <v>1535.3666666666668</v>
      </c>
      <c r="E249" s="36">
        <v>1520.2833333333335</v>
      </c>
      <c r="F249" s="36">
        <v>1496.1166666666668</v>
      </c>
      <c r="G249" s="36">
        <v>1481.0333333333335</v>
      </c>
      <c r="H249" s="36">
        <v>1559.5333333333335</v>
      </c>
      <c r="I249" s="36">
        <v>1574.6166666666666</v>
      </c>
      <c r="J249" s="36">
        <v>1598.7833333333335</v>
      </c>
      <c r="K249" s="31">
        <v>1550.45</v>
      </c>
      <c r="L249" s="31">
        <v>1511.2</v>
      </c>
      <c r="M249" s="31">
        <v>60.771549999999998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37.700000000000003</v>
      </c>
      <c r="D250" s="36">
        <v>38.016666666666673</v>
      </c>
      <c r="E250" s="36">
        <v>36.833333333333343</v>
      </c>
      <c r="F250" s="36">
        <v>35.966666666666669</v>
      </c>
      <c r="G250" s="36">
        <v>34.783333333333339</v>
      </c>
      <c r="H250" s="36">
        <v>38.883333333333347</v>
      </c>
      <c r="I250" s="36">
        <v>40.06666666666667</v>
      </c>
      <c r="J250" s="36">
        <v>40.933333333333351</v>
      </c>
      <c r="K250" s="31">
        <v>39.200000000000003</v>
      </c>
      <c r="L250" s="31">
        <v>37.15</v>
      </c>
      <c r="M250" s="31">
        <v>564.92924000000005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5628.2</v>
      </c>
      <c r="D251" s="36">
        <v>5664.5999999999995</v>
      </c>
      <c r="E251" s="36">
        <v>5581.2999999999993</v>
      </c>
      <c r="F251" s="36">
        <v>5534.4</v>
      </c>
      <c r="G251" s="36">
        <v>5451.0999999999995</v>
      </c>
      <c r="H251" s="36">
        <v>5711.4999999999991</v>
      </c>
      <c r="I251" s="36">
        <v>5794.8</v>
      </c>
      <c r="J251" s="36">
        <v>5841.6999999999989</v>
      </c>
      <c r="K251" s="31">
        <v>5747.9</v>
      </c>
      <c r="L251" s="31">
        <v>5617.7</v>
      </c>
      <c r="M251" s="31">
        <v>2.5055700000000001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1486.7</v>
      </c>
      <c r="D252" s="36">
        <v>1483.45</v>
      </c>
      <c r="E252" s="36">
        <v>1471.25</v>
      </c>
      <c r="F252" s="36">
        <v>1455.8</v>
      </c>
      <c r="G252" s="36">
        <v>1443.6</v>
      </c>
      <c r="H252" s="36">
        <v>1498.9</v>
      </c>
      <c r="I252" s="36">
        <v>1511.1000000000004</v>
      </c>
      <c r="J252" s="36">
        <v>1526.5500000000002</v>
      </c>
      <c r="K252" s="31">
        <v>1495.65</v>
      </c>
      <c r="L252" s="31">
        <v>1468</v>
      </c>
      <c r="M252" s="31">
        <v>111.86915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3765.9</v>
      </c>
      <c r="D253" s="36">
        <v>3744.6333333333337</v>
      </c>
      <c r="E253" s="36">
        <v>3691.3166666666675</v>
      </c>
      <c r="F253" s="36">
        <v>3616.733333333334</v>
      </c>
      <c r="G253" s="36">
        <v>3563.4166666666679</v>
      </c>
      <c r="H253" s="36">
        <v>3819.2166666666672</v>
      </c>
      <c r="I253" s="36">
        <v>3872.5333333333338</v>
      </c>
      <c r="J253" s="36">
        <v>3947.1166666666668</v>
      </c>
      <c r="K253" s="31">
        <v>3797.95</v>
      </c>
      <c r="L253" s="31">
        <v>3670.05</v>
      </c>
      <c r="M253" s="31">
        <v>0.18740000000000001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1114.75</v>
      </c>
      <c r="D254" s="36">
        <v>1109.8333333333333</v>
      </c>
      <c r="E254" s="36">
        <v>1091.0166666666664</v>
      </c>
      <c r="F254" s="36">
        <v>1067.2833333333331</v>
      </c>
      <c r="G254" s="36">
        <v>1048.4666666666662</v>
      </c>
      <c r="H254" s="36">
        <v>1133.5666666666666</v>
      </c>
      <c r="I254" s="36">
        <v>1152.3833333333337</v>
      </c>
      <c r="J254" s="36">
        <v>1176.1166666666668</v>
      </c>
      <c r="K254" s="31">
        <v>1128.6500000000001</v>
      </c>
      <c r="L254" s="31">
        <v>1086.0999999999999</v>
      </c>
      <c r="M254" s="31">
        <v>4.5204500000000003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3484.05</v>
      </c>
      <c r="D255" s="36">
        <v>3489.6833333333329</v>
      </c>
      <c r="E255" s="36">
        <v>3454.3666666666659</v>
      </c>
      <c r="F255" s="36">
        <v>3424.6833333333329</v>
      </c>
      <c r="G255" s="36">
        <v>3389.3666666666659</v>
      </c>
      <c r="H255" s="36">
        <v>3519.3666666666659</v>
      </c>
      <c r="I255" s="36">
        <v>3554.6833333333325</v>
      </c>
      <c r="J255" s="36">
        <v>3584.3666666666659</v>
      </c>
      <c r="K255" s="31">
        <v>3525</v>
      </c>
      <c r="L255" s="31">
        <v>3460</v>
      </c>
      <c r="M255" s="31">
        <v>6.2844100000000003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1276.1500000000001</v>
      </c>
      <c r="D256" s="36">
        <v>1260.7</v>
      </c>
      <c r="E256" s="36">
        <v>1239.45</v>
      </c>
      <c r="F256" s="36">
        <v>1202.75</v>
      </c>
      <c r="G256" s="36">
        <v>1181.5</v>
      </c>
      <c r="H256" s="36">
        <v>1297.4000000000001</v>
      </c>
      <c r="I256" s="36">
        <v>1318.65</v>
      </c>
      <c r="J256" s="36">
        <v>1355.3500000000001</v>
      </c>
      <c r="K256" s="31">
        <v>1281.95</v>
      </c>
      <c r="L256" s="31">
        <v>1224</v>
      </c>
      <c r="M256" s="31">
        <v>18.79382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1703.05</v>
      </c>
      <c r="D257" s="36">
        <v>1694.3500000000001</v>
      </c>
      <c r="E257" s="36">
        <v>1683.7000000000003</v>
      </c>
      <c r="F257" s="36">
        <v>1664.3500000000001</v>
      </c>
      <c r="G257" s="36">
        <v>1653.7000000000003</v>
      </c>
      <c r="H257" s="36">
        <v>1713.7000000000003</v>
      </c>
      <c r="I257" s="36">
        <v>1724.3500000000004</v>
      </c>
      <c r="J257" s="36">
        <v>1743.7000000000003</v>
      </c>
      <c r="K257" s="31">
        <v>1705</v>
      </c>
      <c r="L257" s="31">
        <v>1675</v>
      </c>
      <c r="M257" s="31">
        <v>0.99334999999999996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4354.2</v>
      </c>
      <c r="D258" s="36">
        <v>4354.3166666666666</v>
      </c>
      <c r="E258" s="36">
        <v>4332.9333333333334</v>
      </c>
      <c r="F258" s="36">
        <v>4311.666666666667</v>
      </c>
      <c r="G258" s="36">
        <v>4290.2833333333338</v>
      </c>
      <c r="H258" s="36">
        <v>4375.583333333333</v>
      </c>
      <c r="I258" s="36">
        <v>4396.9666666666662</v>
      </c>
      <c r="J258" s="36">
        <v>4418.2333333333327</v>
      </c>
      <c r="K258" s="31">
        <v>4375.7</v>
      </c>
      <c r="L258" s="31">
        <v>4333.05</v>
      </c>
      <c r="M258" s="31">
        <v>0.67212000000000005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1790.3</v>
      </c>
      <c r="D259" s="36">
        <v>1796.0833333333333</v>
      </c>
      <c r="E259" s="36">
        <v>1759.2166666666665</v>
      </c>
      <c r="F259" s="36">
        <v>1728.1333333333332</v>
      </c>
      <c r="G259" s="36">
        <v>1691.2666666666664</v>
      </c>
      <c r="H259" s="36">
        <v>1827.1666666666665</v>
      </c>
      <c r="I259" s="36">
        <v>1864.0333333333333</v>
      </c>
      <c r="J259" s="36">
        <v>1895.1166666666666</v>
      </c>
      <c r="K259" s="31">
        <v>1832.95</v>
      </c>
      <c r="L259" s="31">
        <v>1765</v>
      </c>
      <c r="M259" s="31">
        <v>2.91628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869.9</v>
      </c>
      <c r="D260" s="36">
        <v>876.08333333333337</v>
      </c>
      <c r="E260" s="36">
        <v>862.2166666666667</v>
      </c>
      <c r="F260" s="36">
        <v>854.5333333333333</v>
      </c>
      <c r="G260" s="36">
        <v>840.66666666666663</v>
      </c>
      <c r="H260" s="36">
        <v>883.76666666666677</v>
      </c>
      <c r="I260" s="36">
        <v>897.63333333333333</v>
      </c>
      <c r="J260" s="36">
        <v>905.31666666666683</v>
      </c>
      <c r="K260" s="31">
        <v>889.95</v>
      </c>
      <c r="L260" s="31">
        <v>868.4</v>
      </c>
      <c r="M260" s="31">
        <v>1.5768899999999999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350.05</v>
      </c>
      <c r="D261" s="36">
        <v>351.15000000000003</v>
      </c>
      <c r="E261" s="36">
        <v>347.50000000000006</v>
      </c>
      <c r="F261" s="36">
        <v>344.95000000000005</v>
      </c>
      <c r="G261" s="36">
        <v>341.30000000000007</v>
      </c>
      <c r="H261" s="36">
        <v>353.70000000000005</v>
      </c>
      <c r="I261" s="36">
        <v>357.35</v>
      </c>
      <c r="J261" s="36">
        <v>359.90000000000003</v>
      </c>
      <c r="K261" s="31">
        <v>354.8</v>
      </c>
      <c r="L261" s="31">
        <v>348.6</v>
      </c>
      <c r="M261" s="31">
        <v>8.4825800000000005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78.05</v>
      </c>
      <c r="D262" s="36">
        <v>79.283333333333346</v>
      </c>
      <c r="E262" s="36">
        <v>76.316666666666691</v>
      </c>
      <c r="F262" s="36">
        <v>74.583333333333343</v>
      </c>
      <c r="G262" s="36">
        <v>71.616666666666688</v>
      </c>
      <c r="H262" s="36">
        <v>81.016666666666694</v>
      </c>
      <c r="I262" s="36">
        <v>83.983333333333363</v>
      </c>
      <c r="J262" s="36">
        <v>85.716666666666697</v>
      </c>
      <c r="K262" s="31">
        <v>82.25</v>
      </c>
      <c r="L262" s="31">
        <v>77.55</v>
      </c>
      <c r="M262" s="31">
        <v>67.208020000000005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583.04999999999995</v>
      </c>
      <c r="D263" s="36">
        <v>588.05000000000007</v>
      </c>
      <c r="E263" s="36">
        <v>572.10000000000014</v>
      </c>
      <c r="F263" s="36">
        <v>561.15000000000009</v>
      </c>
      <c r="G263" s="36">
        <v>545.20000000000016</v>
      </c>
      <c r="H263" s="36">
        <v>599.00000000000011</v>
      </c>
      <c r="I263" s="36">
        <v>614.95000000000016</v>
      </c>
      <c r="J263" s="36">
        <v>625.90000000000009</v>
      </c>
      <c r="K263" s="31">
        <v>604</v>
      </c>
      <c r="L263" s="31">
        <v>577.1</v>
      </c>
      <c r="M263" s="31">
        <v>80.233639999999994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862.5</v>
      </c>
      <c r="D264" s="36">
        <v>864.9</v>
      </c>
      <c r="E264" s="36">
        <v>851.15</v>
      </c>
      <c r="F264" s="36">
        <v>839.8</v>
      </c>
      <c r="G264" s="36">
        <v>826.05</v>
      </c>
      <c r="H264" s="36">
        <v>876.25</v>
      </c>
      <c r="I264" s="36">
        <v>890</v>
      </c>
      <c r="J264" s="36">
        <v>901.35</v>
      </c>
      <c r="K264" s="31">
        <v>878.65</v>
      </c>
      <c r="L264" s="31">
        <v>853.55</v>
      </c>
      <c r="M264" s="31">
        <v>27.90334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134</v>
      </c>
      <c r="D265" s="36">
        <v>135.9</v>
      </c>
      <c r="E265" s="36">
        <v>131.45000000000002</v>
      </c>
      <c r="F265" s="36">
        <v>128.9</v>
      </c>
      <c r="G265" s="36">
        <v>124.45000000000002</v>
      </c>
      <c r="H265" s="36">
        <v>138.45000000000002</v>
      </c>
      <c r="I265" s="36">
        <v>142.9</v>
      </c>
      <c r="J265" s="36">
        <v>145.45000000000002</v>
      </c>
      <c r="K265" s="31">
        <v>140.35</v>
      </c>
      <c r="L265" s="31">
        <v>133.35</v>
      </c>
      <c r="M265" s="31">
        <v>66.781419999999997</v>
      </c>
      <c r="N265" s="1"/>
      <c r="O265" s="1"/>
    </row>
    <row r="266" spans="1:15" ht="12.75" customHeight="1">
      <c r="A266" s="33">
        <v>256</v>
      </c>
      <c r="B266" s="53" t="s">
        <v>873</v>
      </c>
      <c r="C266" s="31">
        <v>500.75</v>
      </c>
      <c r="D266" s="36">
        <v>503.83333333333331</v>
      </c>
      <c r="E266" s="36">
        <v>493.66666666666663</v>
      </c>
      <c r="F266" s="36">
        <v>486.58333333333331</v>
      </c>
      <c r="G266" s="36">
        <v>476.41666666666663</v>
      </c>
      <c r="H266" s="36">
        <v>510.91666666666663</v>
      </c>
      <c r="I266" s="36">
        <v>521.08333333333326</v>
      </c>
      <c r="J266" s="36">
        <v>528.16666666666663</v>
      </c>
      <c r="K266" s="31">
        <v>514</v>
      </c>
      <c r="L266" s="31">
        <v>496.75</v>
      </c>
      <c r="M266" s="31">
        <v>10.2216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707.25</v>
      </c>
      <c r="D267" s="36">
        <v>701.33333333333337</v>
      </c>
      <c r="E267" s="36">
        <v>686.9666666666667</v>
      </c>
      <c r="F267" s="36">
        <v>666.68333333333328</v>
      </c>
      <c r="G267" s="36">
        <v>652.31666666666661</v>
      </c>
      <c r="H267" s="36">
        <v>721.61666666666679</v>
      </c>
      <c r="I267" s="36">
        <v>735.98333333333335</v>
      </c>
      <c r="J267" s="36">
        <v>756.26666666666688</v>
      </c>
      <c r="K267" s="31">
        <v>715.7</v>
      </c>
      <c r="L267" s="31">
        <v>681.05</v>
      </c>
      <c r="M267" s="31">
        <v>25.506329999999998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903.35</v>
      </c>
      <c r="D268" s="36">
        <v>905.65</v>
      </c>
      <c r="E268" s="36">
        <v>896.3</v>
      </c>
      <c r="F268" s="36">
        <v>889.25</v>
      </c>
      <c r="G268" s="36">
        <v>879.9</v>
      </c>
      <c r="H268" s="36">
        <v>912.69999999999993</v>
      </c>
      <c r="I268" s="36">
        <v>922.05000000000007</v>
      </c>
      <c r="J268" s="36">
        <v>929.09999999999991</v>
      </c>
      <c r="K268" s="31">
        <v>915</v>
      </c>
      <c r="L268" s="31">
        <v>898.6</v>
      </c>
      <c r="M268" s="31">
        <v>16.342189999999999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464.8</v>
      </c>
      <c r="D269" s="36">
        <v>463.01666666666665</v>
      </c>
      <c r="E269" s="36">
        <v>459.08333333333331</v>
      </c>
      <c r="F269" s="36">
        <v>453.36666666666667</v>
      </c>
      <c r="G269" s="36">
        <v>449.43333333333334</v>
      </c>
      <c r="H269" s="36">
        <v>468.73333333333329</v>
      </c>
      <c r="I269" s="36">
        <v>472.66666666666669</v>
      </c>
      <c r="J269" s="36">
        <v>478.38333333333327</v>
      </c>
      <c r="K269" s="31">
        <v>466.95</v>
      </c>
      <c r="L269" s="31">
        <v>457.3</v>
      </c>
      <c r="M269" s="31">
        <v>22.088280000000001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483.55</v>
      </c>
      <c r="D270" s="36">
        <v>479.18333333333339</v>
      </c>
      <c r="E270" s="36">
        <v>463.96666666666681</v>
      </c>
      <c r="F270" s="36">
        <v>444.38333333333344</v>
      </c>
      <c r="G270" s="36">
        <v>429.16666666666686</v>
      </c>
      <c r="H270" s="36">
        <v>498.76666666666677</v>
      </c>
      <c r="I270" s="36">
        <v>513.98333333333335</v>
      </c>
      <c r="J270" s="36">
        <v>533.56666666666672</v>
      </c>
      <c r="K270" s="31">
        <v>494.4</v>
      </c>
      <c r="L270" s="31">
        <v>459.6</v>
      </c>
      <c r="M270" s="31">
        <v>17.942440000000001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636.9</v>
      </c>
      <c r="D271" s="36">
        <v>621.43333333333328</v>
      </c>
      <c r="E271" s="36">
        <v>595.91666666666652</v>
      </c>
      <c r="F271" s="36">
        <v>554.93333333333328</v>
      </c>
      <c r="G271" s="36">
        <v>529.41666666666652</v>
      </c>
      <c r="H271" s="36">
        <v>662.41666666666652</v>
      </c>
      <c r="I271" s="36">
        <v>687.93333333333317</v>
      </c>
      <c r="J271" s="36">
        <v>728.91666666666652</v>
      </c>
      <c r="K271" s="31">
        <v>646.95000000000005</v>
      </c>
      <c r="L271" s="31">
        <v>580.45000000000005</v>
      </c>
      <c r="M271" s="31">
        <v>39.454439999999998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904.7</v>
      </c>
      <c r="D272" s="36">
        <v>902.26666666666677</v>
      </c>
      <c r="E272" s="36">
        <v>890.38333333333355</v>
      </c>
      <c r="F272" s="36">
        <v>876.06666666666683</v>
      </c>
      <c r="G272" s="36">
        <v>864.18333333333362</v>
      </c>
      <c r="H272" s="36">
        <v>916.58333333333348</v>
      </c>
      <c r="I272" s="36">
        <v>928.4666666666667</v>
      </c>
      <c r="J272" s="36">
        <v>942.78333333333342</v>
      </c>
      <c r="K272" s="31">
        <v>914.15</v>
      </c>
      <c r="L272" s="31">
        <v>887.95</v>
      </c>
      <c r="M272" s="31">
        <v>3.43912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435.7</v>
      </c>
      <c r="D273" s="36">
        <v>438.75</v>
      </c>
      <c r="E273" s="36">
        <v>428.95</v>
      </c>
      <c r="F273" s="36">
        <v>422.2</v>
      </c>
      <c r="G273" s="36">
        <v>412.4</v>
      </c>
      <c r="H273" s="36">
        <v>445.5</v>
      </c>
      <c r="I273" s="36">
        <v>455.29999999999995</v>
      </c>
      <c r="J273" s="36">
        <v>462.05</v>
      </c>
      <c r="K273" s="31">
        <v>448.55</v>
      </c>
      <c r="L273" s="31">
        <v>432</v>
      </c>
      <c r="M273" s="31">
        <v>4.37256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844.85</v>
      </c>
      <c r="D274" s="36">
        <v>846.79999999999984</v>
      </c>
      <c r="E274" s="36">
        <v>837.59999999999968</v>
      </c>
      <c r="F274" s="36">
        <v>830.3499999999998</v>
      </c>
      <c r="G274" s="36">
        <v>821.14999999999964</v>
      </c>
      <c r="H274" s="36">
        <v>854.04999999999973</v>
      </c>
      <c r="I274" s="36">
        <v>863.24999999999977</v>
      </c>
      <c r="J274" s="36">
        <v>870.49999999999977</v>
      </c>
      <c r="K274" s="31">
        <v>856</v>
      </c>
      <c r="L274" s="31">
        <v>839.55</v>
      </c>
      <c r="M274" s="31">
        <v>1.7825599999999999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3586.95</v>
      </c>
      <c r="D275" s="36">
        <v>3542.25</v>
      </c>
      <c r="E275" s="36">
        <v>3482.5</v>
      </c>
      <c r="F275" s="36">
        <v>3378.05</v>
      </c>
      <c r="G275" s="36">
        <v>3318.3</v>
      </c>
      <c r="H275" s="36">
        <v>3646.7</v>
      </c>
      <c r="I275" s="36">
        <v>3706.45</v>
      </c>
      <c r="J275" s="36">
        <v>3810.8999999999996</v>
      </c>
      <c r="K275" s="31">
        <v>3602</v>
      </c>
      <c r="L275" s="31">
        <v>3437.8</v>
      </c>
      <c r="M275" s="31">
        <v>2.52338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260.7</v>
      </c>
      <c r="D276" s="36">
        <v>260.78333333333336</v>
      </c>
      <c r="E276" s="36">
        <v>258.06666666666672</v>
      </c>
      <c r="F276" s="36">
        <v>255.43333333333334</v>
      </c>
      <c r="G276" s="36">
        <v>252.7166666666667</v>
      </c>
      <c r="H276" s="36">
        <v>263.41666666666674</v>
      </c>
      <c r="I276" s="36">
        <v>266.13333333333333</v>
      </c>
      <c r="J276" s="36">
        <v>268.76666666666677</v>
      </c>
      <c r="K276" s="31">
        <v>263.5</v>
      </c>
      <c r="L276" s="31">
        <v>258.14999999999998</v>
      </c>
      <c r="M276" s="31">
        <v>3.7925300000000002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1510.15</v>
      </c>
      <c r="D277" s="36">
        <v>1508.6166666666668</v>
      </c>
      <c r="E277" s="36">
        <v>1499.0833333333335</v>
      </c>
      <c r="F277" s="36">
        <v>1488.0166666666667</v>
      </c>
      <c r="G277" s="36">
        <v>1478.4833333333333</v>
      </c>
      <c r="H277" s="36">
        <v>1519.6833333333336</v>
      </c>
      <c r="I277" s="36">
        <v>1529.2166666666669</v>
      </c>
      <c r="J277" s="36">
        <v>1540.2833333333338</v>
      </c>
      <c r="K277" s="31">
        <v>1518.15</v>
      </c>
      <c r="L277" s="31">
        <v>1497.55</v>
      </c>
      <c r="M277" s="31">
        <v>8.2740200000000002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316.8</v>
      </c>
      <c r="D278" s="36">
        <v>316.39999999999998</v>
      </c>
      <c r="E278" s="36">
        <v>311.79999999999995</v>
      </c>
      <c r="F278" s="36">
        <v>306.79999999999995</v>
      </c>
      <c r="G278" s="36">
        <v>302.19999999999993</v>
      </c>
      <c r="H278" s="36">
        <v>321.39999999999998</v>
      </c>
      <c r="I278" s="36">
        <v>326</v>
      </c>
      <c r="J278" s="36">
        <v>331</v>
      </c>
      <c r="K278" s="31">
        <v>321</v>
      </c>
      <c r="L278" s="31">
        <v>311.39999999999998</v>
      </c>
      <c r="M278" s="31">
        <v>5.6921600000000003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3940.8</v>
      </c>
      <c r="D279" s="36">
        <v>3951.5166666666669</v>
      </c>
      <c r="E279" s="36">
        <v>3906.1333333333337</v>
      </c>
      <c r="F279" s="36">
        <v>3871.4666666666667</v>
      </c>
      <c r="G279" s="36">
        <v>3826.0833333333335</v>
      </c>
      <c r="H279" s="36">
        <v>3986.1833333333338</v>
      </c>
      <c r="I279" s="36">
        <v>4031.5666666666671</v>
      </c>
      <c r="J279" s="36">
        <v>4066.233333333334</v>
      </c>
      <c r="K279" s="31">
        <v>3996.9</v>
      </c>
      <c r="L279" s="31">
        <v>3916.85</v>
      </c>
      <c r="M279" s="31">
        <v>0.12343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1240.0999999999999</v>
      </c>
      <c r="D280" s="36">
        <v>1250.2666666666667</v>
      </c>
      <c r="E280" s="36">
        <v>1219.5333333333333</v>
      </c>
      <c r="F280" s="36">
        <v>1198.9666666666667</v>
      </c>
      <c r="G280" s="36">
        <v>1168.2333333333333</v>
      </c>
      <c r="H280" s="36">
        <v>1270.8333333333333</v>
      </c>
      <c r="I280" s="36">
        <v>1301.5666666666664</v>
      </c>
      <c r="J280" s="36">
        <v>1322.1333333333332</v>
      </c>
      <c r="K280" s="31">
        <v>1281</v>
      </c>
      <c r="L280" s="31">
        <v>1229.7</v>
      </c>
      <c r="M280" s="31">
        <v>3.54861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1125.5999999999999</v>
      </c>
      <c r="D281" s="36">
        <v>1131.2333333333333</v>
      </c>
      <c r="E281" s="36">
        <v>1106.4666666666667</v>
      </c>
      <c r="F281" s="36">
        <v>1087.3333333333333</v>
      </c>
      <c r="G281" s="36">
        <v>1062.5666666666666</v>
      </c>
      <c r="H281" s="36">
        <v>1150.3666666666668</v>
      </c>
      <c r="I281" s="36">
        <v>1175.1333333333337</v>
      </c>
      <c r="J281" s="36">
        <v>1194.2666666666669</v>
      </c>
      <c r="K281" s="31">
        <v>1156</v>
      </c>
      <c r="L281" s="31">
        <v>1112.0999999999999</v>
      </c>
      <c r="M281" s="31">
        <v>6.1907899999999998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430.95</v>
      </c>
      <c r="D282" s="36">
        <v>429.5</v>
      </c>
      <c r="E282" s="36">
        <v>424.25</v>
      </c>
      <c r="F282" s="36">
        <v>417.55</v>
      </c>
      <c r="G282" s="36">
        <v>412.3</v>
      </c>
      <c r="H282" s="36">
        <v>436.2</v>
      </c>
      <c r="I282" s="36">
        <v>441.45</v>
      </c>
      <c r="J282" s="36">
        <v>448.15</v>
      </c>
      <c r="K282" s="31">
        <v>434.75</v>
      </c>
      <c r="L282" s="31">
        <v>422.8</v>
      </c>
      <c r="M282" s="31">
        <v>12.729839999999999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285.10000000000002</v>
      </c>
      <c r="D283" s="36">
        <v>284.66666666666669</v>
      </c>
      <c r="E283" s="36">
        <v>282.33333333333337</v>
      </c>
      <c r="F283" s="36">
        <v>279.56666666666666</v>
      </c>
      <c r="G283" s="36">
        <v>277.23333333333335</v>
      </c>
      <c r="H283" s="36">
        <v>287.43333333333339</v>
      </c>
      <c r="I283" s="36">
        <v>289.76666666666677</v>
      </c>
      <c r="J283" s="36">
        <v>292.53333333333342</v>
      </c>
      <c r="K283" s="31">
        <v>287</v>
      </c>
      <c r="L283" s="31">
        <v>281.89999999999998</v>
      </c>
      <c r="M283" s="31">
        <v>2.7502399999999998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190.15</v>
      </c>
      <c r="D284" s="36">
        <v>190.9666666666667</v>
      </c>
      <c r="E284" s="36">
        <v>187.13333333333338</v>
      </c>
      <c r="F284" s="36">
        <v>184.11666666666667</v>
      </c>
      <c r="G284" s="36">
        <v>180.28333333333336</v>
      </c>
      <c r="H284" s="36">
        <v>193.98333333333341</v>
      </c>
      <c r="I284" s="36">
        <v>197.81666666666672</v>
      </c>
      <c r="J284" s="36">
        <v>200.83333333333343</v>
      </c>
      <c r="K284" s="31">
        <v>194.8</v>
      </c>
      <c r="L284" s="31">
        <v>187.95</v>
      </c>
      <c r="M284" s="31">
        <v>33.396549999999998</v>
      </c>
      <c r="N284" s="1"/>
      <c r="O284" s="1"/>
    </row>
    <row r="285" spans="1:15" ht="12.75" customHeight="1">
      <c r="A285" s="33">
        <v>275</v>
      </c>
      <c r="B285" s="53" t="s">
        <v>874</v>
      </c>
      <c r="C285" s="31">
        <v>2686.05</v>
      </c>
      <c r="D285" s="36">
        <v>2702.8666666666668</v>
      </c>
      <c r="E285" s="36">
        <v>2655.1833333333334</v>
      </c>
      <c r="F285" s="36">
        <v>2624.3166666666666</v>
      </c>
      <c r="G285" s="36">
        <v>2576.6333333333332</v>
      </c>
      <c r="H285" s="36">
        <v>2733.7333333333336</v>
      </c>
      <c r="I285" s="36">
        <v>2781.416666666667</v>
      </c>
      <c r="J285" s="36">
        <v>2812.2833333333338</v>
      </c>
      <c r="K285" s="31">
        <v>2750.55</v>
      </c>
      <c r="L285" s="31">
        <v>2672</v>
      </c>
      <c r="M285" s="31">
        <v>1.65947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769.75</v>
      </c>
      <c r="D286" s="36">
        <v>788.04999999999984</v>
      </c>
      <c r="E286" s="36">
        <v>737.24999999999966</v>
      </c>
      <c r="F286" s="36">
        <v>704.74999999999977</v>
      </c>
      <c r="G286" s="36">
        <v>653.94999999999959</v>
      </c>
      <c r="H286" s="36">
        <v>820.54999999999973</v>
      </c>
      <c r="I286" s="36">
        <v>871.34999999999991</v>
      </c>
      <c r="J286" s="36">
        <v>903.8499999999998</v>
      </c>
      <c r="K286" s="31">
        <v>838.85</v>
      </c>
      <c r="L286" s="31">
        <v>755.55</v>
      </c>
      <c r="M286" s="31">
        <v>185.33865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638.79999999999995</v>
      </c>
      <c r="D287" s="36">
        <v>641.55000000000007</v>
      </c>
      <c r="E287" s="36">
        <v>631.10000000000014</v>
      </c>
      <c r="F287" s="36">
        <v>623.40000000000009</v>
      </c>
      <c r="G287" s="36">
        <v>612.95000000000016</v>
      </c>
      <c r="H287" s="36">
        <v>649.25000000000011</v>
      </c>
      <c r="I287" s="36">
        <v>659.70000000000016</v>
      </c>
      <c r="J287" s="36">
        <v>667.40000000000009</v>
      </c>
      <c r="K287" s="31">
        <v>652</v>
      </c>
      <c r="L287" s="31">
        <v>633.85</v>
      </c>
      <c r="M287" s="31">
        <v>3.78511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1749.15</v>
      </c>
      <c r="D288" s="36">
        <v>1741.3833333333334</v>
      </c>
      <c r="E288" s="36">
        <v>1731.0666666666668</v>
      </c>
      <c r="F288" s="36">
        <v>1712.9833333333333</v>
      </c>
      <c r="G288" s="36">
        <v>1702.6666666666667</v>
      </c>
      <c r="H288" s="36">
        <v>1759.4666666666669</v>
      </c>
      <c r="I288" s="36">
        <v>1769.7833333333335</v>
      </c>
      <c r="J288" s="36">
        <v>1787.866666666667</v>
      </c>
      <c r="K288" s="31">
        <v>1751.7</v>
      </c>
      <c r="L288" s="31">
        <v>1723.3</v>
      </c>
      <c r="M288" s="31">
        <v>131.25291999999999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2041</v>
      </c>
      <c r="D289" s="36">
        <v>2053.3333333333335</v>
      </c>
      <c r="E289" s="36">
        <v>2020.666666666667</v>
      </c>
      <c r="F289" s="36">
        <v>2000.3333333333335</v>
      </c>
      <c r="G289" s="36">
        <v>1967.666666666667</v>
      </c>
      <c r="H289" s="36">
        <v>2073.666666666667</v>
      </c>
      <c r="I289" s="36">
        <v>2106.3333333333339</v>
      </c>
      <c r="J289" s="36">
        <v>2126.666666666667</v>
      </c>
      <c r="K289" s="31">
        <v>2086</v>
      </c>
      <c r="L289" s="31">
        <v>2033</v>
      </c>
      <c r="M289" s="31">
        <v>0.70321999999999996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172.15</v>
      </c>
      <c r="D290" s="36">
        <v>172.58333333333334</v>
      </c>
      <c r="E290" s="36">
        <v>170.16666666666669</v>
      </c>
      <c r="F290" s="36">
        <v>168.18333333333334</v>
      </c>
      <c r="G290" s="36">
        <v>165.76666666666668</v>
      </c>
      <c r="H290" s="36">
        <v>174.56666666666669</v>
      </c>
      <c r="I290" s="36">
        <v>176.98333333333338</v>
      </c>
      <c r="J290" s="36">
        <v>178.9666666666667</v>
      </c>
      <c r="K290" s="31">
        <v>175</v>
      </c>
      <c r="L290" s="31">
        <v>170.6</v>
      </c>
      <c r="M290" s="31">
        <v>126.57686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5829</v>
      </c>
      <c r="D291" s="36">
        <v>5817.0333333333328</v>
      </c>
      <c r="E291" s="36">
        <v>5764.2166666666653</v>
      </c>
      <c r="F291" s="36">
        <v>5699.4333333333325</v>
      </c>
      <c r="G291" s="36">
        <v>5646.616666666665</v>
      </c>
      <c r="H291" s="36">
        <v>5881.8166666666657</v>
      </c>
      <c r="I291" s="36">
        <v>5934.6333333333332</v>
      </c>
      <c r="J291" s="36">
        <v>5999.4166666666661</v>
      </c>
      <c r="K291" s="31">
        <v>5869.85</v>
      </c>
      <c r="L291" s="31">
        <v>5752.25</v>
      </c>
      <c r="M291" s="31">
        <v>2.3514400000000002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643.85</v>
      </c>
      <c r="D292" s="36">
        <v>648.9</v>
      </c>
      <c r="E292" s="36">
        <v>636.79999999999995</v>
      </c>
      <c r="F292" s="36">
        <v>629.75</v>
      </c>
      <c r="G292" s="36">
        <v>617.65</v>
      </c>
      <c r="H292" s="36">
        <v>655.94999999999993</v>
      </c>
      <c r="I292" s="36">
        <v>668.05000000000007</v>
      </c>
      <c r="J292" s="36">
        <v>675.09999999999991</v>
      </c>
      <c r="K292" s="31">
        <v>661</v>
      </c>
      <c r="L292" s="31">
        <v>641.85</v>
      </c>
      <c r="M292" s="31">
        <v>31.453050000000001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4935.2</v>
      </c>
      <c r="D293" s="36">
        <v>4922.9833333333327</v>
      </c>
      <c r="E293" s="36">
        <v>4878.3166666666657</v>
      </c>
      <c r="F293" s="36">
        <v>4821.4333333333334</v>
      </c>
      <c r="G293" s="36">
        <v>4776.7666666666664</v>
      </c>
      <c r="H293" s="36">
        <v>4979.866666666665</v>
      </c>
      <c r="I293" s="36">
        <v>5024.533333333331</v>
      </c>
      <c r="J293" s="36">
        <v>5081.4166666666642</v>
      </c>
      <c r="K293" s="31">
        <v>4967.6499999999996</v>
      </c>
      <c r="L293" s="31">
        <v>4866.1000000000004</v>
      </c>
      <c r="M293" s="31">
        <v>7.9124600000000003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17121.75</v>
      </c>
      <c r="D294" s="36">
        <v>17284.966666666667</v>
      </c>
      <c r="E294" s="36">
        <v>16775.783333333333</v>
      </c>
      <c r="F294" s="36">
        <v>16429.816666666666</v>
      </c>
      <c r="G294" s="36">
        <v>15920.633333333331</v>
      </c>
      <c r="H294" s="36">
        <v>17630.933333333334</v>
      </c>
      <c r="I294" s="36">
        <v>18140.116666666669</v>
      </c>
      <c r="J294" s="36">
        <v>18486.083333333336</v>
      </c>
      <c r="K294" s="31">
        <v>17794.150000000001</v>
      </c>
      <c r="L294" s="31">
        <v>16939</v>
      </c>
      <c r="M294" s="31">
        <v>0.15937000000000001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3797.85</v>
      </c>
      <c r="D295" s="36">
        <v>3782.8833333333337</v>
      </c>
      <c r="E295" s="36">
        <v>3746.0166666666673</v>
      </c>
      <c r="F295" s="36">
        <v>3694.1833333333338</v>
      </c>
      <c r="G295" s="36">
        <v>3657.3166666666675</v>
      </c>
      <c r="H295" s="36">
        <v>3834.7166666666672</v>
      </c>
      <c r="I295" s="36">
        <v>3871.583333333333</v>
      </c>
      <c r="J295" s="36">
        <v>3923.416666666667</v>
      </c>
      <c r="K295" s="31">
        <v>3819.75</v>
      </c>
      <c r="L295" s="31">
        <v>3731.05</v>
      </c>
      <c r="M295" s="31">
        <v>23.395289999999999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541.9</v>
      </c>
      <c r="D296" s="36">
        <v>540.11666666666667</v>
      </c>
      <c r="E296" s="36">
        <v>534.23333333333335</v>
      </c>
      <c r="F296" s="36">
        <v>526.56666666666672</v>
      </c>
      <c r="G296" s="36">
        <v>520.68333333333339</v>
      </c>
      <c r="H296" s="36">
        <v>547.7833333333333</v>
      </c>
      <c r="I296" s="36">
        <v>553.66666666666674</v>
      </c>
      <c r="J296" s="36">
        <v>561.33333333333326</v>
      </c>
      <c r="K296" s="31">
        <v>546</v>
      </c>
      <c r="L296" s="31">
        <v>532.45000000000005</v>
      </c>
      <c r="M296" s="31">
        <v>8.8607399999999998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437.4</v>
      </c>
      <c r="D297" s="36">
        <v>442</v>
      </c>
      <c r="E297" s="36">
        <v>430.6</v>
      </c>
      <c r="F297" s="36">
        <v>423.8</v>
      </c>
      <c r="G297" s="36">
        <v>412.40000000000003</v>
      </c>
      <c r="H297" s="36">
        <v>448.8</v>
      </c>
      <c r="I297" s="36">
        <v>460.2</v>
      </c>
      <c r="J297" s="36">
        <v>467</v>
      </c>
      <c r="K297" s="31">
        <v>453.4</v>
      </c>
      <c r="L297" s="31">
        <v>435.2</v>
      </c>
      <c r="M297" s="31">
        <v>32.972389999999997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256.2</v>
      </c>
      <c r="D298" s="36">
        <v>255.56666666666669</v>
      </c>
      <c r="E298" s="36">
        <v>252.33333333333337</v>
      </c>
      <c r="F298" s="36">
        <v>248.46666666666667</v>
      </c>
      <c r="G298" s="36">
        <v>245.23333333333335</v>
      </c>
      <c r="H298" s="36">
        <v>259.43333333333339</v>
      </c>
      <c r="I298" s="36">
        <v>262.66666666666669</v>
      </c>
      <c r="J298" s="36">
        <v>266.53333333333342</v>
      </c>
      <c r="K298" s="31">
        <v>258.8</v>
      </c>
      <c r="L298" s="31">
        <v>251.7</v>
      </c>
      <c r="M298" s="31">
        <v>16.763570000000001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142.15</v>
      </c>
      <c r="D299" s="36">
        <v>142.25</v>
      </c>
      <c r="E299" s="36">
        <v>140.30000000000001</v>
      </c>
      <c r="F299" s="36">
        <v>138.45000000000002</v>
      </c>
      <c r="G299" s="36">
        <v>136.50000000000003</v>
      </c>
      <c r="H299" s="36">
        <v>144.1</v>
      </c>
      <c r="I299" s="36">
        <v>146.04999999999998</v>
      </c>
      <c r="J299" s="36">
        <v>147.89999999999998</v>
      </c>
      <c r="K299" s="31">
        <v>144.19999999999999</v>
      </c>
      <c r="L299" s="31">
        <v>140.4</v>
      </c>
      <c r="M299" s="31">
        <v>33.159460000000003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1006.55</v>
      </c>
      <c r="D300" s="36">
        <v>1004.9500000000002</v>
      </c>
      <c r="E300" s="36">
        <v>993.5500000000003</v>
      </c>
      <c r="F300" s="36">
        <v>980.55000000000018</v>
      </c>
      <c r="G300" s="36">
        <v>969.15000000000032</v>
      </c>
      <c r="H300" s="36">
        <v>1017.9500000000003</v>
      </c>
      <c r="I300" s="36">
        <v>1029.3500000000001</v>
      </c>
      <c r="J300" s="36">
        <v>1042.3500000000004</v>
      </c>
      <c r="K300" s="31">
        <v>1016.35</v>
      </c>
      <c r="L300" s="31">
        <v>991.95</v>
      </c>
      <c r="M300" s="31">
        <v>31.988160000000001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7037.35</v>
      </c>
      <c r="D301" s="36">
        <v>7112.45</v>
      </c>
      <c r="E301" s="36">
        <v>6924.9</v>
      </c>
      <c r="F301" s="36">
        <v>6812.45</v>
      </c>
      <c r="G301" s="36">
        <v>6624.9</v>
      </c>
      <c r="H301" s="36">
        <v>7224.9</v>
      </c>
      <c r="I301" s="36">
        <v>7412.4500000000007</v>
      </c>
      <c r="J301" s="36">
        <v>7524.9</v>
      </c>
      <c r="K301" s="31">
        <v>7300</v>
      </c>
      <c r="L301" s="31">
        <v>7000</v>
      </c>
      <c r="M301" s="31">
        <v>0.88093999999999995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1587.25</v>
      </c>
      <c r="D302" s="36">
        <v>1594.8999999999999</v>
      </c>
      <c r="E302" s="36">
        <v>1575.7999999999997</v>
      </c>
      <c r="F302" s="36">
        <v>1564.35</v>
      </c>
      <c r="G302" s="36">
        <v>1545.2499999999998</v>
      </c>
      <c r="H302" s="36">
        <v>1606.3499999999997</v>
      </c>
      <c r="I302" s="36">
        <v>1625.4499999999996</v>
      </c>
      <c r="J302" s="36">
        <v>1636.8999999999996</v>
      </c>
      <c r="K302" s="31">
        <v>1614</v>
      </c>
      <c r="L302" s="31">
        <v>1583.45</v>
      </c>
      <c r="M302" s="31">
        <v>6.5484600000000004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1182.3</v>
      </c>
      <c r="D303" s="36">
        <v>1185.3500000000001</v>
      </c>
      <c r="E303" s="36">
        <v>1172.9500000000003</v>
      </c>
      <c r="F303" s="36">
        <v>1163.6000000000001</v>
      </c>
      <c r="G303" s="36">
        <v>1151.2000000000003</v>
      </c>
      <c r="H303" s="36">
        <v>1194.7000000000003</v>
      </c>
      <c r="I303" s="36">
        <v>1207.1000000000004</v>
      </c>
      <c r="J303" s="36">
        <v>1216.4500000000003</v>
      </c>
      <c r="K303" s="31">
        <v>1197.75</v>
      </c>
      <c r="L303" s="31">
        <v>1176</v>
      </c>
      <c r="M303" s="31">
        <v>0.51649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75.45</v>
      </c>
      <c r="D304" s="36">
        <v>76.733333333333334</v>
      </c>
      <c r="E304" s="36">
        <v>72.866666666666674</v>
      </c>
      <c r="F304" s="36">
        <v>70.283333333333346</v>
      </c>
      <c r="G304" s="36">
        <v>66.416666666666686</v>
      </c>
      <c r="H304" s="36">
        <v>79.316666666666663</v>
      </c>
      <c r="I304" s="36">
        <v>83.183333333333309</v>
      </c>
      <c r="J304" s="36">
        <v>85.766666666666652</v>
      </c>
      <c r="K304" s="31">
        <v>80.599999999999994</v>
      </c>
      <c r="L304" s="31">
        <v>74.150000000000006</v>
      </c>
      <c r="M304" s="31">
        <v>58.659219999999998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135360.95000000001</v>
      </c>
      <c r="D305" s="36">
        <v>135859.73333333334</v>
      </c>
      <c r="E305" s="36">
        <v>134602.21666666667</v>
      </c>
      <c r="F305" s="36">
        <v>133843.48333333334</v>
      </c>
      <c r="G305" s="36">
        <v>132585.96666666667</v>
      </c>
      <c r="H305" s="36">
        <v>136618.46666666667</v>
      </c>
      <c r="I305" s="36">
        <v>137875.98333333334</v>
      </c>
      <c r="J305" s="36">
        <v>138634.71666666667</v>
      </c>
      <c r="K305" s="31">
        <v>137117.25</v>
      </c>
      <c r="L305" s="31">
        <v>135101</v>
      </c>
      <c r="M305" s="31">
        <v>5.3879999999999997E-2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1953.6</v>
      </c>
      <c r="D306" s="36">
        <v>1951.5166666666667</v>
      </c>
      <c r="E306" s="36">
        <v>1893.0833333333333</v>
      </c>
      <c r="F306" s="36">
        <v>1832.5666666666666</v>
      </c>
      <c r="G306" s="36">
        <v>1774.1333333333332</v>
      </c>
      <c r="H306" s="36">
        <v>2012.0333333333333</v>
      </c>
      <c r="I306" s="36">
        <v>2070.4666666666667</v>
      </c>
      <c r="J306" s="36">
        <v>2130.9833333333336</v>
      </c>
      <c r="K306" s="31">
        <v>2009.95</v>
      </c>
      <c r="L306" s="31">
        <v>1891</v>
      </c>
      <c r="M306" s="31">
        <v>8.4723299999999995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1138.25</v>
      </c>
      <c r="D307" s="36">
        <v>1135.1166666666666</v>
      </c>
      <c r="E307" s="36">
        <v>1121.1333333333332</v>
      </c>
      <c r="F307" s="36">
        <v>1104.0166666666667</v>
      </c>
      <c r="G307" s="36">
        <v>1090.0333333333333</v>
      </c>
      <c r="H307" s="36">
        <v>1152.2333333333331</v>
      </c>
      <c r="I307" s="36">
        <v>1166.2166666666662</v>
      </c>
      <c r="J307" s="36">
        <v>1183.333333333333</v>
      </c>
      <c r="K307" s="31">
        <v>1149.0999999999999</v>
      </c>
      <c r="L307" s="31">
        <v>1118</v>
      </c>
      <c r="M307" s="31">
        <v>9.1524300000000007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1394.95</v>
      </c>
      <c r="D308" s="36">
        <v>1398.5166666666667</v>
      </c>
      <c r="E308" s="36">
        <v>1378.8833333333332</v>
      </c>
      <c r="F308" s="36">
        <v>1362.8166666666666</v>
      </c>
      <c r="G308" s="36">
        <v>1343.1833333333332</v>
      </c>
      <c r="H308" s="36">
        <v>1414.5833333333333</v>
      </c>
      <c r="I308" s="36">
        <v>1434.2166666666669</v>
      </c>
      <c r="J308" s="36">
        <v>1450.2833333333333</v>
      </c>
      <c r="K308" s="31">
        <v>1418.15</v>
      </c>
      <c r="L308" s="31">
        <v>1382.45</v>
      </c>
      <c r="M308" s="31">
        <v>2.5658599999999998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294.10000000000002</v>
      </c>
      <c r="D309" s="36">
        <v>294.78333333333336</v>
      </c>
      <c r="E309" s="36">
        <v>291.26666666666671</v>
      </c>
      <c r="F309" s="36">
        <v>288.43333333333334</v>
      </c>
      <c r="G309" s="36">
        <v>284.91666666666669</v>
      </c>
      <c r="H309" s="36">
        <v>297.61666666666673</v>
      </c>
      <c r="I309" s="36">
        <v>301.13333333333338</v>
      </c>
      <c r="J309" s="36">
        <v>303.96666666666675</v>
      </c>
      <c r="K309" s="31">
        <v>298.3</v>
      </c>
      <c r="L309" s="31">
        <v>291.95</v>
      </c>
      <c r="M309" s="31">
        <v>10.05749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2002.7</v>
      </c>
      <c r="D310" s="36">
        <v>1993.6333333333332</v>
      </c>
      <c r="E310" s="36">
        <v>1972.2666666666664</v>
      </c>
      <c r="F310" s="36">
        <v>1941.8333333333333</v>
      </c>
      <c r="G310" s="36">
        <v>1920.4666666666665</v>
      </c>
      <c r="H310" s="36">
        <v>2024.0666666666664</v>
      </c>
      <c r="I310" s="36">
        <v>2045.4333333333332</v>
      </c>
      <c r="J310" s="36">
        <v>2075.8666666666663</v>
      </c>
      <c r="K310" s="31">
        <v>2015</v>
      </c>
      <c r="L310" s="31">
        <v>1963.2</v>
      </c>
      <c r="M310" s="31">
        <v>30.0792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417.6</v>
      </c>
      <c r="D311" s="36">
        <v>419.81666666666666</v>
      </c>
      <c r="E311" s="36">
        <v>410.63333333333333</v>
      </c>
      <c r="F311" s="36">
        <v>403.66666666666669</v>
      </c>
      <c r="G311" s="36">
        <v>394.48333333333335</v>
      </c>
      <c r="H311" s="36">
        <v>426.7833333333333</v>
      </c>
      <c r="I311" s="36">
        <v>435.96666666666658</v>
      </c>
      <c r="J311" s="36">
        <v>442.93333333333328</v>
      </c>
      <c r="K311" s="31">
        <v>429</v>
      </c>
      <c r="L311" s="31">
        <v>412.85</v>
      </c>
      <c r="M311" s="31">
        <v>2.0985900000000002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624.79999999999995</v>
      </c>
      <c r="D312" s="36">
        <v>622.19999999999993</v>
      </c>
      <c r="E312" s="36">
        <v>617.39999999999986</v>
      </c>
      <c r="F312" s="36">
        <v>609.99999999999989</v>
      </c>
      <c r="G312" s="36">
        <v>605.19999999999982</v>
      </c>
      <c r="H312" s="36">
        <v>629.59999999999991</v>
      </c>
      <c r="I312" s="36">
        <v>634.39999999999986</v>
      </c>
      <c r="J312" s="36">
        <v>641.79999999999995</v>
      </c>
      <c r="K312" s="31">
        <v>627</v>
      </c>
      <c r="L312" s="31">
        <v>614.79999999999995</v>
      </c>
      <c r="M312" s="31">
        <v>2.5049700000000001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193.6</v>
      </c>
      <c r="D313" s="36">
        <v>196.35</v>
      </c>
      <c r="E313" s="36">
        <v>190.25</v>
      </c>
      <c r="F313" s="36">
        <v>186.9</v>
      </c>
      <c r="G313" s="36">
        <v>180.8</v>
      </c>
      <c r="H313" s="36">
        <v>199.7</v>
      </c>
      <c r="I313" s="36">
        <v>205.79999999999995</v>
      </c>
      <c r="J313" s="36">
        <v>209.14999999999998</v>
      </c>
      <c r="K313" s="31">
        <v>202.45</v>
      </c>
      <c r="L313" s="31">
        <v>193</v>
      </c>
      <c r="M313" s="31">
        <v>192.62205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234.95</v>
      </c>
      <c r="D314" s="36">
        <v>235.75</v>
      </c>
      <c r="E314" s="36">
        <v>231.7</v>
      </c>
      <c r="F314" s="36">
        <v>228.45</v>
      </c>
      <c r="G314" s="36">
        <v>224.39999999999998</v>
      </c>
      <c r="H314" s="36">
        <v>239</v>
      </c>
      <c r="I314" s="36">
        <v>243.05</v>
      </c>
      <c r="J314" s="36">
        <v>246.3</v>
      </c>
      <c r="K314" s="31">
        <v>239.8</v>
      </c>
      <c r="L314" s="31">
        <v>232.5</v>
      </c>
      <c r="M314" s="31">
        <v>22.84008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2339.9499999999998</v>
      </c>
      <c r="D315" s="36">
        <v>2336.4833333333331</v>
      </c>
      <c r="E315" s="36">
        <v>2298.4666666666662</v>
      </c>
      <c r="F315" s="36">
        <v>2256.9833333333331</v>
      </c>
      <c r="G315" s="36">
        <v>2218.9666666666662</v>
      </c>
      <c r="H315" s="36">
        <v>2377.9666666666662</v>
      </c>
      <c r="I315" s="36">
        <v>2415.9833333333336</v>
      </c>
      <c r="J315" s="36">
        <v>2457.4666666666662</v>
      </c>
      <c r="K315" s="31">
        <v>2374.5</v>
      </c>
      <c r="L315" s="31">
        <v>2295</v>
      </c>
      <c r="M315" s="31">
        <v>3.3172999999999999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491.5</v>
      </c>
      <c r="D316" s="36">
        <v>493.76666666666665</v>
      </c>
      <c r="E316" s="36">
        <v>488.2833333333333</v>
      </c>
      <c r="F316" s="36">
        <v>485.06666666666666</v>
      </c>
      <c r="G316" s="36">
        <v>479.58333333333331</v>
      </c>
      <c r="H316" s="36">
        <v>496.98333333333329</v>
      </c>
      <c r="I316" s="36">
        <v>502.46666666666664</v>
      </c>
      <c r="J316" s="36">
        <v>505.68333333333328</v>
      </c>
      <c r="K316" s="31">
        <v>499.25</v>
      </c>
      <c r="L316" s="31">
        <v>490.55</v>
      </c>
      <c r="M316" s="31">
        <v>9.6752199999999995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12567.25</v>
      </c>
      <c r="D317" s="36">
        <v>12511.433333333334</v>
      </c>
      <c r="E317" s="36">
        <v>12373.866666666669</v>
      </c>
      <c r="F317" s="36">
        <v>12180.483333333334</v>
      </c>
      <c r="G317" s="36">
        <v>12042.916666666668</v>
      </c>
      <c r="H317" s="36">
        <v>12704.816666666669</v>
      </c>
      <c r="I317" s="36">
        <v>12842.383333333335</v>
      </c>
      <c r="J317" s="36">
        <v>13035.76666666667</v>
      </c>
      <c r="K317" s="31">
        <v>12649</v>
      </c>
      <c r="L317" s="31">
        <v>12318.05</v>
      </c>
      <c r="M317" s="31">
        <v>4.9116600000000004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2691.7</v>
      </c>
      <c r="D318" s="36">
        <v>2677.3666666666668</v>
      </c>
      <c r="E318" s="36">
        <v>2620.3333333333335</v>
      </c>
      <c r="F318" s="36">
        <v>2548.9666666666667</v>
      </c>
      <c r="G318" s="36">
        <v>2491.9333333333334</v>
      </c>
      <c r="H318" s="36">
        <v>2748.7333333333336</v>
      </c>
      <c r="I318" s="36">
        <v>2805.7666666666664</v>
      </c>
      <c r="J318" s="36">
        <v>2877.1333333333337</v>
      </c>
      <c r="K318" s="31">
        <v>2734.4</v>
      </c>
      <c r="L318" s="31">
        <v>2606</v>
      </c>
      <c r="M318" s="31">
        <v>0.83584999999999998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1022.8</v>
      </c>
      <c r="D319" s="36">
        <v>1019.6999999999999</v>
      </c>
      <c r="E319" s="36">
        <v>999.74999999999977</v>
      </c>
      <c r="F319" s="36">
        <v>976.69999999999982</v>
      </c>
      <c r="G319" s="36">
        <v>956.74999999999966</v>
      </c>
      <c r="H319" s="36">
        <v>1042.75</v>
      </c>
      <c r="I319" s="36">
        <v>1062.6999999999998</v>
      </c>
      <c r="J319" s="36">
        <v>1085.75</v>
      </c>
      <c r="K319" s="31">
        <v>1039.6500000000001</v>
      </c>
      <c r="L319" s="31">
        <v>996.65</v>
      </c>
      <c r="M319" s="31">
        <v>9.9354499999999994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822.55</v>
      </c>
      <c r="D320" s="36">
        <v>822.30000000000007</v>
      </c>
      <c r="E320" s="36">
        <v>814.75000000000011</v>
      </c>
      <c r="F320" s="36">
        <v>806.95</v>
      </c>
      <c r="G320" s="36">
        <v>799.40000000000009</v>
      </c>
      <c r="H320" s="36">
        <v>830.10000000000014</v>
      </c>
      <c r="I320" s="36">
        <v>837.65000000000009</v>
      </c>
      <c r="J320" s="36">
        <v>845.45000000000016</v>
      </c>
      <c r="K320" s="31">
        <v>829.85</v>
      </c>
      <c r="L320" s="31">
        <v>814.5</v>
      </c>
      <c r="M320" s="31">
        <v>9.2060999999999993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2195.25</v>
      </c>
      <c r="D321" s="36">
        <v>2203.3166666666671</v>
      </c>
      <c r="E321" s="36">
        <v>2150.0333333333342</v>
      </c>
      <c r="F321" s="36">
        <v>2104.8166666666671</v>
      </c>
      <c r="G321" s="36">
        <v>2051.5333333333342</v>
      </c>
      <c r="H321" s="36">
        <v>2248.5333333333342</v>
      </c>
      <c r="I321" s="36">
        <v>2301.8166666666671</v>
      </c>
      <c r="J321" s="36">
        <v>2347.0333333333342</v>
      </c>
      <c r="K321" s="31">
        <v>2256.6</v>
      </c>
      <c r="L321" s="31">
        <v>2158.1</v>
      </c>
      <c r="M321" s="31">
        <v>24.219439999999999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689.25</v>
      </c>
      <c r="D322" s="36">
        <v>689.48333333333323</v>
      </c>
      <c r="E322" s="36">
        <v>683.51666666666642</v>
      </c>
      <c r="F322" s="36">
        <v>677.78333333333319</v>
      </c>
      <c r="G322" s="36">
        <v>671.81666666666638</v>
      </c>
      <c r="H322" s="36">
        <v>695.21666666666647</v>
      </c>
      <c r="I322" s="36">
        <v>701.18333333333339</v>
      </c>
      <c r="J322" s="36">
        <v>706.91666666666652</v>
      </c>
      <c r="K322" s="31">
        <v>695.45</v>
      </c>
      <c r="L322" s="31">
        <v>683.75</v>
      </c>
      <c r="M322" s="31">
        <v>0.52068999999999999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1079.3</v>
      </c>
      <c r="D323" s="36">
        <v>1091.45</v>
      </c>
      <c r="E323" s="36">
        <v>1062.9000000000001</v>
      </c>
      <c r="F323" s="36">
        <v>1046.5</v>
      </c>
      <c r="G323" s="36">
        <v>1017.95</v>
      </c>
      <c r="H323" s="36">
        <v>1107.8500000000001</v>
      </c>
      <c r="I323" s="36">
        <v>1136.3999999999999</v>
      </c>
      <c r="J323" s="36">
        <v>1152.8000000000002</v>
      </c>
      <c r="K323" s="31">
        <v>1120</v>
      </c>
      <c r="L323" s="31">
        <v>1075.05</v>
      </c>
      <c r="M323" s="31">
        <v>1.24821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1683.35</v>
      </c>
      <c r="D324" s="36">
        <v>1703.0166666666667</v>
      </c>
      <c r="E324" s="36">
        <v>1658.2833333333333</v>
      </c>
      <c r="F324" s="36">
        <v>1633.2166666666667</v>
      </c>
      <c r="G324" s="36">
        <v>1588.4833333333333</v>
      </c>
      <c r="H324" s="36">
        <v>1728.0833333333333</v>
      </c>
      <c r="I324" s="36">
        <v>1772.8166666666664</v>
      </c>
      <c r="J324" s="36">
        <v>1797.8833333333332</v>
      </c>
      <c r="K324" s="31">
        <v>1747.75</v>
      </c>
      <c r="L324" s="31">
        <v>1677.95</v>
      </c>
      <c r="M324" s="31">
        <v>0.84913000000000005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418.9</v>
      </c>
      <c r="D325" s="36">
        <v>419.36666666666662</v>
      </c>
      <c r="E325" s="36">
        <v>416.03333333333325</v>
      </c>
      <c r="F325" s="36">
        <v>413.16666666666663</v>
      </c>
      <c r="G325" s="36">
        <v>409.83333333333326</v>
      </c>
      <c r="H325" s="36">
        <v>422.23333333333323</v>
      </c>
      <c r="I325" s="36">
        <v>425.56666666666661</v>
      </c>
      <c r="J325" s="36">
        <v>428.43333333333322</v>
      </c>
      <c r="K325" s="31">
        <v>422.7</v>
      </c>
      <c r="L325" s="31">
        <v>416.5</v>
      </c>
      <c r="M325" s="31">
        <v>1.7779100000000001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70.599999999999994</v>
      </c>
      <c r="D326" s="36">
        <v>70.416666666666657</v>
      </c>
      <c r="E326" s="36">
        <v>69.533333333333317</v>
      </c>
      <c r="F326" s="36">
        <v>68.466666666666654</v>
      </c>
      <c r="G326" s="36">
        <v>67.583333333333314</v>
      </c>
      <c r="H326" s="36">
        <v>71.48333333333332</v>
      </c>
      <c r="I326" s="36">
        <v>72.366666666666646</v>
      </c>
      <c r="J326" s="36">
        <v>73.433333333333323</v>
      </c>
      <c r="K326" s="31">
        <v>71.3</v>
      </c>
      <c r="L326" s="31">
        <v>69.349999999999994</v>
      </c>
      <c r="M326" s="31">
        <v>84.405699999999996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1833.2</v>
      </c>
      <c r="D327" s="36">
        <v>1825.3333333333333</v>
      </c>
      <c r="E327" s="36">
        <v>1800.6666666666665</v>
      </c>
      <c r="F327" s="36">
        <v>1768.1333333333332</v>
      </c>
      <c r="G327" s="36">
        <v>1743.4666666666665</v>
      </c>
      <c r="H327" s="36">
        <v>1857.8666666666666</v>
      </c>
      <c r="I327" s="36">
        <v>1882.5333333333331</v>
      </c>
      <c r="J327" s="36">
        <v>1915.0666666666666</v>
      </c>
      <c r="K327" s="31">
        <v>1850</v>
      </c>
      <c r="L327" s="31">
        <v>1792.8</v>
      </c>
      <c r="M327" s="31">
        <v>0.98079000000000005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2514.4</v>
      </c>
      <c r="D328" s="36">
        <v>2506.6166666666668</v>
      </c>
      <c r="E328" s="36">
        <v>2484.2833333333338</v>
      </c>
      <c r="F328" s="36">
        <v>2454.166666666667</v>
      </c>
      <c r="G328" s="36">
        <v>2431.8333333333339</v>
      </c>
      <c r="H328" s="36">
        <v>2536.7333333333336</v>
      </c>
      <c r="I328" s="36">
        <v>2559.0666666666666</v>
      </c>
      <c r="J328" s="36">
        <v>2589.1833333333334</v>
      </c>
      <c r="K328" s="31">
        <v>2528.9499999999998</v>
      </c>
      <c r="L328" s="31">
        <v>2476.5</v>
      </c>
      <c r="M328" s="31">
        <v>1.8147200000000001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3590.5</v>
      </c>
      <c r="D329" s="36">
        <v>3587.8833333333332</v>
      </c>
      <c r="E329" s="36">
        <v>3530.7666666666664</v>
      </c>
      <c r="F329" s="36">
        <v>3471.0333333333333</v>
      </c>
      <c r="G329" s="36">
        <v>3413.9166666666665</v>
      </c>
      <c r="H329" s="36">
        <v>3647.6166666666663</v>
      </c>
      <c r="I329" s="36">
        <v>3704.7333333333331</v>
      </c>
      <c r="J329" s="36">
        <v>3764.4666666666662</v>
      </c>
      <c r="K329" s="31">
        <v>3645</v>
      </c>
      <c r="L329" s="31">
        <v>3528.15</v>
      </c>
      <c r="M329" s="31">
        <v>6.9236300000000002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1666.55</v>
      </c>
      <c r="D330" s="36">
        <v>1653.1499999999999</v>
      </c>
      <c r="E330" s="36">
        <v>1631.8499999999997</v>
      </c>
      <c r="F330" s="36">
        <v>1597.1499999999999</v>
      </c>
      <c r="G330" s="36">
        <v>1575.8499999999997</v>
      </c>
      <c r="H330" s="36">
        <v>1687.8499999999997</v>
      </c>
      <c r="I330" s="36">
        <v>1709.1499999999999</v>
      </c>
      <c r="J330" s="36">
        <v>1743.8499999999997</v>
      </c>
      <c r="K330" s="31">
        <v>1674.45</v>
      </c>
      <c r="L330" s="31">
        <v>1618.45</v>
      </c>
      <c r="M330" s="31">
        <v>15.267620000000001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993.45</v>
      </c>
      <c r="D331" s="36">
        <v>1000.6</v>
      </c>
      <c r="E331" s="36">
        <v>983.2</v>
      </c>
      <c r="F331" s="36">
        <v>972.95</v>
      </c>
      <c r="G331" s="36">
        <v>955.55000000000007</v>
      </c>
      <c r="H331" s="36">
        <v>1010.85</v>
      </c>
      <c r="I331" s="36">
        <v>1028.25</v>
      </c>
      <c r="J331" s="36">
        <v>1038.5</v>
      </c>
      <c r="K331" s="31">
        <v>1018</v>
      </c>
      <c r="L331" s="31">
        <v>990.35</v>
      </c>
      <c r="M331" s="31">
        <v>3.38889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126.6</v>
      </c>
      <c r="D332" s="36">
        <v>126.68333333333332</v>
      </c>
      <c r="E332" s="36">
        <v>123.56666666666663</v>
      </c>
      <c r="F332" s="36">
        <v>120.53333333333332</v>
      </c>
      <c r="G332" s="36">
        <v>117.41666666666663</v>
      </c>
      <c r="H332" s="36">
        <v>129.71666666666664</v>
      </c>
      <c r="I332" s="36">
        <v>132.83333333333334</v>
      </c>
      <c r="J332" s="36">
        <v>135.86666666666665</v>
      </c>
      <c r="K332" s="31">
        <v>129.80000000000001</v>
      </c>
      <c r="L332" s="31">
        <v>123.65</v>
      </c>
      <c r="M332" s="31">
        <v>102.32135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255.1</v>
      </c>
      <c r="D333" s="36">
        <v>254.20000000000002</v>
      </c>
      <c r="E333" s="36">
        <v>248.90000000000003</v>
      </c>
      <c r="F333" s="36">
        <v>242.70000000000002</v>
      </c>
      <c r="G333" s="36">
        <v>237.40000000000003</v>
      </c>
      <c r="H333" s="36">
        <v>260.40000000000003</v>
      </c>
      <c r="I333" s="36">
        <v>265.70000000000005</v>
      </c>
      <c r="J333" s="36">
        <v>271.90000000000003</v>
      </c>
      <c r="K333" s="31">
        <v>259.5</v>
      </c>
      <c r="L333" s="31">
        <v>248</v>
      </c>
      <c r="M333" s="31">
        <v>82.721860000000007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94.7</v>
      </c>
      <c r="D334" s="36">
        <v>94.533333333333346</v>
      </c>
      <c r="E334" s="36">
        <v>93.566666666666691</v>
      </c>
      <c r="F334" s="36">
        <v>92.433333333333351</v>
      </c>
      <c r="G334" s="36">
        <v>91.466666666666697</v>
      </c>
      <c r="H334" s="36">
        <v>95.666666666666686</v>
      </c>
      <c r="I334" s="36">
        <v>96.633333333333354</v>
      </c>
      <c r="J334" s="36">
        <v>97.76666666666668</v>
      </c>
      <c r="K334" s="31">
        <v>95.5</v>
      </c>
      <c r="L334" s="31">
        <v>93.4</v>
      </c>
      <c r="M334" s="31">
        <v>872.62325999999996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231.1</v>
      </c>
      <c r="D335" s="36">
        <v>232.13333333333333</v>
      </c>
      <c r="E335" s="36">
        <v>225.96666666666664</v>
      </c>
      <c r="F335" s="36">
        <v>220.83333333333331</v>
      </c>
      <c r="G335" s="36">
        <v>214.66666666666663</v>
      </c>
      <c r="H335" s="36">
        <v>237.26666666666665</v>
      </c>
      <c r="I335" s="36">
        <v>243.43333333333334</v>
      </c>
      <c r="J335" s="36">
        <v>248.56666666666666</v>
      </c>
      <c r="K335" s="31">
        <v>238.3</v>
      </c>
      <c r="L335" s="31">
        <v>227</v>
      </c>
      <c r="M335" s="31">
        <v>74.677570000000003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216.8</v>
      </c>
      <c r="D336" s="36">
        <v>216.81666666666669</v>
      </c>
      <c r="E336" s="36">
        <v>212.93333333333339</v>
      </c>
      <c r="F336" s="36">
        <v>209.06666666666669</v>
      </c>
      <c r="G336" s="36">
        <v>205.18333333333339</v>
      </c>
      <c r="H336" s="36">
        <v>220.68333333333339</v>
      </c>
      <c r="I336" s="36">
        <v>224.56666666666666</v>
      </c>
      <c r="J336" s="36">
        <v>228.43333333333339</v>
      </c>
      <c r="K336" s="31">
        <v>220.7</v>
      </c>
      <c r="L336" s="31">
        <v>212.95</v>
      </c>
      <c r="M336" s="31">
        <v>106.29488000000001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61.8</v>
      </c>
      <c r="D337" s="36">
        <v>61.866666666666667</v>
      </c>
      <c r="E337" s="36">
        <v>60.833333333333336</v>
      </c>
      <c r="F337" s="36">
        <v>59.866666666666667</v>
      </c>
      <c r="G337" s="36">
        <v>58.833333333333336</v>
      </c>
      <c r="H337" s="36">
        <v>62.833333333333336</v>
      </c>
      <c r="I337" s="36">
        <v>63.866666666666667</v>
      </c>
      <c r="J337" s="36">
        <v>64.833333333333343</v>
      </c>
      <c r="K337" s="31">
        <v>62.9</v>
      </c>
      <c r="L337" s="31">
        <v>60.9</v>
      </c>
      <c r="M337" s="31">
        <v>83.554540000000003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354.65</v>
      </c>
      <c r="D338" s="36">
        <v>356.66666666666669</v>
      </c>
      <c r="E338" s="36">
        <v>350.63333333333338</v>
      </c>
      <c r="F338" s="36">
        <v>346.61666666666667</v>
      </c>
      <c r="G338" s="36">
        <v>340.58333333333337</v>
      </c>
      <c r="H338" s="36">
        <v>360.68333333333339</v>
      </c>
      <c r="I338" s="36">
        <v>366.7166666666667</v>
      </c>
      <c r="J338" s="36">
        <v>370.73333333333341</v>
      </c>
      <c r="K338" s="31">
        <v>362.7</v>
      </c>
      <c r="L338" s="31">
        <v>352.65</v>
      </c>
      <c r="M338" s="31">
        <v>289.62927000000002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1289.3</v>
      </c>
      <c r="D339" s="36">
        <v>1290.8666666666666</v>
      </c>
      <c r="E339" s="36">
        <v>1278.4333333333332</v>
      </c>
      <c r="F339" s="36">
        <v>1267.5666666666666</v>
      </c>
      <c r="G339" s="36">
        <v>1255.1333333333332</v>
      </c>
      <c r="H339" s="36">
        <v>1301.7333333333331</v>
      </c>
      <c r="I339" s="36">
        <v>1314.1666666666665</v>
      </c>
      <c r="J339" s="36">
        <v>1325.0333333333331</v>
      </c>
      <c r="K339" s="31">
        <v>1303.3</v>
      </c>
      <c r="L339" s="31">
        <v>1280</v>
      </c>
      <c r="M339" s="31">
        <v>4.2130799999999997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175.35</v>
      </c>
      <c r="D340" s="36">
        <v>176.61666666666665</v>
      </c>
      <c r="E340" s="36">
        <v>173.0333333333333</v>
      </c>
      <c r="F340" s="36">
        <v>170.71666666666667</v>
      </c>
      <c r="G340" s="36">
        <v>167.13333333333333</v>
      </c>
      <c r="H340" s="36">
        <v>178.93333333333328</v>
      </c>
      <c r="I340" s="36">
        <v>182.51666666666659</v>
      </c>
      <c r="J340" s="36">
        <v>184.83333333333326</v>
      </c>
      <c r="K340" s="31">
        <v>180.2</v>
      </c>
      <c r="L340" s="31">
        <v>174.3</v>
      </c>
      <c r="M340" s="31">
        <v>339.50223999999997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3132.95</v>
      </c>
      <c r="D341" s="36">
        <v>3144.6333333333332</v>
      </c>
      <c r="E341" s="36">
        <v>3115.3166666666666</v>
      </c>
      <c r="F341" s="36">
        <v>3097.6833333333334</v>
      </c>
      <c r="G341" s="36">
        <v>3068.3666666666668</v>
      </c>
      <c r="H341" s="36">
        <v>3162.2666666666664</v>
      </c>
      <c r="I341" s="36">
        <v>3191.583333333333</v>
      </c>
      <c r="J341" s="36">
        <v>3209.2166666666662</v>
      </c>
      <c r="K341" s="31">
        <v>3173.95</v>
      </c>
      <c r="L341" s="31">
        <v>3127</v>
      </c>
      <c r="M341" s="31">
        <v>0.85870000000000002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676.25</v>
      </c>
      <c r="D342" s="36">
        <v>683.38333333333333</v>
      </c>
      <c r="E342" s="36">
        <v>662.86666666666667</v>
      </c>
      <c r="F342" s="36">
        <v>649.48333333333335</v>
      </c>
      <c r="G342" s="36">
        <v>628.9666666666667</v>
      </c>
      <c r="H342" s="36">
        <v>696.76666666666665</v>
      </c>
      <c r="I342" s="36">
        <v>717.2833333333333</v>
      </c>
      <c r="J342" s="36">
        <v>730.66666666666663</v>
      </c>
      <c r="K342" s="31">
        <v>703.9</v>
      </c>
      <c r="L342" s="31">
        <v>670</v>
      </c>
      <c r="M342" s="31">
        <v>3.2029000000000001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2549.6</v>
      </c>
      <c r="D343" s="36">
        <v>2544.5666666666671</v>
      </c>
      <c r="E343" s="36">
        <v>2519.1333333333341</v>
      </c>
      <c r="F343" s="36">
        <v>2488.666666666667</v>
      </c>
      <c r="G343" s="36">
        <v>2463.233333333334</v>
      </c>
      <c r="H343" s="36">
        <v>2575.0333333333342</v>
      </c>
      <c r="I343" s="36">
        <v>2600.4666666666676</v>
      </c>
      <c r="J343" s="36">
        <v>2630.9333333333343</v>
      </c>
      <c r="K343" s="31">
        <v>2570</v>
      </c>
      <c r="L343" s="31">
        <v>2514.1</v>
      </c>
      <c r="M343" s="31">
        <v>13.91376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91.95</v>
      </c>
      <c r="D344" s="36">
        <v>92.05</v>
      </c>
      <c r="E344" s="36">
        <v>89.899999999999991</v>
      </c>
      <c r="F344" s="36">
        <v>87.85</v>
      </c>
      <c r="G344" s="36">
        <v>85.699999999999989</v>
      </c>
      <c r="H344" s="36">
        <v>94.1</v>
      </c>
      <c r="I344" s="36">
        <v>96.25</v>
      </c>
      <c r="J344" s="36">
        <v>98.3</v>
      </c>
      <c r="K344" s="31">
        <v>94.2</v>
      </c>
      <c r="L344" s="31">
        <v>90</v>
      </c>
      <c r="M344" s="31">
        <v>5.5293799999999997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521.5</v>
      </c>
      <c r="D345" s="36">
        <v>515.9</v>
      </c>
      <c r="E345" s="36">
        <v>505.79999999999995</v>
      </c>
      <c r="F345" s="36">
        <v>490.09999999999997</v>
      </c>
      <c r="G345" s="36">
        <v>479.99999999999994</v>
      </c>
      <c r="H345" s="36">
        <v>531.59999999999991</v>
      </c>
      <c r="I345" s="36">
        <v>541.70000000000005</v>
      </c>
      <c r="J345" s="36">
        <v>557.4</v>
      </c>
      <c r="K345" s="31">
        <v>526</v>
      </c>
      <c r="L345" s="31">
        <v>500.2</v>
      </c>
      <c r="M345" s="31">
        <v>12.520810000000001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320.75</v>
      </c>
      <c r="D346" s="36">
        <v>323.68333333333334</v>
      </c>
      <c r="E346" s="36">
        <v>315.9666666666667</v>
      </c>
      <c r="F346" s="36">
        <v>311.18333333333334</v>
      </c>
      <c r="G346" s="36">
        <v>303.4666666666667</v>
      </c>
      <c r="H346" s="36">
        <v>328.4666666666667</v>
      </c>
      <c r="I346" s="36">
        <v>336.18333333333328</v>
      </c>
      <c r="J346" s="36">
        <v>340.9666666666667</v>
      </c>
      <c r="K346" s="31">
        <v>331.4</v>
      </c>
      <c r="L346" s="31">
        <v>318.89999999999998</v>
      </c>
      <c r="M346" s="31">
        <v>11.822469999999999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1536.8</v>
      </c>
      <c r="D347" s="36">
        <v>1534.5166666666667</v>
      </c>
      <c r="E347" s="36">
        <v>1524.3333333333333</v>
      </c>
      <c r="F347" s="36">
        <v>1511.8666666666666</v>
      </c>
      <c r="G347" s="36">
        <v>1501.6833333333332</v>
      </c>
      <c r="H347" s="36">
        <v>1546.9833333333333</v>
      </c>
      <c r="I347" s="36">
        <v>1557.1666666666667</v>
      </c>
      <c r="J347" s="36">
        <v>1569.6333333333334</v>
      </c>
      <c r="K347" s="31">
        <v>1544.7</v>
      </c>
      <c r="L347" s="31">
        <v>1522.05</v>
      </c>
      <c r="M347" s="31">
        <v>4.4406100000000004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269</v>
      </c>
      <c r="D348" s="36">
        <v>271</v>
      </c>
      <c r="E348" s="36">
        <v>263.35000000000002</v>
      </c>
      <c r="F348" s="36">
        <v>257.70000000000005</v>
      </c>
      <c r="G348" s="36">
        <v>250.05000000000007</v>
      </c>
      <c r="H348" s="36">
        <v>276.64999999999998</v>
      </c>
      <c r="I348" s="36">
        <v>284.29999999999995</v>
      </c>
      <c r="J348" s="36">
        <v>289.94999999999993</v>
      </c>
      <c r="K348" s="31">
        <v>278.64999999999998</v>
      </c>
      <c r="L348" s="31">
        <v>265.35000000000002</v>
      </c>
      <c r="M348" s="31">
        <v>246.24383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621.75</v>
      </c>
      <c r="D349" s="36">
        <v>625.56666666666661</v>
      </c>
      <c r="E349" s="36">
        <v>609.53333333333319</v>
      </c>
      <c r="F349" s="36">
        <v>597.31666666666661</v>
      </c>
      <c r="G349" s="36">
        <v>581.28333333333319</v>
      </c>
      <c r="H349" s="36">
        <v>637.78333333333319</v>
      </c>
      <c r="I349" s="36">
        <v>653.81666666666649</v>
      </c>
      <c r="J349" s="36">
        <v>666.03333333333319</v>
      </c>
      <c r="K349" s="31">
        <v>641.6</v>
      </c>
      <c r="L349" s="31">
        <v>613.35</v>
      </c>
      <c r="M349" s="31">
        <v>56.825920000000004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1920.35</v>
      </c>
      <c r="D350" s="36">
        <v>1946.4333333333334</v>
      </c>
      <c r="E350" s="36">
        <v>1881.1166666666668</v>
      </c>
      <c r="F350" s="36">
        <v>1841.8833333333334</v>
      </c>
      <c r="G350" s="36">
        <v>1776.5666666666668</v>
      </c>
      <c r="H350" s="36">
        <v>1985.6666666666667</v>
      </c>
      <c r="I350" s="36">
        <v>2050.9833333333336</v>
      </c>
      <c r="J350" s="36">
        <v>2090.2166666666667</v>
      </c>
      <c r="K350" s="31">
        <v>2011.75</v>
      </c>
      <c r="L350" s="31">
        <v>1907.2</v>
      </c>
      <c r="M350" s="31">
        <v>19.788309999999999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410.8</v>
      </c>
      <c r="D351" s="36">
        <v>412.59999999999997</v>
      </c>
      <c r="E351" s="36">
        <v>408.19999999999993</v>
      </c>
      <c r="F351" s="36">
        <v>405.59999999999997</v>
      </c>
      <c r="G351" s="36">
        <v>401.19999999999993</v>
      </c>
      <c r="H351" s="36">
        <v>415.19999999999993</v>
      </c>
      <c r="I351" s="36">
        <v>419.59999999999991</v>
      </c>
      <c r="J351" s="36">
        <v>422.19999999999993</v>
      </c>
      <c r="K351" s="31">
        <v>417</v>
      </c>
      <c r="L351" s="31">
        <v>410</v>
      </c>
      <c r="M351" s="31">
        <v>9.8571299999999997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8794.0499999999993</v>
      </c>
      <c r="D352" s="36">
        <v>8812</v>
      </c>
      <c r="E352" s="36">
        <v>8684.0499999999993</v>
      </c>
      <c r="F352" s="36">
        <v>8574.0499999999993</v>
      </c>
      <c r="G352" s="36">
        <v>8446.0999999999985</v>
      </c>
      <c r="H352" s="36">
        <v>8922</v>
      </c>
      <c r="I352" s="36">
        <v>9049.9500000000007</v>
      </c>
      <c r="J352" s="36">
        <v>9159.9500000000007</v>
      </c>
      <c r="K352" s="31">
        <v>8939.9500000000007</v>
      </c>
      <c r="L352" s="31">
        <v>8702</v>
      </c>
      <c r="M352" s="31">
        <v>1.5070699999999999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212.5</v>
      </c>
      <c r="D353" s="36">
        <v>212.53333333333333</v>
      </c>
      <c r="E353" s="36">
        <v>210.11666666666667</v>
      </c>
      <c r="F353" s="36">
        <v>207.73333333333335</v>
      </c>
      <c r="G353" s="36">
        <v>205.31666666666669</v>
      </c>
      <c r="H353" s="36">
        <v>214.91666666666666</v>
      </c>
      <c r="I353" s="36">
        <v>217.33333333333334</v>
      </c>
      <c r="J353" s="36">
        <v>219.71666666666664</v>
      </c>
      <c r="K353" s="31">
        <v>214.95</v>
      </c>
      <c r="L353" s="31">
        <v>210.15</v>
      </c>
      <c r="M353" s="31">
        <v>2.1659799999999998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1231.2</v>
      </c>
      <c r="D354" s="36">
        <v>1222.6333333333332</v>
      </c>
      <c r="E354" s="36">
        <v>1190.2666666666664</v>
      </c>
      <c r="F354" s="36">
        <v>1149.3333333333333</v>
      </c>
      <c r="G354" s="36">
        <v>1116.9666666666665</v>
      </c>
      <c r="H354" s="36">
        <v>1263.5666666666664</v>
      </c>
      <c r="I354" s="36">
        <v>1295.9333333333332</v>
      </c>
      <c r="J354" s="36">
        <v>1336.8666666666663</v>
      </c>
      <c r="K354" s="31">
        <v>1255</v>
      </c>
      <c r="L354" s="31">
        <v>1181.7</v>
      </c>
      <c r="M354" s="31">
        <v>19.59796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279.25</v>
      </c>
      <c r="D355" s="36">
        <v>280.86666666666667</v>
      </c>
      <c r="E355" s="36">
        <v>275.53333333333336</v>
      </c>
      <c r="F355" s="36">
        <v>271.81666666666666</v>
      </c>
      <c r="G355" s="36">
        <v>266.48333333333335</v>
      </c>
      <c r="H355" s="36">
        <v>284.58333333333337</v>
      </c>
      <c r="I355" s="36">
        <v>289.91666666666663</v>
      </c>
      <c r="J355" s="36">
        <v>293.63333333333338</v>
      </c>
      <c r="K355" s="31">
        <v>286.2</v>
      </c>
      <c r="L355" s="31">
        <v>277.14999999999998</v>
      </c>
      <c r="M355" s="31">
        <v>20.57403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3815.05</v>
      </c>
      <c r="D356" s="36">
        <v>3843.7666666666664</v>
      </c>
      <c r="E356" s="36">
        <v>3777.583333333333</v>
      </c>
      <c r="F356" s="36">
        <v>3740.1166666666668</v>
      </c>
      <c r="G356" s="36">
        <v>3673.9333333333334</v>
      </c>
      <c r="H356" s="36">
        <v>3881.2333333333327</v>
      </c>
      <c r="I356" s="36">
        <v>3947.4166666666661</v>
      </c>
      <c r="J356" s="36">
        <v>3984.8833333333323</v>
      </c>
      <c r="K356" s="31">
        <v>3909.95</v>
      </c>
      <c r="L356" s="31">
        <v>3806.3</v>
      </c>
      <c r="M356" s="31">
        <v>2.46895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769.65</v>
      </c>
      <c r="D357" s="36">
        <v>766.2166666666667</v>
      </c>
      <c r="E357" s="36">
        <v>738.43333333333339</v>
      </c>
      <c r="F357" s="36">
        <v>707.2166666666667</v>
      </c>
      <c r="G357" s="36">
        <v>679.43333333333339</v>
      </c>
      <c r="H357" s="36">
        <v>797.43333333333339</v>
      </c>
      <c r="I357" s="36">
        <v>825.2166666666667</v>
      </c>
      <c r="J357" s="36">
        <v>856.43333333333339</v>
      </c>
      <c r="K357" s="31">
        <v>794</v>
      </c>
      <c r="L357" s="31">
        <v>735</v>
      </c>
      <c r="M357" s="31">
        <v>44.854869999999998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429.4</v>
      </c>
      <c r="D358" s="36">
        <v>431.7833333333333</v>
      </c>
      <c r="E358" s="36">
        <v>425.76666666666659</v>
      </c>
      <c r="F358" s="36">
        <v>422.13333333333327</v>
      </c>
      <c r="G358" s="36">
        <v>416.11666666666656</v>
      </c>
      <c r="H358" s="36">
        <v>435.41666666666663</v>
      </c>
      <c r="I358" s="36">
        <v>441.43333333333328</v>
      </c>
      <c r="J358" s="36">
        <v>445.06666666666666</v>
      </c>
      <c r="K358" s="31">
        <v>437.8</v>
      </c>
      <c r="L358" s="31">
        <v>428.15</v>
      </c>
      <c r="M358" s="31">
        <v>4.1386700000000003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1387.55</v>
      </c>
      <c r="D359" s="36">
        <v>1387.4166666666667</v>
      </c>
      <c r="E359" s="36">
        <v>1378.4333333333334</v>
      </c>
      <c r="F359" s="36">
        <v>1369.3166666666666</v>
      </c>
      <c r="G359" s="36">
        <v>1360.3333333333333</v>
      </c>
      <c r="H359" s="36">
        <v>1396.5333333333335</v>
      </c>
      <c r="I359" s="36">
        <v>1405.5166666666667</v>
      </c>
      <c r="J359" s="36">
        <v>1414.6333333333337</v>
      </c>
      <c r="K359" s="31">
        <v>1396.4</v>
      </c>
      <c r="L359" s="31">
        <v>1378.3</v>
      </c>
      <c r="M359" s="31">
        <v>4.2081200000000001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34487.75</v>
      </c>
      <c r="D360" s="36">
        <v>34638.549999999996</v>
      </c>
      <c r="E360" s="36">
        <v>34287.099999999991</v>
      </c>
      <c r="F360" s="36">
        <v>34086.449999999997</v>
      </c>
      <c r="G360" s="36">
        <v>33734.999999999993</v>
      </c>
      <c r="H360" s="36">
        <v>34839.19999999999</v>
      </c>
      <c r="I360" s="36">
        <v>35190.649999999987</v>
      </c>
      <c r="J360" s="36">
        <v>35391.299999999988</v>
      </c>
      <c r="K360" s="31">
        <v>34990</v>
      </c>
      <c r="L360" s="31">
        <v>34437.9</v>
      </c>
      <c r="M360" s="31">
        <v>9.3380000000000005E-2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1380.8</v>
      </c>
      <c r="D361" s="36">
        <v>1392.6000000000001</v>
      </c>
      <c r="E361" s="36">
        <v>1363.2000000000003</v>
      </c>
      <c r="F361" s="36">
        <v>1345.6000000000001</v>
      </c>
      <c r="G361" s="36">
        <v>1316.2000000000003</v>
      </c>
      <c r="H361" s="36">
        <v>1410.2000000000003</v>
      </c>
      <c r="I361" s="36">
        <v>1439.6000000000004</v>
      </c>
      <c r="J361" s="36">
        <v>1457.2000000000003</v>
      </c>
      <c r="K361" s="31">
        <v>1422</v>
      </c>
      <c r="L361" s="31">
        <v>1375</v>
      </c>
      <c r="M361" s="31">
        <v>2.4147500000000002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4029.5</v>
      </c>
      <c r="D362" s="36">
        <v>4030.65</v>
      </c>
      <c r="E362" s="36">
        <v>3976.25</v>
      </c>
      <c r="F362" s="36">
        <v>3923</v>
      </c>
      <c r="G362" s="36">
        <v>3868.6</v>
      </c>
      <c r="H362" s="36">
        <v>4083.9</v>
      </c>
      <c r="I362" s="36">
        <v>4138.3000000000011</v>
      </c>
      <c r="J362" s="36">
        <v>4191.55</v>
      </c>
      <c r="K362" s="31">
        <v>4085.05</v>
      </c>
      <c r="L362" s="31">
        <v>3977.4</v>
      </c>
      <c r="M362" s="31">
        <v>8.5639500000000002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275.75</v>
      </c>
      <c r="D363" s="36">
        <v>278.21666666666664</v>
      </c>
      <c r="E363" s="36">
        <v>270.5333333333333</v>
      </c>
      <c r="F363" s="36">
        <v>265.31666666666666</v>
      </c>
      <c r="G363" s="36">
        <v>257.63333333333333</v>
      </c>
      <c r="H363" s="36">
        <v>283.43333333333328</v>
      </c>
      <c r="I363" s="36">
        <v>291.11666666666656</v>
      </c>
      <c r="J363" s="36">
        <v>296.33333333333326</v>
      </c>
      <c r="K363" s="31">
        <v>285.89999999999998</v>
      </c>
      <c r="L363" s="31">
        <v>273</v>
      </c>
      <c r="M363" s="31">
        <v>57.376359999999998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4327.55</v>
      </c>
      <c r="D364" s="36">
        <v>4335.0833333333339</v>
      </c>
      <c r="E364" s="36">
        <v>4300.5666666666675</v>
      </c>
      <c r="F364" s="36">
        <v>4273.5833333333339</v>
      </c>
      <c r="G364" s="36">
        <v>4239.0666666666675</v>
      </c>
      <c r="H364" s="36">
        <v>4362.0666666666675</v>
      </c>
      <c r="I364" s="36">
        <v>4396.5833333333339</v>
      </c>
      <c r="J364" s="36">
        <v>4423.5666666666675</v>
      </c>
      <c r="K364" s="31">
        <v>4369.6000000000004</v>
      </c>
      <c r="L364" s="31">
        <v>4308.1000000000004</v>
      </c>
      <c r="M364" s="31">
        <v>0.83879999999999999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2850.55</v>
      </c>
      <c r="D365" s="36">
        <v>2857.5166666666664</v>
      </c>
      <c r="E365" s="36">
        <v>2814.0333333333328</v>
      </c>
      <c r="F365" s="36">
        <v>2777.5166666666664</v>
      </c>
      <c r="G365" s="36">
        <v>2734.0333333333328</v>
      </c>
      <c r="H365" s="36">
        <v>2894.0333333333328</v>
      </c>
      <c r="I365" s="36">
        <v>2937.5166666666664</v>
      </c>
      <c r="J365" s="36">
        <v>2974.0333333333328</v>
      </c>
      <c r="K365" s="31">
        <v>2901</v>
      </c>
      <c r="L365" s="31">
        <v>2821</v>
      </c>
      <c r="M365" s="31">
        <v>3.1686800000000002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2997.8</v>
      </c>
      <c r="D366" s="36">
        <v>3004.7999999999997</v>
      </c>
      <c r="E366" s="36">
        <v>2985.0999999999995</v>
      </c>
      <c r="F366" s="36">
        <v>2972.3999999999996</v>
      </c>
      <c r="G366" s="36">
        <v>2952.6999999999994</v>
      </c>
      <c r="H366" s="36">
        <v>3017.4999999999995</v>
      </c>
      <c r="I366" s="36">
        <v>3037.1999999999994</v>
      </c>
      <c r="J366" s="36">
        <v>3049.8999999999996</v>
      </c>
      <c r="K366" s="31">
        <v>3024.5</v>
      </c>
      <c r="L366" s="31">
        <v>2992.1</v>
      </c>
      <c r="M366" s="31">
        <v>3.2107299999999999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856.55</v>
      </c>
      <c r="D367" s="36">
        <v>860.43333333333339</v>
      </c>
      <c r="E367" s="36">
        <v>851.11666666666679</v>
      </c>
      <c r="F367" s="36">
        <v>845.68333333333339</v>
      </c>
      <c r="G367" s="36">
        <v>836.36666666666679</v>
      </c>
      <c r="H367" s="36">
        <v>865.86666666666679</v>
      </c>
      <c r="I367" s="36">
        <v>875.18333333333339</v>
      </c>
      <c r="J367" s="36">
        <v>880.61666666666679</v>
      </c>
      <c r="K367" s="31">
        <v>869.75</v>
      </c>
      <c r="L367" s="31">
        <v>855</v>
      </c>
      <c r="M367" s="31">
        <v>11.544589999999999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136.1</v>
      </c>
      <c r="D368" s="36">
        <v>135.5</v>
      </c>
      <c r="E368" s="36">
        <v>133</v>
      </c>
      <c r="F368" s="36">
        <v>129.9</v>
      </c>
      <c r="G368" s="36">
        <v>127.4</v>
      </c>
      <c r="H368" s="36">
        <v>138.6</v>
      </c>
      <c r="I368" s="36">
        <v>141.1</v>
      </c>
      <c r="J368" s="36">
        <v>144.19999999999999</v>
      </c>
      <c r="K368" s="31">
        <v>138</v>
      </c>
      <c r="L368" s="31">
        <v>132.4</v>
      </c>
      <c r="M368" s="31">
        <v>43.783549999999998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1571.95</v>
      </c>
      <c r="D369" s="36">
        <v>1566.2833333333335</v>
      </c>
      <c r="E369" s="36">
        <v>1552.5666666666671</v>
      </c>
      <c r="F369" s="36">
        <v>1533.1833333333336</v>
      </c>
      <c r="G369" s="36">
        <v>1519.4666666666672</v>
      </c>
      <c r="H369" s="36">
        <v>1585.666666666667</v>
      </c>
      <c r="I369" s="36">
        <v>1599.3833333333337</v>
      </c>
      <c r="J369" s="36">
        <v>1618.7666666666669</v>
      </c>
      <c r="K369" s="31">
        <v>1580</v>
      </c>
      <c r="L369" s="31">
        <v>1546.9</v>
      </c>
      <c r="M369" s="31">
        <v>0.27622999999999998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5224.95</v>
      </c>
      <c r="D370" s="36">
        <v>5244.8499999999995</v>
      </c>
      <c r="E370" s="36">
        <v>5184.7999999999993</v>
      </c>
      <c r="F370" s="36">
        <v>5144.6499999999996</v>
      </c>
      <c r="G370" s="36">
        <v>5084.5999999999995</v>
      </c>
      <c r="H370" s="36">
        <v>5284.9999999999991</v>
      </c>
      <c r="I370" s="36">
        <v>5345.05</v>
      </c>
      <c r="J370" s="36">
        <v>5385.1999999999989</v>
      </c>
      <c r="K370" s="31">
        <v>5304.9</v>
      </c>
      <c r="L370" s="31">
        <v>5204.7</v>
      </c>
      <c r="M370" s="31">
        <v>2.2693599999999998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889.45</v>
      </c>
      <c r="D371" s="36">
        <v>891.9666666666667</v>
      </c>
      <c r="E371" s="36">
        <v>881.43333333333339</v>
      </c>
      <c r="F371" s="36">
        <v>873.41666666666674</v>
      </c>
      <c r="G371" s="36">
        <v>862.88333333333344</v>
      </c>
      <c r="H371" s="36">
        <v>899.98333333333335</v>
      </c>
      <c r="I371" s="36">
        <v>910.51666666666665</v>
      </c>
      <c r="J371" s="36">
        <v>918.5333333333333</v>
      </c>
      <c r="K371" s="31">
        <v>902.5</v>
      </c>
      <c r="L371" s="31">
        <v>883.95</v>
      </c>
      <c r="M371" s="31">
        <v>1.09168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493.7</v>
      </c>
      <c r="D372" s="36">
        <v>497.40000000000003</v>
      </c>
      <c r="E372" s="36">
        <v>488.30000000000007</v>
      </c>
      <c r="F372" s="36">
        <v>482.90000000000003</v>
      </c>
      <c r="G372" s="36">
        <v>473.80000000000007</v>
      </c>
      <c r="H372" s="36">
        <v>502.80000000000007</v>
      </c>
      <c r="I372" s="36">
        <v>511.90000000000009</v>
      </c>
      <c r="J372" s="36">
        <v>517.30000000000007</v>
      </c>
      <c r="K372" s="31">
        <v>506.5</v>
      </c>
      <c r="L372" s="31">
        <v>492</v>
      </c>
      <c r="M372" s="31">
        <v>30.164760000000001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415</v>
      </c>
      <c r="D373" s="36">
        <v>417.9666666666667</v>
      </c>
      <c r="E373" s="36">
        <v>409.03333333333342</v>
      </c>
      <c r="F373" s="36">
        <v>403.06666666666672</v>
      </c>
      <c r="G373" s="36">
        <v>394.13333333333344</v>
      </c>
      <c r="H373" s="36">
        <v>423.93333333333339</v>
      </c>
      <c r="I373" s="36">
        <v>432.86666666666667</v>
      </c>
      <c r="J373" s="36">
        <v>438.83333333333337</v>
      </c>
      <c r="K373" s="31">
        <v>426.9</v>
      </c>
      <c r="L373" s="31">
        <v>412</v>
      </c>
      <c r="M373" s="31">
        <v>141.46848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277.64999999999998</v>
      </c>
      <c r="D374" s="36">
        <v>279.79999999999995</v>
      </c>
      <c r="E374" s="36">
        <v>272.89999999999992</v>
      </c>
      <c r="F374" s="36">
        <v>268.14999999999998</v>
      </c>
      <c r="G374" s="36">
        <v>261.24999999999994</v>
      </c>
      <c r="H374" s="36">
        <v>284.5499999999999</v>
      </c>
      <c r="I374" s="36">
        <v>291.45</v>
      </c>
      <c r="J374" s="36">
        <v>296.19999999999987</v>
      </c>
      <c r="K374" s="31">
        <v>286.7</v>
      </c>
      <c r="L374" s="31">
        <v>275.05</v>
      </c>
      <c r="M374" s="31">
        <v>237.22103999999999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547.54999999999995</v>
      </c>
      <c r="D375" s="36">
        <v>546.1</v>
      </c>
      <c r="E375" s="36">
        <v>538.45000000000005</v>
      </c>
      <c r="F375" s="36">
        <v>529.35</v>
      </c>
      <c r="G375" s="36">
        <v>521.70000000000005</v>
      </c>
      <c r="H375" s="36">
        <v>555.20000000000005</v>
      </c>
      <c r="I375" s="36">
        <v>562.84999999999991</v>
      </c>
      <c r="J375" s="36">
        <v>571.95000000000005</v>
      </c>
      <c r="K375" s="31">
        <v>553.75</v>
      </c>
      <c r="L375" s="31">
        <v>537</v>
      </c>
      <c r="M375" s="31">
        <v>4.8513400000000004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1304.4000000000001</v>
      </c>
      <c r="D376" s="36">
        <v>1295.6166666666668</v>
      </c>
      <c r="E376" s="36">
        <v>1271.2333333333336</v>
      </c>
      <c r="F376" s="36">
        <v>1238.0666666666668</v>
      </c>
      <c r="G376" s="36">
        <v>1213.6833333333336</v>
      </c>
      <c r="H376" s="36">
        <v>1328.7833333333335</v>
      </c>
      <c r="I376" s="36">
        <v>1353.1666666666667</v>
      </c>
      <c r="J376" s="36">
        <v>1386.3333333333335</v>
      </c>
      <c r="K376" s="31">
        <v>1320</v>
      </c>
      <c r="L376" s="31">
        <v>1262.45</v>
      </c>
      <c r="M376" s="31">
        <v>8.0334099999999999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612.25</v>
      </c>
      <c r="D377" s="36">
        <v>618.7833333333333</v>
      </c>
      <c r="E377" s="36">
        <v>603.46666666666658</v>
      </c>
      <c r="F377" s="36">
        <v>594.68333333333328</v>
      </c>
      <c r="G377" s="36">
        <v>579.36666666666656</v>
      </c>
      <c r="H377" s="36">
        <v>627.56666666666661</v>
      </c>
      <c r="I377" s="36">
        <v>642.88333333333321</v>
      </c>
      <c r="J377" s="36">
        <v>651.66666666666663</v>
      </c>
      <c r="K377" s="31">
        <v>634.1</v>
      </c>
      <c r="L377" s="31">
        <v>610</v>
      </c>
      <c r="M377" s="31">
        <v>3.9744000000000002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184.65</v>
      </c>
      <c r="D378" s="36">
        <v>183.85</v>
      </c>
      <c r="E378" s="36">
        <v>181.79999999999998</v>
      </c>
      <c r="F378" s="36">
        <v>178.95</v>
      </c>
      <c r="G378" s="36">
        <v>176.89999999999998</v>
      </c>
      <c r="H378" s="36">
        <v>186.7</v>
      </c>
      <c r="I378" s="36">
        <v>188.75</v>
      </c>
      <c r="J378" s="36">
        <v>191.6</v>
      </c>
      <c r="K378" s="31">
        <v>185.9</v>
      </c>
      <c r="L378" s="31">
        <v>181</v>
      </c>
      <c r="M378" s="31">
        <v>7.4030100000000001</v>
      </c>
      <c r="N378" s="1"/>
      <c r="O378" s="1"/>
    </row>
    <row r="379" spans="1:15" ht="12.75" customHeight="1">
      <c r="A379" s="33">
        <v>369</v>
      </c>
      <c r="B379" s="53" t="s">
        <v>875</v>
      </c>
      <c r="C379" s="31">
        <v>4771.45</v>
      </c>
      <c r="D379" s="36">
        <v>4770.05</v>
      </c>
      <c r="E379" s="36">
        <v>4741.4000000000005</v>
      </c>
      <c r="F379" s="36">
        <v>4711.3500000000004</v>
      </c>
      <c r="G379" s="36">
        <v>4682.7000000000007</v>
      </c>
      <c r="H379" s="36">
        <v>4800.1000000000004</v>
      </c>
      <c r="I379" s="36">
        <v>4828.75</v>
      </c>
      <c r="J379" s="36">
        <v>4858.8</v>
      </c>
      <c r="K379" s="31">
        <v>4798.7</v>
      </c>
      <c r="L379" s="31">
        <v>4740</v>
      </c>
      <c r="M379" s="31">
        <v>6.6640000000000005E-2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16353.35</v>
      </c>
      <c r="D380" s="36">
        <v>16303.483333333332</v>
      </c>
      <c r="E380" s="36">
        <v>16187.416666666664</v>
      </c>
      <c r="F380" s="36">
        <v>16021.483333333332</v>
      </c>
      <c r="G380" s="36">
        <v>15905.416666666664</v>
      </c>
      <c r="H380" s="36">
        <v>16469.416666666664</v>
      </c>
      <c r="I380" s="36">
        <v>16585.483333333334</v>
      </c>
      <c r="J380" s="36">
        <v>16751.416666666664</v>
      </c>
      <c r="K380" s="31">
        <v>16419.55</v>
      </c>
      <c r="L380" s="31">
        <v>16137.55</v>
      </c>
      <c r="M380" s="31">
        <v>5.6070000000000002E-2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135.1</v>
      </c>
      <c r="D381" s="36">
        <v>135.48333333333332</v>
      </c>
      <c r="E381" s="36">
        <v>133.61666666666665</v>
      </c>
      <c r="F381" s="36">
        <v>132.13333333333333</v>
      </c>
      <c r="G381" s="36">
        <v>130.26666666666665</v>
      </c>
      <c r="H381" s="36">
        <v>136.96666666666664</v>
      </c>
      <c r="I381" s="36">
        <v>138.83333333333331</v>
      </c>
      <c r="J381" s="36">
        <v>140.31666666666663</v>
      </c>
      <c r="K381" s="31">
        <v>137.35</v>
      </c>
      <c r="L381" s="31">
        <v>134</v>
      </c>
      <c r="M381" s="31">
        <v>811.27068999999995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588.54999999999995</v>
      </c>
      <c r="D382" s="36">
        <v>585.5333333333333</v>
      </c>
      <c r="E382" s="36">
        <v>561.06666666666661</v>
      </c>
      <c r="F382" s="36">
        <v>533.58333333333326</v>
      </c>
      <c r="G382" s="36">
        <v>509.11666666666656</v>
      </c>
      <c r="H382" s="36">
        <v>613.01666666666665</v>
      </c>
      <c r="I382" s="36">
        <v>637.48333333333335</v>
      </c>
      <c r="J382" s="36">
        <v>664.9666666666667</v>
      </c>
      <c r="K382" s="31">
        <v>610</v>
      </c>
      <c r="L382" s="31">
        <v>558.04999999999995</v>
      </c>
      <c r="M382" s="31">
        <v>15.184519999999999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254.65</v>
      </c>
      <c r="D383" s="36">
        <v>257.91666666666669</v>
      </c>
      <c r="E383" s="36">
        <v>249.08333333333337</v>
      </c>
      <c r="F383" s="36">
        <v>243.51666666666668</v>
      </c>
      <c r="G383" s="36">
        <v>234.68333333333337</v>
      </c>
      <c r="H383" s="36">
        <v>263.48333333333335</v>
      </c>
      <c r="I383" s="36">
        <v>272.31666666666672</v>
      </c>
      <c r="J383" s="36">
        <v>277.88333333333338</v>
      </c>
      <c r="K383" s="31">
        <v>266.75</v>
      </c>
      <c r="L383" s="31">
        <v>252.35</v>
      </c>
      <c r="M383" s="31">
        <v>320.41825999999998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473.9</v>
      </c>
      <c r="D384" s="36">
        <v>475.31666666666661</v>
      </c>
      <c r="E384" s="36">
        <v>468.23333333333323</v>
      </c>
      <c r="F384" s="36">
        <v>462.56666666666661</v>
      </c>
      <c r="G384" s="36">
        <v>455.48333333333323</v>
      </c>
      <c r="H384" s="36">
        <v>480.98333333333323</v>
      </c>
      <c r="I384" s="36">
        <v>488.06666666666661</v>
      </c>
      <c r="J384" s="36">
        <v>493.73333333333323</v>
      </c>
      <c r="K384" s="31">
        <v>482.4</v>
      </c>
      <c r="L384" s="31">
        <v>469.65</v>
      </c>
      <c r="M384" s="31">
        <v>84.691820000000007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610.15</v>
      </c>
      <c r="D385" s="36">
        <v>605.61666666666667</v>
      </c>
      <c r="E385" s="36">
        <v>598.5333333333333</v>
      </c>
      <c r="F385" s="36">
        <v>586.91666666666663</v>
      </c>
      <c r="G385" s="36">
        <v>579.83333333333326</v>
      </c>
      <c r="H385" s="36">
        <v>617.23333333333335</v>
      </c>
      <c r="I385" s="36">
        <v>624.31666666666661</v>
      </c>
      <c r="J385" s="36">
        <v>635.93333333333339</v>
      </c>
      <c r="K385" s="31">
        <v>612.70000000000005</v>
      </c>
      <c r="L385" s="31">
        <v>594</v>
      </c>
      <c r="M385" s="31">
        <v>4.0701299999999998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692.4</v>
      </c>
      <c r="D386" s="36">
        <v>701.16666666666663</v>
      </c>
      <c r="E386" s="36">
        <v>678.23333333333323</v>
      </c>
      <c r="F386" s="36">
        <v>664.06666666666661</v>
      </c>
      <c r="G386" s="36">
        <v>641.13333333333321</v>
      </c>
      <c r="H386" s="36">
        <v>715.33333333333326</v>
      </c>
      <c r="I386" s="36">
        <v>738.26666666666665</v>
      </c>
      <c r="J386" s="36">
        <v>752.43333333333328</v>
      </c>
      <c r="K386" s="31">
        <v>724.1</v>
      </c>
      <c r="L386" s="31">
        <v>687</v>
      </c>
      <c r="M386" s="31">
        <v>20.524660000000001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1682.65</v>
      </c>
      <c r="D387" s="36">
        <v>1677.8666666666668</v>
      </c>
      <c r="E387" s="36">
        <v>1655.7833333333335</v>
      </c>
      <c r="F387" s="36">
        <v>1628.9166666666667</v>
      </c>
      <c r="G387" s="36">
        <v>1606.8333333333335</v>
      </c>
      <c r="H387" s="36">
        <v>1704.7333333333336</v>
      </c>
      <c r="I387" s="36">
        <v>1726.8166666666666</v>
      </c>
      <c r="J387" s="36">
        <v>1753.6833333333336</v>
      </c>
      <c r="K387" s="31">
        <v>1699.95</v>
      </c>
      <c r="L387" s="31">
        <v>1651</v>
      </c>
      <c r="M387" s="31">
        <v>0.88302999999999998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263.95</v>
      </c>
      <c r="D388" s="36">
        <v>264.7</v>
      </c>
      <c r="E388" s="36">
        <v>260.7</v>
      </c>
      <c r="F388" s="36">
        <v>257.45</v>
      </c>
      <c r="G388" s="36">
        <v>253.45</v>
      </c>
      <c r="H388" s="36">
        <v>267.95</v>
      </c>
      <c r="I388" s="36">
        <v>271.95</v>
      </c>
      <c r="J388" s="36">
        <v>275.2</v>
      </c>
      <c r="K388" s="31">
        <v>268.7</v>
      </c>
      <c r="L388" s="31">
        <v>261.45</v>
      </c>
      <c r="M388" s="31">
        <v>76.805710000000005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172.55</v>
      </c>
      <c r="D389" s="36">
        <v>172.75</v>
      </c>
      <c r="E389" s="36">
        <v>170.35</v>
      </c>
      <c r="F389" s="36">
        <v>168.15</v>
      </c>
      <c r="G389" s="36">
        <v>165.75</v>
      </c>
      <c r="H389" s="36">
        <v>174.95</v>
      </c>
      <c r="I389" s="36">
        <v>177.34999999999997</v>
      </c>
      <c r="J389" s="36">
        <v>179.54999999999998</v>
      </c>
      <c r="K389" s="31">
        <v>175.15</v>
      </c>
      <c r="L389" s="31">
        <v>170.55</v>
      </c>
      <c r="M389" s="31">
        <v>36.285089999999997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1369.65</v>
      </c>
      <c r="D390" s="36">
        <v>1367.8333333333333</v>
      </c>
      <c r="E390" s="36">
        <v>1341.3166666666666</v>
      </c>
      <c r="F390" s="36">
        <v>1312.9833333333333</v>
      </c>
      <c r="G390" s="36">
        <v>1286.4666666666667</v>
      </c>
      <c r="H390" s="36">
        <v>1396.1666666666665</v>
      </c>
      <c r="I390" s="36">
        <v>1422.6833333333334</v>
      </c>
      <c r="J390" s="36">
        <v>1451.0166666666664</v>
      </c>
      <c r="K390" s="31">
        <v>1394.35</v>
      </c>
      <c r="L390" s="31">
        <v>1339.5</v>
      </c>
      <c r="M390" s="31">
        <v>2.06873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308.05</v>
      </c>
      <c r="D391" s="36">
        <v>304.31666666666666</v>
      </c>
      <c r="E391" s="36">
        <v>298.68333333333334</v>
      </c>
      <c r="F391" s="36">
        <v>289.31666666666666</v>
      </c>
      <c r="G391" s="36">
        <v>283.68333333333334</v>
      </c>
      <c r="H391" s="36">
        <v>313.68333333333334</v>
      </c>
      <c r="I391" s="36">
        <v>319.31666666666666</v>
      </c>
      <c r="J391" s="36">
        <v>328.68333333333334</v>
      </c>
      <c r="K391" s="31">
        <v>309.95</v>
      </c>
      <c r="L391" s="31">
        <v>294.95</v>
      </c>
      <c r="M391" s="31">
        <v>14.64822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273.60000000000002</v>
      </c>
      <c r="D392" s="36">
        <v>272.98333333333335</v>
      </c>
      <c r="E392" s="36">
        <v>269.16666666666669</v>
      </c>
      <c r="F392" s="36">
        <v>264.73333333333335</v>
      </c>
      <c r="G392" s="36">
        <v>260.91666666666669</v>
      </c>
      <c r="H392" s="36">
        <v>277.41666666666669</v>
      </c>
      <c r="I392" s="36">
        <v>281.23333333333329</v>
      </c>
      <c r="J392" s="36">
        <v>285.66666666666669</v>
      </c>
      <c r="K392" s="31">
        <v>276.8</v>
      </c>
      <c r="L392" s="31">
        <v>268.55</v>
      </c>
      <c r="M392" s="31">
        <v>6.6277900000000001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144.19999999999999</v>
      </c>
      <c r="D393" s="36">
        <v>144.41666666666666</v>
      </c>
      <c r="E393" s="36">
        <v>141.7833333333333</v>
      </c>
      <c r="F393" s="36">
        <v>139.36666666666665</v>
      </c>
      <c r="G393" s="36">
        <v>136.73333333333329</v>
      </c>
      <c r="H393" s="36">
        <v>146.83333333333331</v>
      </c>
      <c r="I393" s="36">
        <v>149.4666666666667</v>
      </c>
      <c r="J393" s="36">
        <v>151.88333333333333</v>
      </c>
      <c r="K393" s="31">
        <v>147.05000000000001</v>
      </c>
      <c r="L393" s="31">
        <v>142</v>
      </c>
      <c r="M393" s="31">
        <v>27.200520000000001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2981.25</v>
      </c>
      <c r="D394" s="36">
        <v>2970.8666666666668</v>
      </c>
      <c r="E394" s="36">
        <v>2941.7333333333336</v>
      </c>
      <c r="F394" s="36">
        <v>2902.2166666666667</v>
      </c>
      <c r="G394" s="36">
        <v>2873.0833333333335</v>
      </c>
      <c r="H394" s="36">
        <v>3010.3833333333337</v>
      </c>
      <c r="I394" s="36">
        <v>3039.5166666666669</v>
      </c>
      <c r="J394" s="36">
        <v>3079.0333333333338</v>
      </c>
      <c r="K394" s="31">
        <v>3000</v>
      </c>
      <c r="L394" s="31">
        <v>2931.35</v>
      </c>
      <c r="M394" s="31">
        <v>0.24279999999999999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77.400000000000006</v>
      </c>
      <c r="D395" s="36">
        <v>77.666666666666671</v>
      </c>
      <c r="E395" s="36">
        <v>76.083333333333343</v>
      </c>
      <c r="F395" s="36">
        <v>74.766666666666666</v>
      </c>
      <c r="G395" s="36">
        <v>73.183333333333337</v>
      </c>
      <c r="H395" s="36">
        <v>78.983333333333348</v>
      </c>
      <c r="I395" s="36">
        <v>80.566666666666691</v>
      </c>
      <c r="J395" s="36">
        <v>81.883333333333354</v>
      </c>
      <c r="K395" s="31">
        <v>79.25</v>
      </c>
      <c r="L395" s="31">
        <v>76.349999999999994</v>
      </c>
      <c r="M395" s="31">
        <v>32.67698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1921.1</v>
      </c>
      <c r="D396" s="36">
        <v>1917.3</v>
      </c>
      <c r="E396" s="36">
        <v>1893.8</v>
      </c>
      <c r="F396" s="36">
        <v>1866.5</v>
      </c>
      <c r="G396" s="36">
        <v>1843</v>
      </c>
      <c r="H396" s="36">
        <v>1944.6</v>
      </c>
      <c r="I396" s="36">
        <v>1968.1</v>
      </c>
      <c r="J396" s="36">
        <v>1995.3999999999999</v>
      </c>
      <c r="K396" s="31">
        <v>1940.8</v>
      </c>
      <c r="L396" s="31">
        <v>1890</v>
      </c>
      <c r="M396" s="31">
        <v>1.64351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215.9</v>
      </c>
      <c r="D397" s="36">
        <v>217.4</v>
      </c>
      <c r="E397" s="36">
        <v>211.10000000000002</v>
      </c>
      <c r="F397" s="36">
        <v>206.3</v>
      </c>
      <c r="G397" s="36">
        <v>200.00000000000003</v>
      </c>
      <c r="H397" s="36">
        <v>222.20000000000002</v>
      </c>
      <c r="I397" s="36">
        <v>228.50000000000003</v>
      </c>
      <c r="J397" s="36">
        <v>233.3</v>
      </c>
      <c r="K397" s="31">
        <v>223.7</v>
      </c>
      <c r="L397" s="31">
        <v>212.6</v>
      </c>
      <c r="M397" s="31">
        <v>34.617959999999997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842.5</v>
      </c>
      <c r="D398" s="36">
        <v>840.51666666666677</v>
      </c>
      <c r="E398" s="36">
        <v>835.03333333333353</v>
      </c>
      <c r="F398" s="36">
        <v>827.56666666666672</v>
      </c>
      <c r="G398" s="36">
        <v>822.08333333333348</v>
      </c>
      <c r="H398" s="36">
        <v>847.98333333333358</v>
      </c>
      <c r="I398" s="36">
        <v>853.46666666666692</v>
      </c>
      <c r="J398" s="36">
        <v>860.93333333333362</v>
      </c>
      <c r="K398" s="31">
        <v>846</v>
      </c>
      <c r="L398" s="31">
        <v>833.05</v>
      </c>
      <c r="M398" s="31">
        <v>0.44191999999999998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2925.85</v>
      </c>
      <c r="D399" s="36">
        <v>2928.4500000000003</v>
      </c>
      <c r="E399" s="36">
        <v>2897.4000000000005</v>
      </c>
      <c r="F399" s="36">
        <v>2868.9500000000003</v>
      </c>
      <c r="G399" s="36">
        <v>2837.9000000000005</v>
      </c>
      <c r="H399" s="36">
        <v>2956.9000000000005</v>
      </c>
      <c r="I399" s="36">
        <v>2987.9500000000007</v>
      </c>
      <c r="J399" s="36">
        <v>3016.4000000000005</v>
      </c>
      <c r="K399" s="31">
        <v>2959.5</v>
      </c>
      <c r="L399" s="31">
        <v>2900</v>
      </c>
      <c r="M399" s="31">
        <v>72.451359999999994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104.75</v>
      </c>
      <c r="D400" s="36">
        <v>105.26666666666667</v>
      </c>
      <c r="E400" s="36">
        <v>103.28333333333333</v>
      </c>
      <c r="F400" s="36">
        <v>101.81666666666666</v>
      </c>
      <c r="G400" s="36">
        <v>99.833333333333329</v>
      </c>
      <c r="H400" s="36">
        <v>106.73333333333333</v>
      </c>
      <c r="I400" s="36">
        <v>108.71666666666665</v>
      </c>
      <c r="J400" s="36">
        <v>110.18333333333334</v>
      </c>
      <c r="K400" s="31">
        <v>107.25</v>
      </c>
      <c r="L400" s="31">
        <v>103.8</v>
      </c>
      <c r="M400" s="31">
        <v>11.61449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724.75</v>
      </c>
      <c r="D401" s="36">
        <v>724.25</v>
      </c>
      <c r="E401" s="36">
        <v>718.5</v>
      </c>
      <c r="F401" s="36">
        <v>712.25</v>
      </c>
      <c r="G401" s="36">
        <v>706.5</v>
      </c>
      <c r="H401" s="36">
        <v>730.5</v>
      </c>
      <c r="I401" s="36">
        <v>736.25</v>
      </c>
      <c r="J401" s="36">
        <v>742.5</v>
      </c>
      <c r="K401" s="31">
        <v>730</v>
      </c>
      <c r="L401" s="31">
        <v>718</v>
      </c>
      <c r="M401" s="31">
        <v>0.48827999999999999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1617.95</v>
      </c>
      <c r="D402" s="36">
        <v>1617.0166666666664</v>
      </c>
      <c r="E402" s="36">
        <v>1612.0333333333328</v>
      </c>
      <c r="F402" s="36">
        <v>1606.1166666666663</v>
      </c>
      <c r="G402" s="36">
        <v>1601.1333333333328</v>
      </c>
      <c r="H402" s="36">
        <v>1622.9333333333329</v>
      </c>
      <c r="I402" s="36">
        <v>1627.9166666666665</v>
      </c>
      <c r="J402" s="36">
        <v>1633.833333333333</v>
      </c>
      <c r="K402" s="31">
        <v>1622</v>
      </c>
      <c r="L402" s="31">
        <v>1611.1</v>
      </c>
      <c r="M402" s="31">
        <v>1.20594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694.15</v>
      </c>
      <c r="D403" s="36">
        <v>696.66666666666663</v>
      </c>
      <c r="E403" s="36">
        <v>690.5333333333333</v>
      </c>
      <c r="F403" s="36">
        <v>686.91666666666663</v>
      </c>
      <c r="G403" s="36">
        <v>680.7833333333333</v>
      </c>
      <c r="H403" s="36">
        <v>700.2833333333333</v>
      </c>
      <c r="I403" s="36">
        <v>706.41666666666674</v>
      </c>
      <c r="J403" s="36">
        <v>710.0333333333333</v>
      </c>
      <c r="K403" s="31">
        <v>702.8</v>
      </c>
      <c r="L403" s="31">
        <v>693.05</v>
      </c>
      <c r="M403" s="31">
        <v>10.469889999999999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1463.75</v>
      </c>
      <c r="D404" s="36">
        <v>1461.9333333333334</v>
      </c>
      <c r="E404" s="36">
        <v>1448.8166666666668</v>
      </c>
      <c r="F404" s="36">
        <v>1433.8833333333334</v>
      </c>
      <c r="G404" s="36">
        <v>1420.7666666666669</v>
      </c>
      <c r="H404" s="36">
        <v>1476.8666666666668</v>
      </c>
      <c r="I404" s="36">
        <v>1489.9833333333336</v>
      </c>
      <c r="J404" s="36">
        <v>1504.9166666666667</v>
      </c>
      <c r="K404" s="31">
        <v>1475.05</v>
      </c>
      <c r="L404" s="31">
        <v>1447</v>
      </c>
      <c r="M404" s="31">
        <v>19.05528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131.69999999999999</v>
      </c>
      <c r="D405" s="36">
        <v>132.81666666666666</v>
      </c>
      <c r="E405" s="36">
        <v>129.88333333333333</v>
      </c>
      <c r="F405" s="36">
        <v>128.06666666666666</v>
      </c>
      <c r="G405" s="36">
        <v>125.13333333333333</v>
      </c>
      <c r="H405" s="36">
        <v>134.63333333333333</v>
      </c>
      <c r="I405" s="36">
        <v>137.56666666666666</v>
      </c>
      <c r="J405" s="36">
        <v>139.38333333333333</v>
      </c>
      <c r="K405" s="31">
        <v>135.75</v>
      </c>
      <c r="L405" s="31">
        <v>131</v>
      </c>
      <c r="M405" s="31">
        <v>235.50235000000001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4500.25</v>
      </c>
      <c r="D406" s="36">
        <v>4487.0666666666666</v>
      </c>
      <c r="E406" s="36">
        <v>4426.2333333333336</v>
      </c>
      <c r="F406" s="36">
        <v>4352.2166666666672</v>
      </c>
      <c r="G406" s="36">
        <v>4291.3833333333341</v>
      </c>
      <c r="H406" s="36">
        <v>4561.083333333333</v>
      </c>
      <c r="I406" s="36">
        <v>4621.916666666667</v>
      </c>
      <c r="J406" s="36">
        <v>4695.9333333333325</v>
      </c>
      <c r="K406" s="31">
        <v>4547.8999999999996</v>
      </c>
      <c r="L406" s="31">
        <v>4413.05</v>
      </c>
      <c r="M406" s="31">
        <v>0.19969999999999999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2591.5</v>
      </c>
      <c r="D407" s="36">
        <v>2604.2000000000003</v>
      </c>
      <c r="E407" s="36">
        <v>2570.9000000000005</v>
      </c>
      <c r="F407" s="36">
        <v>2550.3000000000002</v>
      </c>
      <c r="G407" s="36">
        <v>2517.0000000000005</v>
      </c>
      <c r="H407" s="36">
        <v>2624.8000000000006</v>
      </c>
      <c r="I407" s="36">
        <v>2658.1000000000008</v>
      </c>
      <c r="J407" s="36">
        <v>2678.7000000000007</v>
      </c>
      <c r="K407" s="31">
        <v>2637.5</v>
      </c>
      <c r="L407" s="31">
        <v>2583.6</v>
      </c>
      <c r="M407" s="31">
        <v>3.1954799999999999</v>
      </c>
      <c r="N407" s="1"/>
      <c r="O407" s="1"/>
    </row>
    <row r="408" spans="1:15" ht="12.75" customHeight="1">
      <c r="A408" s="33">
        <v>398</v>
      </c>
      <c r="B408" s="53" t="s">
        <v>876</v>
      </c>
      <c r="C408" s="31">
        <v>1924.4</v>
      </c>
      <c r="D408" s="36">
        <v>1901.0333333333335</v>
      </c>
      <c r="E408" s="36">
        <v>1864.2166666666672</v>
      </c>
      <c r="F408" s="36">
        <v>1804.0333333333335</v>
      </c>
      <c r="G408" s="36">
        <v>1767.2166666666672</v>
      </c>
      <c r="H408" s="36">
        <v>1961.2166666666672</v>
      </c>
      <c r="I408" s="36">
        <v>1998.0333333333333</v>
      </c>
      <c r="J408" s="36">
        <v>2058.2166666666672</v>
      </c>
      <c r="K408" s="31">
        <v>1937.85</v>
      </c>
      <c r="L408" s="31">
        <v>1840.85</v>
      </c>
      <c r="M408" s="31">
        <v>0.74421000000000004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119.6</v>
      </c>
      <c r="D409" s="36">
        <v>120.5</v>
      </c>
      <c r="E409" s="36">
        <v>117.7</v>
      </c>
      <c r="F409" s="36">
        <v>115.8</v>
      </c>
      <c r="G409" s="36">
        <v>113</v>
      </c>
      <c r="H409" s="36">
        <v>122.4</v>
      </c>
      <c r="I409" s="36">
        <v>125.20000000000002</v>
      </c>
      <c r="J409" s="36">
        <v>127.10000000000001</v>
      </c>
      <c r="K409" s="31">
        <v>123.3</v>
      </c>
      <c r="L409" s="31">
        <v>118.6</v>
      </c>
      <c r="M409" s="31">
        <v>170.92983000000001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8757.7999999999993</v>
      </c>
      <c r="D410" s="36">
        <v>8766.6</v>
      </c>
      <c r="E410" s="36">
        <v>8694.2000000000007</v>
      </c>
      <c r="F410" s="36">
        <v>8630.6</v>
      </c>
      <c r="G410" s="36">
        <v>8558.2000000000007</v>
      </c>
      <c r="H410" s="36">
        <v>8830.2000000000007</v>
      </c>
      <c r="I410" s="36">
        <v>8902.5999999999985</v>
      </c>
      <c r="J410" s="36">
        <v>8966.2000000000007</v>
      </c>
      <c r="K410" s="31">
        <v>8839</v>
      </c>
      <c r="L410" s="31">
        <v>8703</v>
      </c>
      <c r="M410" s="31">
        <v>0.40875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1495.65</v>
      </c>
      <c r="D411" s="36">
        <v>1499.6666666666667</v>
      </c>
      <c r="E411" s="36">
        <v>1459.3333333333335</v>
      </c>
      <c r="F411" s="36">
        <v>1423.0166666666667</v>
      </c>
      <c r="G411" s="36">
        <v>1382.6833333333334</v>
      </c>
      <c r="H411" s="36">
        <v>1535.9833333333336</v>
      </c>
      <c r="I411" s="36">
        <v>1576.3166666666671</v>
      </c>
      <c r="J411" s="36">
        <v>1612.6333333333337</v>
      </c>
      <c r="K411" s="31">
        <v>1540</v>
      </c>
      <c r="L411" s="31">
        <v>1463.35</v>
      </c>
      <c r="M411" s="31">
        <v>1.1220699999999999</v>
      </c>
      <c r="N411" s="1"/>
      <c r="O411" s="1"/>
    </row>
    <row r="412" spans="1:15" ht="12.75" customHeight="1">
      <c r="A412" s="33">
        <v>402</v>
      </c>
      <c r="B412" t="s">
        <v>877</v>
      </c>
      <c r="C412" s="31">
        <v>387.2</v>
      </c>
      <c r="D412" s="36">
        <v>387.84999999999997</v>
      </c>
      <c r="E412" s="36">
        <v>381.64999999999992</v>
      </c>
      <c r="F412" s="36">
        <v>376.09999999999997</v>
      </c>
      <c r="G412" s="36">
        <v>369.89999999999992</v>
      </c>
      <c r="H412" s="36">
        <v>393.39999999999992</v>
      </c>
      <c r="I412" s="36">
        <v>399.59999999999997</v>
      </c>
      <c r="J412" s="36">
        <v>405.14999999999992</v>
      </c>
      <c r="K412" s="31">
        <v>394.05</v>
      </c>
      <c r="L412" s="31">
        <v>382.3</v>
      </c>
      <c r="M412" s="31">
        <v>2.3813800000000001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3293.35</v>
      </c>
      <c r="D413" s="36">
        <v>3266.3833333333332</v>
      </c>
      <c r="E413" s="36">
        <v>3222.8166666666666</v>
      </c>
      <c r="F413" s="36">
        <v>3152.2833333333333</v>
      </c>
      <c r="G413" s="36">
        <v>3108.7166666666667</v>
      </c>
      <c r="H413" s="36">
        <v>3336.9166666666665</v>
      </c>
      <c r="I413" s="36">
        <v>3380.4833333333331</v>
      </c>
      <c r="J413" s="36">
        <v>3451.0166666666664</v>
      </c>
      <c r="K413" s="31">
        <v>3309.95</v>
      </c>
      <c r="L413" s="31">
        <v>3195.85</v>
      </c>
      <c r="M413" s="31">
        <v>0.83875999999999995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364.05</v>
      </c>
      <c r="D414" s="36">
        <v>365.05</v>
      </c>
      <c r="E414" s="36">
        <v>360.1</v>
      </c>
      <c r="F414" s="36">
        <v>356.15000000000003</v>
      </c>
      <c r="G414" s="36">
        <v>351.20000000000005</v>
      </c>
      <c r="H414" s="36">
        <v>369</v>
      </c>
      <c r="I414" s="36">
        <v>373.94999999999993</v>
      </c>
      <c r="J414" s="36">
        <v>377.9</v>
      </c>
      <c r="K414" s="31">
        <v>370</v>
      </c>
      <c r="L414" s="31">
        <v>361.1</v>
      </c>
      <c r="M414" s="31">
        <v>1.4015200000000001</v>
      </c>
      <c r="N414" s="1"/>
      <c r="O414" s="1"/>
    </row>
    <row r="415" spans="1:15" ht="12.75" customHeight="1">
      <c r="A415" s="33">
        <v>405</v>
      </c>
      <c r="B415" s="53" t="s">
        <v>878</v>
      </c>
      <c r="C415" s="31">
        <v>947</v>
      </c>
      <c r="D415" s="36">
        <v>957.85</v>
      </c>
      <c r="E415" s="36">
        <v>930.95</v>
      </c>
      <c r="F415" s="36">
        <v>914.9</v>
      </c>
      <c r="G415" s="36">
        <v>888</v>
      </c>
      <c r="H415" s="36">
        <v>973.90000000000009</v>
      </c>
      <c r="I415" s="36">
        <v>1000.8</v>
      </c>
      <c r="J415" s="36">
        <v>1016.8500000000001</v>
      </c>
      <c r="K415" s="31">
        <v>984.75</v>
      </c>
      <c r="L415" s="31">
        <v>941.8</v>
      </c>
      <c r="M415" s="31">
        <v>1.73502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759.35</v>
      </c>
      <c r="D416" s="36">
        <v>765.4666666666667</v>
      </c>
      <c r="E416" s="36">
        <v>747.98333333333335</v>
      </c>
      <c r="F416" s="36">
        <v>736.61666666666667</v>
      </c>
      <c r="G416" s="36">
        <v>719.13333333333333</v>
      </c>
      <c r="H416" s="36">
        <v>776.83333333333337</v>
      </c>
      <c r="I416" s="36">
        <v>794.31666666666672</v>
      </c>
      <c r="J416" s="36">
        <v>805.68333333333339</v>
      </c>
      <c r="K416" s="31">
        <v>782.95</v>
      </c>
      <c r="L416" s="31">
        <v>754.1</v>
      </c>
      <c r="M416" s="31">
        <v>0.52797000000000005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25910.25</v>
      </c>
      <c r="D417" s="36">
        <v>26076.75</v>
      </c>
      <c r="E417" s="36">
        <v>25684.5</v>
      </c>
      <c r="F417" s="36">
        <v>25458.75</v>
      </c>
      <c r="G417" s="36">
        <v>25066.5</v>
      </c>
      <c r="H417" s="36">
        <v>26302.5</v>
      </c>
      <c r="I417" s="36">
        <v>26694.75</v>
      </c>
      <c r="J417" s="36">
        <v>26920.5</v>
      </c>
      <c r="K417" s="31">
        <v>26469</v>
      </c>
      <c r="L417" s="31">
        <v>25851</v>
      </c>
      <c r="M417" s="31">
        <v>0.85718000000000005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43.6</v>
      </c>
      <c r="D418" s="36">
        <v>43.633333333333333</v>
      </c>
      <c r="E418" s="36">
        <v>43.066666666666663</v>
      </c>
      <c r="F418" s="36">
        <v>42.533333333333331</v>
      </c>
      <c r="G418" s="36">
        <v>41.966666666666661</v>
      </c>
      <c r="H418" s="36">
        <v>44.166666666666664</v>
      </c>
      <c r="I418" s="36">
        <v>44.733333333333341</v>
      </c>
      <c r="J418" s="36">
        <v>45.266666666666666</v>
      </c>
      <c r="K418" s="31">
        <v>44.2</v>
      </c>
      <c r="L418" s="31">
        <v>43.1</v>
      </c>
      <c r="M418" s="31">
        <v>70.282200000000003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2499.3000000000002</v>
      </c>
      <c r="D419" s="36">
        <v>2520.0833333333335</v>
      </c>
      <c r="E419" s="36">
        <v>2465.2166666666672</v>
      </c>
      <c r="F419" s="36">
        <v>2431.1333333333337</v>
      </c>
      <c r="G419" s="36">
        <v>2376.2666666666673</v>
      </c>
      <c r="H419" s="36">
        <v>2554.166666666667</v>
      </c>
      <c r="I419" s="36">
        <v>2609.0333333333328</v>
      </c>
      <c r="J419" s="36">
        <v>2643.1166666666668</v>
      </c>
      <c r="K419" s="31">
        <v>2574.9499999999998</v>
      </c>
      <c r="L419" s="31">
        <v>2486</v>
      </c>
      <c r="M419" s="31">
        <v>14.03997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617.29999999999995</v>
      </c>
      <c r="D420" s="36">
        <v>615.55000000000007</v>
      </c>
      <c r="E420" s="36">
        <v>610.00000000000011</v>
      </c>
      <c r="F420" s="36">
        <v>602.70000000000005</v>
      </c>
      <c r="G420" s="36">
        <v>597.15000000000009</v>
      </c>
      <c r="H420" s="36">
        <v>622.85000000000014</v>
      </c>
      <c r="I420" s="36">
        <v>628.40000000000009</v>
      </c>
      <c r="J420" s="36">
        <v>635.70000000000016</v>
      </c>
      <c r="K420" s="31">
        <v>621.1</v>
      </c>
      <c r="L420" s="31">
        <v>608.25</v>
      </c>
      <c r="M420" s="31">
        <v>3.9097300000000001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5627.05</v>
      </c>
      <c r="D421" s="36">
        <v>5667.3499999999995</v>
      </c>
      <c r="E421" s="36">
        <v>5564.6999999999989</v>
      </c>
      <c r="F421" s="36">
        <v>5502.3499999999995</v>
      </c>
      <c r="G421" s="36">
        <v>5399.6999999999989</v>
      </c>
      <c r="H421" s="36">
        <v>5729.6999999999989</v>
      </c>
      <c r="I421" s="36">
        <v>5832.3499999999985</v>
      </c>
      <c r="J421" s="36">
        <v>5894.6999999999989</v>
      </c>
      <c r="K421" s="31">
        <v>5770</v>
      </c>
      <c r="L421" s="31">
        <v>5605</v>
      </c>
      <c r="M421" s="31">
        <v>3.66086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1563.55</v>
      </c>
      <c r="D422" s="36">
        <v>1564.4333333333334</v>
      </c>
      <c r="E422" s="36">
        <v>1542.1166666666668</v>
      </c>
      <c r="F422" s="36">
        <v>1520.6833333333334</v>
      </c>
      <c r="G422" s="36">
        <v>1498.3666666666668</v>
      </c>
      <c r="H422" s="36">
        <v>1585.8666666666668</v>
      </c>
      <c r="I422" s="36">
        <v>1608.1833333333334</v>
      </c>
      <c r="J422" s="36">
        <v>1629.6166666666668</v>
      </c>
      <c r="K422" s="31">
        <v>1586.75</v>
      </c>
      <c r="L422" s="31">
        <v>1543</v>
      </c>
      <c r="M422" s="31">
        <v>1.30785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8664.9500000000007</v>
      </c>
      <c r="D423" s="36">
        <v>8706.9499999999989</v>
      </c>
      <c r="E423" s="36">
        <v>8578.9999999999982</v>
      </c>
      <c r="F423" s="36">
        <v>8493.0499999999993</v>
      </c>
      <c r="G423" s="36">
        <v>8365.0999999999985</v>
      </c>
      <c r="H423" s="36">
        <v>8792.8999999999978</v>
      </c>
      <c r="I423" s="36">
        <v>8920.8499999999985</v>
      </c>
      <c r="J423" s="36">
        <v>9006.7999999999975</v>
      </c>
      <c r="K423" s="31">
        <v>8834.9</v>
      </c>
      <c r="L423" s="31">
        <v>8621</v>
      </c>
      <c r="M423" s="31">
        <v>1.0137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663.15</v>
      </c>
      <c r="D424" s="36">
        <v>668.6</v>
      </c>
      <c r="E424" s="36">
        <v>656.55000000000007</v>
      </c>
      <c r="F424" s="36">
        <v>649.95000000000005</v>
      </c>
      <c r="G424" s="36">
        <v>637.90000000000009</v>
      </c>
      <c r="H424" s="36">
        <v>675.2</v>
      </c>
      <c r="I424" s="36">
        <v>687.25</v>
      </c>
      <c r="J424" s="36">
        <v>693.85</v>
      </c>
      <c r="K424" s="31">
        <v>680.65</v>
      </c>
      <c r="L424" s="31">
        <v>662</v>
      </c>
      <c r="M424" s="31">
        <v>13.614990000000001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749.7</v>
      </c>
      <c r="D425" s="36">
        <v>747.2833333333333</v>
      </c>
      <c r="E425" s="36">
        <v>740.66666666666663</v>
      </c>
      <c r="F425" s="36">
        <v>731.63333333333333</v>
      </c>
      <c r="G425" s="36">
        <v>725.01666666666665</v>
      </c>
      <c r="H425" s="36">
        <v>756.31666666666661</v>
      </c>
      <c r="I425" s="36">
        <v>762.93333333333339</v>
      </c>
      <c r="J425" s="36">
        <v>771.96666666666658</v>
      </c>
      <c r="K425" s="31">
        <v>753.9</v>
      </c>
      <c r="L425" s="31">
        <v>738.25</v>
      </c>
      <c r="M425" s="31">
        <v>5.8788999999999998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557.70000000000005</v>
      </c>
      <c r="D426" s="36">
        <v>559.7166666666667</v>
      </c>
      <c r="E426" s="36">
        <v>550.08333333333337</v>
      </c>
      <c r="F426" s="36">
        <v>542.4666666666667</v>
      </c>
      <c r="G426" s="36">
        <v>532.83333333333337</v>
      </c>
      <c r="H426" s="36">
        <v>567.33333333333337</v>
      </c>
      <c r="I426" s="36">
        <v>576.96666666666658</v>
      </c>
      <c r="J426" s="36">
        <v>584.58333333333337</v>
      </c>
      <c r="K426" s="31">
        <v>569.35</v>
      </c>
      <c r="L426" s="31">
        <v>552.1</v>
      </c>
      <c r="M426" s="31">
        <v>4.2681300000000002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759.3</v>
      </c>
      <c r="D427" s="36">
        <v>764.23333333333323</v>
      </c>
      <c r="E427" s="36">
        <v>753.16666666666652</v>
      </c>
      <c r="F427" s="36">
        <v>747.0333333333333</v>
      </c>
      <c r="G427" s="36">
        <v>735.96666666666658</v>
      </c>
      <c r="H427" s="36">
        <v>770.36666666666645</v>
      </c>
      <c r="I427" s="36">
        <v>781.43333333333328</v>
      </c>
      <c r="J427" s="36">
        <v>787.56666666666638</v>
      </c>
      <c r="K427" s="31">
        <v>775.3</v>
      </c>
      <c r="L427" s="31">
        <v>758.1</v>
      </c>
      <c r="M427" s="31">
        <v>158.89529999999999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145.94999999999999</v>
      </c>
      <c r="D428" s="36">
        <v>146.56666666666666</v>
      </c>
      <c r="E428" s="36">
        <v>143.13333333333333</v>
      </c>
      <c r="F428" s="36">
        <v>140.31666666666666</v>
      </c>
      <c r="G428" s="36">
        <v>136.88333333333333</v>
      </c>
      <c r="H428" s="36">
        <v>149.38333333333333</v>
      </c>
      <c r="I428" s="36">
        <v>152.81666666666666</v>
      </c>
      <c r="J428" s="36">
        <v>155.63333333333333</v>
      </c>
      <c r="K428" s="31">
        <v>150</v>
      </c>
      <c r="L428" s="31">
        <v>143.75</v>
      </c>
      <c r="M428" s="31">
        <v>392.42074000000002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526.70000000000005</v>
      </c>
      <c r="D429" s="36">
        <v>529.83333333333337</v>
      </c>
      <c r="E429" s="36">
        <v>516.86666666666679</v>
      </c>
      <c r="F429" s="36">
        <v>507.03333333333342</v>
      </c>
      <c r="G429" s="36">
        <v>494.06666666666683</v>
      </c>
      <c r="H429" s="36">
        <v>539.66666666666674</v>
      </c>
      <c r="I429" s="36">
        <v>552.63333333333321</v>
      </c>
      <c r="J429" s="36">
        <v>562.4666666666667</v>
      </c>
      <c r="K429" s="31">
        <v>542.79999999999995</v>
      </c>
      <c r="L429" s="31">
        <v>520</v>
      </c>
      <c r="M429" s="31">
        <v>9.0487800000000007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128.94999999999999</v>
      </c>
      <c r="D430" s="36">
        <v>128.51666666666668</v>
      </c>
      <c r="E430" s="36">
        <v>127.23333333333335</v>
      </c>
      <c r="F430" s="36">
        <v>125.51666666666667</v>
      </c>
      <c r="G430" s="36">
        <v>124.23333333333333</v>
      </c>
      <c r="H430" s="36">
        <v>130.23333333333335</v>
      </c>
      <c r="I430" s="36">
        <v>131.51666666666671</v>
      </c>
      <c r="J430" s="36">
        <v>133.23333333333338</v>
      </c>
      <c r="K430" s="31">
        <v>129.80000000000001</v>
      </c>
      <c r="L430" s="31">
        <v>126.8</v>
      </c>
      <c r="M430" s="31">
        <v>15.380520000000001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365.5</v>
      </c>
      <c r="D431" s="36">
        <v>368.48333333333335</v>
      </c>
      <c r="E431" s="36">
        <v>361.51666666666671</v>
      </c>
      <c r="F431" s="36">
        <v>357.53333333333336</v>
      </c>
      <c r="G431" s="36">
        <v>350.56666666666672</v>
      </c>
      <c r="H431" s="36">
        <v>372.4666666666667</v>
      </c>
      <c r="I431" s="36">
        <v>379.43333333333339</v>
      </c>
      <c r="J431" s="36">
        <v>383.41666666666669</v>
      </c>
      <c r="K431" s="31">
        <v>375.45</v>
      </c>
      <c r="L431" s="31">
        <v>364.5</v>
      </c>
      <c r="M431" s="31">
        <v>2.9123000000000001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413</v>
      </c>
      <c r="D432" s="36">
        <v>407.33333333333331</v>
      </c>
      <c r="E432" s="36">
        <v>401.66666666666663</v>
      </c>
      <c r="F432" s="36">
        <v>390.33333333333331</v>
      </c>
      <c r="G432" s="36">
        <v>384.66666666666663</v>
      </c>
      <c r="H432" s="36">
        <v>418.66666666666663</v>
      </c>
      <c r="I432" s="36">
        <v>424.33333333333326</v>
      </c>
      <c r="J432" s="36">
        <v>435.66666666666663</v>
      </c>
      <c r="K432" s="31">
        <v>413</v>
      </c>
      <c r="L432" s="31">
        <v>396</v>
      </c>
      <c r="M432" s="31">
        <v>5.9364299999999997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1619.35</v>
      </c>
      <c r="D433" s="36">
        <v>1611.5</v>
      </c>
      <c r="E433" s="36">
        <v>1595</v>
      </c>
      <c r="F433" s="36">
        <v>1570.65</v>
      </c>
      <c r="G433" s="36">
        <v>1554.15</v>
      </c>
      <c r="H433" s="36">
        <v>1635.85</v>
      </c>
      <c r="I433" s="36">
        <v>1652.35</v>
      </c>
      <c r="J433" s="36">
        <v>1676.6999999999998</v>
      </c>
      <c r="K433" s="31">
        <v>1628</v>
      </c>
      <c r="L433" s="31">
        <v>1587.15</v>
      </c>
      <c r="M433" s="31">
        <v>24.39461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618.4</v>
      </c>
      <c r="D434" s="36">
        <v>620.45000000000005</v>
      </c>
      <c r="E434" s="36">
        <v>612.90000000000009</v>
      </c>
      <c r="F434" s="36">
        <v>607.40000000000009</v>
      </c>
      <c r="G434" s="36">
        <v>599.85000000000014</v>
      </c>
      <c r="H434" s="36">
        <v>625.95000000000005</v>
      </c>
      <c r="I434" s="36">
        <v>633.5</v>
      </c>
      <c r="J434" s="36">
        <v>639</v>
      </c>
      <c r="K434" s="31">
        <v>628</v>
      </c>
      <c r="L434" s="31">
        <v>614.95000000000005</v>
      </c>
      <c r="M434" s="31">
        <v>5.9134000000000002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4249.3999999999996</v>
      </c>
      <c r="D435" s="36">
        <v>4241.416666666667</v>
      </c>
      <c r="E435" s="36">
        <v>4210.9833333333336</v>
      </c>
      <c r="F435" s="36">
        <v>4172.5666666666666</v>
      </c>
      <c r="G435" s="36">
        <v>4142.1333333333332</v>
      </c>
      <c r="H435" s="36">
        <v>4279.8333333333339</v>
      </c>
      <c r="I435" s="36">
        <v>4310.2666666666664</v>
      </c>
      <c r="J435" s="36">
        <v>4348.6833333333343</v>
      </c>
      <c r="K435" s="31">
        <v>4271.8500000000004</v>
      </c>
      <c r="L435" s="31">
        <v>4203</v>
      </c>
      <c r="M435" s="31">
        <v>1.77182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1083.5</v>
      </c>
      <c r="D436" s="36">
        <v>1085.5</v>
      </c>
      <c r="E436" s="36">
        <v>1070</v>
      </c>
      <c r="F436" s="36">
        <v>1056.5</v>
      </c>
      <c r="G436" s="36">
        <v>1041</v>
      </c>
      <c r="H436" s="36">
        <v>1099</v>
      </c>
      <c r="I436" s="36">
        <v>1114.5</v>
      </c>
      <c r="J436" s="36">
        <v>1128</v>
      </c>
      <c r="K436" s="31">
        <v>1101</v>
      </c>
      <c r="L436" s="31">
        <v>1072</v>
      </c>
      <c r="M436" s="31">
        <v>1.28407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439.4</v>
      </c>
      <c r="D437" s="36">
        <v>439.55</v>
      </c>
      <c r="E437" s="36">
        <v>435.8</v>
      </c>
      <c r="F437" s="36">
        <v>432.2</v>
      </c>
      <c r="G437" s="36">
        <v>428.45</v>
      </c>
      <c r="H437" s="36">
        <v>443.15000000000003</v>
      </c>
      <c r="I437" s="36">
        <v>446.90000000000003</v>
      </c>
      <c r="J437" s="36">
        <v>450.50000000000006</v>
      </c>
      <c r="K437" s="31">
        <v>443.3</v>
      </c>
      <c r="L437" s="31">
        <v>435.95</v>
      </c>
      <c r="M437" s="31">
        <v>3.8033299999999999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423.2</v>
      </c>
      <c r="D438" s="36">
        <v>422.41666666666669</v>
      </c>
      <c r="E438" s="36">
        <v>419.43333333333339</v>
      </c>
      <c r="F438" s="36">
        <v>415.66666666666669</v>
      </c>
      <c r="G438" s="36">
        <v>412.68333333333339</v>
      </c>
      <c r="H438" s="36">
        <v>426.18333333333339</v>
      </c>
      <c r="I438" s="36">
        <v>429.16666666666663</v>
      </c>
      <c r="J438" s="36">
        <v>432.93333333333339</v>
      </c>
      <c r="K438" s="31">
        <v>425.4</v>
      </c>
      <c r="L438" s="31">
        <v>418.65</v>
      </c>
      <c r="M438" s="31">
        <v>1.2262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4193.1499999999996</v>
      </c>
      <c r="D439" s="36">
        <v>4191.95</v>
      </c>
      <c r="E439" s="36">
        <v>4126.45</v>
      </c>
      <c r="F439" s="36">
        <v>4059.75</v>
      </c>
      <c r="G439" s="36">
        <v>3994.25</v>
      </c>
      <c r="H439" s="36">
        <v>4258.6499999999996</v>
      </c>
      <c r="I439" s="36">
        <v>4324.1499999999996</v>
      </c>
      <c r="J439" s="36">
        <v>4390.8499999999995</v>
      </c>
      <c r="K439" s="31">
        <v>4257.45</v>
      </c>
      <c r="L439" s="31">
        <v>4125.25</v>
      </c>
      <c r="M439" s="31">
        <v>1.0472699999999999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645.6</v>
      </c>
      <c r="D440" s="36">
        <v>651.11666666666667</v>
      </c>
      <c r="E440" s="36">
        <v>633.73333333333335</v>
      </c>
      <c r="F440" s="36">
        <v>621.86666666666667</v>
      </c>
      <c r="G440" s="36">
        <v>604.48333333333335</v>
      </c>
      <c r="H440" s="36">
        <v>662.98333333333335</v>
      </c>
      <c r="I440" s="36">
        <v>680.36666666666679</v>
      </c>
      <c r="J440" s="36">
        <v>692.23333333333335</v>
      </c>
      <c r="K440" s="31">
        <v>668.5</v>
      </c>
      <c r="L440" s="31">
        <v>639.25</v>
      </c>
      <c r="M440" s="31">
        <v>1.36174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42.95</v>
      </c>
      <c r="D441" s="36">
        <v>43.416666666666664</v>
      </c>
      <c r="E441" s="36">
        <v>42.233333333333327</v>
      </c>
      <c r="F441" s="36">
        <v>41.516666666666666</v>
      </c>
      <c r="G441" s="36">
        <v>40.333333333333329</v>
      </c>
      <c r="H441" s="36">
        <v>44.133333333333326</v>
      </c>
      <c r="I441" s="36">
        <v>45.316666666666663</v>
      </c>
      <c r="J441" s="36">
        <v>46.033333333333324</v>
      </c>
      <c r="K441" s="31">
        <v>44.6</v>
      </c>
      <c r="L441" s="31">
        <v>42.7</v>
      </c>
      <c r="M441" s="31">
        <v>307.12840999999997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657.15</v>
      </c>
      <c r="D442" s="36">
        <v>661.33333333333337</v>
      </c>
      <c r="E442" s="36">
        <v>642.9666666666667</v>
      </c>
      <c r="F442" s="36">
        <v>628.7833333333333</v>
      </c>
      <c r="G442" s="36">
        <v>610.41666666666663</v>
      </c>
      <c r="H442" s="36">
        <v>675.51666666666677</v>
      </c>
      <c r="I442" s="36">
        <v>693.88333333333333</v>
      </c>
      <c r="J442" s="36">
        <v>708.06666666666683</v>
      </c>
      <c r="K442" s="31">
        <v>679.7</v>
      </c>
      <c r="L442" s="31">
        <v>647.15</v>
      </c>
      <c r="M442" s="31">
        <v>16.971409999999999</v>
      </c>
      <c r="N442" s="1"/>
      <c r="O442" s="1"/>
    </row>
    <row r="443" spans="1:15" ht="12.75" customHeight="1">
      <c r="A443" s="33">
        <v>433</v>
      </c>
      <c r="B443" s="53" t="s">
        <v>879</v>
      </c>
      <c r="C443" s="31">
        <v>956.75</v>
      </c>
      <c r="D443" s="36">
        <v>958.66666666666663</v>
      </c>
      <c r="E443" s="36">
        <v>949.38333333333321</v>
      </c>
      <c r="F443" s="36">
        <v>942.01666666666654</v>
      </c>
      <c r="G443" s="36">
        <v>932.73333333333312</v>
      </c>
      <c r="H443" s="36">
        <v>966.0333333333333</v>
      </c>
      <c r="I443" s="36">
        <v>975.31666666666683</v>
      </c>
      <c r="J443" s="36">
        <v>982.68333333333339</v>
      </c>
      <c r="K443" s="31">
        <v>967.95</v>
      </c>
      <c r="L443" s="31">
        <v>951.3</v>
      </c>
      <c r="M443" s="31">
        <v>1.38557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727.9</v>
      </c>
      <c r="D444" s="36">
        <v>725.68333333333339</v>
      </c>
      <c r="E444" s="36">
        <v>720.26666666666677</v>
      </c>
      <c r="F444" s="36">
        <v>712.63333333333333</v>
      </c>
      <c r="G444" s="36">
        <v>707.2166666666667</v>
      </c>
      <c r="H444" s="36">
        <v>733.31666666666683</v>
      </c>
      <c r="I444" s="36">
        <v>738.73333333333335</v>
      </c>
      <c r="J444" s="36">
        <v>746.3666666666669</v>
      </c>
      <c r="K444" s="31">
        <v>731.1</v>
      </c>
      <c r="L444" s="31">
        <v>718.05</v>
      </c>
      <c r="M444" s="31">
        <v>3.65333</v>
      </c>
      <c r="N444" s="1"/>
      <c r="O444" s="1"/>
    </row>
    <row r="445" spans="1:15" ht="12.75" customHeight="1">
      <c r="A445" s="33">
        <v>435</v>
      </c>
      <c r="B445" s="53" t="s">
        <v>880</v>
      </c>
      <c r="C445" s="31">
        <v>500.2</v>
      </c>
      <c r="D445" s="36">
        <v>495.75</v>
      </c>
      <c r="E445" s="36">
        <v>488.55</v>
      </c>
      <c r="F445" s="36">
        <v>476.90000000000003</v>
      </c>
      <c r="G445" s="36">
        <v>469.70000000000005</v>
      </c>
      <c r="H445" s="36">
        <v>507.4</v>
      </c>
      <c r="I445" s="36">
        <v>514.6</v>
      </c>
      <c r="J445" s="36">
        <v>526.25</v>
      </c>
      <c r="K445" s="31">
        <v>502.95</v>
      </c>
      <c r="L445" s="31">
        <v>484.1</v>
      </c>
      <c r="M445" s="31">
        <v>6.2143100000000002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699.6</v>
      </c>
      <c r="D446" s="36">
        <v>705.93333333333339</v>
      </c>
      <c r="E446" s="36">
        <v>691.86666666666679</v>
      </c>
      <c r="F446" s="36">
        <v>684.13333333333344</v>
      </c>
      <c r="G446" s="36">
        <v>670.06666666666683</v>
      </c>
      <c r="H446" s="36">
        <v>713.66666666666674</v>
      </c>
      <c r="I446" s="36">
        <v>727.73333333333335</v>
      </c>
      <c r="J446" s="36">
        <v>735.4666666666667</v>
      </c>
      <c r="K446" s="31">
        <v>720</v>
      </c>
      <c r="L446" s="31">
        <v>698.2</v>
      </c>
      <c r="M446" s="31">
        <v>0.68052999999999997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48.65</v>
      </c>
      <c r="D447" s="36">
        <v>48.883333333333333</v>
      </c>
      <c r="E447" s="36">
        <v>48.116666666666667</v>
      </c>
      <c r="F447" s="36">
        <v>47.583333333333336</v>
      </c>
      <c r="G447" s="36">
        <v>46.81666666666667</v>
      </c>
      <c r="H447" s="36">
        <v>49.416666666666664</v>
      </c>
      <c r="I447" s="36">
        <v>50.18333333333333</v>
      </c>
      <c r="J447" s="36">
        <v>50.716666666666661</v>
      </c>
      <c r="K447" s="31">
        <v>49.65</v>
      </c>
      <c r="L447" s="31">
        <v>48.35</v>
      </c>
      <c r="M447" s="31">
        <v>37.374369999999999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2086.6999999999998</v>
      </c>
      <c r="D448" s="36">
        <v>2091.1</v>
      </c>
      <c r="E448" s="36">
        <v>2063.35</v>
      </c>
      <c r="F448" s="36">
        <v>2040</v>
      </c>
      <c r="G448" s="36">
        <v>2012.25</v>
      </c>
      <c r="H448" s="36">
        <v>2114.4499999999998</v>
      </c>
      <c r="I448" s="36">
        <v>2142.1999999999998</v>
      </c>
      <c r="J448" s="36">
        <v>2165.5499999999997</v>
      </c>
      <c r="K448" s="31">
        <v>2118.85</v>
      </c>
      <c r="L448" s="31">
        <v>2067.75</v>
      </c>
      <c r="M448" s="31">
        <v>7.9779900000000001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927.95</v>
      </c>
      <c r="D449" s="36">
        <v>929.65</v>
      </c>
      <c r="E449" s="36">
        <v>920.3</v>
      </c>
      <c r="F449" s="36">
        <v>912.65</v>
      </c>
      <c r="G449" s="36">
        <v>903.3</v>
      </c>
      <c r="H449" s="36">
        <v>937.3</v>
      </c>
      <c r="I449" s="36">
        <v>946.65000000000009</v>
      </c>
      <c r="J449" s="36">
        <v>954.3</v>
      </c>
      <c r="K449" s="31">
        <v>939</v>
      </c>
      <c r="L449" s="31">
        <v>922</v>
      </c>
      <c r="M449" s="31">
        <v>4.2243500000000003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1093.6500000000001</v>
      </c>
      <c r="D450" s="36">
        <v>1095.8333333333333</v>
      </c>
      <c r="E450" s="36">
        <v>1084.8166666666666</v>
      </c>
      <c r="F450" s="36">
        <v>1075.9833333333333</v>
      </c>
      <c r="G450" s="36">
        <v>1064.9666666666667</v>
      </c>
      <c r="H450" s="36">
        <v>1104.6666666666665</v>
      </c>
      <c r="I450" s="36">
        <v>1115.6833333333334</v>
      </c>
      <c r="J450" s="36">
        <v>1124.5166666666664</v>
      </c>
      <c r="K450" s="31">
        <v>1106.8499999999999</v>
      </c>
      <c r="L450" s="31">
        <v>1087</v>
      </c>
      <c r="M450" s="31">
        <v>11.38261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2057.5500000000002</v>
      </c>
      <c r="D451" s="36">
        <v>2062.8166666666671</v>
      </c>
      <c r="E451" s="36">
        <v>2046.1333333333341</v>
      </c>
      <c r="F451" s="36">
        <v>2034.7166666666672</v>
      </c>
      <c r="G451" s="36">
        <v>2018.0333333333342</v>
      </c>
      <c r="H451" s="36">
        <v>2074.233333333334</v>
      </c>
      <c r="I451" s="36">
        <v>2090.9166666666674</v>
      </c>
      <c r="J451" s="36">
        <v>2102.3333333333339</v>
      </c>
      <c r="K451" s="31">
        <v>2079.5</v>
      </c>
      <c r="L451" s="31">
        <v>2051.4</v>
      </c>
      <c r="M451" s="31">
        <v>5.1327199999999999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4003.3</v>
      </c>
      <c r="D452" s="36">
        <v>3989.0666666666671</v>
      </c>
      <c r="E452" s="36">
        <v>3949.483333333334</v>
      </c>
      <c r="F452" s="36">
        <v>3895.666666666667</v>
      </c>
      <c r="G452" s="36">
        <v>3856.0833333333339</v>
      </c>
      <c r="H452" s="36">
        <v>4042.8833333333341</v>
      </c>
      <c r="I452" s="36">
        <v>4082.4666666666672</v>
      </c>
      <c r="J452" s="36">
        <v>4136.2833333333347</v>
      </c>
      <c r="K452" s="31">
        <v>4028.65</v>
      </c>
      <c r="L452" s="31">
        <v>3935.25</v>
      </c>
      <c r="M452" s="31">
        <v>33.946370000000002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1117.95</v>
      </c>
      <c r="D453" s="36">
        <v>1119.8000000000002</v>
      </c>
      <c r="E453" s="36">
        <v>1106.7000000000003</v>
      </c>
      <c r="F453" s="36">
        <v>1095.45</v>
      </c>
      <c r="G453" s="36">
        <v>1082.3500000000001</v>
      </c>
      <c r="H453" s="36">
        <v>1131.0500000000004</v>
      </c>
      <c r="I453" s="36">
        <v>1144.1500000000003</v>
      </c>
      <c r="J453" s="36">
        <v>1155.4000000000005</v>
      </c>
      <c r="K453" s="31">
        <v>1132.9000000000001</v>
      </c>
      <c r="L453" s="31">
        <v>1108.55</v>
      </c>
      <c r="M453" s="31">
        <v>24.036079999999998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8027.5</v>
      </c>
      <c r="D454" s="36">
        <v>8069.166666666667</v>
      </c>
      <c r="E454" s="36">
        <v>7943.3333333333339</v>
      </c>
      <c r="F454" s="36">
        <v>7859.166666666667</v>
      </c>
      <c r="G454" s="36">
        <v>7733.3333333333339</v>
      </c>
      <c r="H454" s="36">
        <v>8153.3333333333339</v>
      </c>
      <c r="I454" s="36">
        <v>8279.1666666666679</v>
      </c>
      <c r="J454" s="36">
        <v>8363.3333333333339</v>
      </c>
      <c r="K454" s="31">
        <v>8195</v>
      </c>
      <c r="L454" s="31">
        <v>7985</v>
      </c>
      <c r="M454" s="31">
        <v>2.24695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7478</v>
      </c>
      <c r="D455" s="36">
        <v>7322.4833333333336</v>
      </c>
      <c r="E455" s="36">
        <v>7055.5166666666673</v>
      </c>
      <c r="F455" s="36">
        <v>6633.0333333333338</v>
      </c>
      <c r="G455" s="36">
        <v>6366.0666666666675</v>
      </c>
      <c r="H455" s="36">
        <v>7744.9666666666672</v>
      </c>
      <c r="I455" s="36">
        <v>8011.9333333333343</v>
      </c>
      <c r="J455" s="36">
        <v>8434.4166666666679</v>
      </c>
      <c r="K455" s="31">
        <v>7589.45</v>
      </c>
      <c r="L455" s="31">
        <v>6900</v>
      </c>
      <c r="M455" s="31">
        <v>1.7855399999999999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671.4</v>
      </c>
      <c r="D456" s="36">
        <v>669.16666666666663</v>
      </c>
      <c r="E456" s="36">
        <v>664.23333333333323</v>
      </c>
      <c r="F456" s="36">
        <v>657.06666666666661</v>
      </c>
      <c r="G456" s="36">
        <v>652.13333333333321</v>
      </c>
      <c r="H456" s="36">
        <v>676.33333333333326</v>
      </c>
      <c r="I456" s="36">
        <v>681.26666666666665</v>
      </c>
      <c r="J456" s="36">
        <v>688.43333333333328</v>
      </c>
      <c r="K456" s="31">
        <v>674.1</v>
      </c>
      <c r="L456" s="31">
        <v>662</v>
      </c>
      <c r="M456" s="31">
        <v>11.84563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1011.6</v>
      </c>
      <c r="D457" s="36">
        <v>1008.9166666666666</v>
      </c>
      <c r="E457" s="36">
        <v>1000.8333333333333</v>
      </c>
      <c r="F457" s="36">
        <v>990.06666666666661</v>
      </c>
      <c r="G457" s="36">
        <v>981.98333333333323</v>
      </c>
      <c r="H457" s="36">
        <v>1019.6833333333333</v>
      </c>
      <c r="I457" s="36">
        <v>1027.7666666666664</v>
      </c>
      <c r="J457" s="36">
        <v>1038.5333333333333</v>
      </c>
      <c r="K457" s="31">
        <v>1017</v>
      </c>
      <c r="L457" s="31">
        <v>998.15</v>
      </c>
      <c r="M457" s="31">
        <v>91.382760000000005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414.1</v>
      </c>
      <c r="D458" s="36">
        <v>414.88333333333338</v>
      </c>
      <c r="E458" s="36">
        <v>409.91666666666674</v>
      </c>
      <c r="F458" s="36">
        <v>405.73333333333335</v>
      </c>
      <c r="G458" s="36">
        <v>400.76666666666671</v>
      </c>
      <c r="H458" s="36">
        <v>419.06666666666678</v>
      </c>
      <c r="I458" s="36">
        <v>424.03333333333336</v>
      </c>
      <c r="J458" s="36">
        <v>428.21666666666681</v>
      </c>
      <c r="K458" s="31">
        <v>419.85</v>
      </c>
      <c r="L458" s="31">
        <v>410.7</v>
      </c>
      <c r="M458" s="31">
        <v>163.83105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163.4</v>
      </c>
      <c r="D459" s="36">
        <v>163.45000000000002</v>
      </c>
      <c r="E459" s="36">
        <v>160.95000000000005</v>
      </c>
      <c r="F459" s="36">
        <v>158.50000000000003</v>
      </c>
      <c r="G459" s="36">
        <v>156.00000000000006</v>
      </c>
      <c r="H459" s="36">
        <v>165.90000000000003</v>
      </c>
      <c r="I459" s="36">
        <v>168.39999999999998</v>
      </c>
      <c r="J459" s="36">
        <v>170.85000000000002</v>
      </c>
      <c r="K459" s="31">
        <v>165.95</v>
      </c>
      <c r="L459" s="31">
        <v>161</v>
      </c>
      <c r="M459" s="31">
        <v>610.94749999999999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82.2</v>
      </c>
      <c r="D460" s="36">
        <v>82.1</v>
      </c>
      <c r="E460" s="36">
        <v>80.949999999999989</v>
      </c>
      <c r="F460" s="36">
        <v>79.699999999999989</v>
      </c>
      <c r="G460" s="36">
        <v>78.549999999999983</v>
      </c>
      <c r="H460" s="36">
        <v>83.35</v>
      </c>
      <c r="I460" s="36">
        <v>84.5</v>
      </c>
      <c r="J460" s="36">
        <v>85.75</v>
      </c>
      <c r="K460" s="31">
        <v>83.25</v>
      </c>
      <c r="L460" s="31">
        <v>80.849999999999994</v>
      </c>
      <c r="M460" s="31">
        <v>34.515430000000002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3031.5</v>
      </c>
      <c r="D461" s="36">
        <v>3003.8333333333335</v>
      </c>
      <c r="E461" s="36">
        <v>2957.666666666667</v>
      </c>
      <c r="F461" s="36">
        <v>2883.8333333333335</v>
      </c>
      <c r="G461" s="36">
        <v>2837.666666666667</v>
      </c>
      <c r="H461" s="36">
        <v>3077.666666666667</v>
      </c>
      <c r="I461" s="36">
        <v>3123.8333333333339</v>
      </c>
      <c r="J461" s="36">
        <v>3197.666666666667</v>
      </c>
      <c r="K461" s="31">
        <v>3050</v>
      </c>
      <c r="L461" s="31">
        <v>2930</v>
      </c>
      <c r="M461" s="31">
        <v>0.26912999999999998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1279.25</v>
      </c>
      <c r="D462" s="36">
        <v>1271.7166666666667</v>
      </c>
      <c r="E462" s="36">
        <v>1254.4333333333334</v>
      </c>
      <c r="F462" s="36">
        <v>1229.6166666666668</v>
      </c>
      <c r="G462" s="36">
        <v>1212.3333333333335</v>
      </c>
      <c r="H462" s="36">
        <v>1296.5333333333333</v>
      </c>
      <c r="I462" s="36">
        <v>1313.8166666666666</v>
      </c>
      <c r="J462" s="36">
        <v>1338.6333333333332</v>
      </c>
      <c r="K462" s="31">
        <v>1289</v>
      </c>
      <c r="L462" s="31">
        <v>1246.9000000000001</v>
      </c>
      <c r="M462" s="31">
        <v>24.60669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774.7</v>
      </c>
      <c r="D463" s="36">
        <v>771.15</v>
      </c>
      <c r="E463" s="36">
        <v>754.05</v>
      </c>
      <c r="F463" s="36">
        <v>733.4</v>
      </c>
      <c r="G463" s="36">
        <v>716.3</v>
      </c>
      <c r="H463" s="36">
        <v>791.8</v>
      </c>
      <c r="I463" s="36">
        <v>808.90000000000009</v>
      </c>
      <c r="J463" s="36">
        <v>829.55</v>
      </c>
      <c r="K463" s="31">
        <v>788.25</v>
      </c>
      <c r="L463" s="31">
        <v>750.5</v>
      </c>
      <c r="M463" s="31">
        <v>9.5037800000000008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238.25</v>
      </c>
      <c r="D464" s="36">
        <v>239.41666666666666</v>
      </c>
      <c r="E464" s="36">
        <v>233.0333333333333</v>
      </c>
      <c r="F464" s="36">
        <v>227.81666666666663</v>
      </c>
      <c r="G464" s="36">
        <v>221.43333333333328</v>
      </c>
      <c r="H464" s="36">
        <v>244.63333333333333</v>
      </c>
      <c r="I464" s="36">
        <v>251.01666666666671</v>
      </c>
      <c r="J464" s="36">
        <v>256.23333333333335</v>
      </c>
      <c r="K464" s="31">
        <v>245.8</v>
      </c>
      <c r="L464" s="31">
        <v>234.2</v>
      </c>
      <c r="M464" s="31">
        <v>15.247310000000001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839.85</v>
      </c>
      <c r="D465" s="36">
        <v>845.80000000000007</v>
      </c>
      <c r="E465" s="36">
        <v>831.05000000000018</v>
      </c>
      <c r="F465" s="36">
        <v>822.25000000000011</v>
      </c>
      <c r="G465" s="36">
        <v>807.50000000000023</v>
      </c>
      <c r="H465" s="36">
        <v>854.60000000000014</v>
      </c>
      <c r="I465" s="36">
        <v>869.34999999999991</v>
      </c>
      <c r="J465" s="36">
        <v>878.15000000000009</v>
      </c>
      <c r="K465" s="31">
        <v>860.55</v>
      </c>
      <c r="L465" s="31">
        <v>837</v>
      </c>
      <c r="M465" s="31">
        <v>6.4000199999999996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4508.3500000000004</v>
      </c>
      <c r="D466" s="36">
        <v>4503.0166666666664</v>
      </c>
      <c r="E466" s="36">
        <v>4424.3833333333332</v>
      </c>
      <c r="F466" s="36">
        <v>4340.416666666667</v>
      </c>
      <c r="G466" s="36">
        <v>4261.7833333333338</v>
      </c>
      <c r="H466" s="36">
        <v>4586.9833333333327</v>
      </c>
      <c r="I466" s="36">
        <v>4665.6166666666659</v>
      </c>
      <c r="J466" s="36">
        <v>4749.5833333333321</v>
      </c>
      <c r="K466" s="31">
        <v>4581.6499999999996</v>
      </c>
      <c r="L466" s="31">
        <v>4419.05</v>
      </c>
      <c r="M466" s="31">
        <v>2.0560499999999999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2950.55</v>
      </c>
      <c r="D467" s="36">
        <v>2955.4</v>
      </c>
      <c r="E467" s="36">
        <v>2920.15</v>
      </c>
      <c r="F467" s="36">
        <v>2889.75</v>
      </c>
      <c r="G467" s="36">
        <v>2854.5</v>
      </c>
      <c r="H467" s="36">
        <v>2985.8</v>
      </c>
      <c r="I467" s="36">
        <v>3021.05</v>
      </c>
      <c r="J467" s="36">
        <v>3051.4500000000003</v>
      </c>
      <c r="K467" s="31">
        <v>2990.65</v>
      </c>
      <c r="L467" s="31">
        <v>2925</v>
      </c>
      <c r="M467" s="31">
        <v>0.94213000000000002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3782.75</v>
      </c>
      <c r="D468" s="36">
        <v>3751.35</v>
      </c>
      <c r="E468" s="36">
        <v>3710.3999999999996</v>
      </c>
      <c r="F468" s="36">
        <v>3638.0499999999997</v>
      </c>
      <c r="G468" s="36">
        <v>3597.0999999999995</v>
      </c>
      <c r="H468" s="36">
        <v>3823.7</v>
      </c>
      <c r="I468" s="36">
        <v>3864.6499999999996</v>
      </c>
      <c r="J468" s="36">
        <v>3937</v>
      </c>
      <c r="K468" s="31">
        <v>3792.3</v>
      </c>
      <c r="L468" s="31">
        <v>3679</v>
      </c>
      <c r="M468" s="31">
        <v>11.77617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2537.5500000000002</v>
      </c>
      <c r="D469" s="36">
        <v>2557.3166666666666</v>
      </c>
      <c r="E469" s="36">
        <v>2505.6833333333334</v>
      </c>
      <c r="F469" s="36">
        <v>2473.8166666666666</v>
      </c>
      <c r="G469" s="36">
        <v>2422.1833333333334</v>
      </c>
      <c r="H469" s="36">
        <v>2589.1833333333334</v>
      </c>
      <c r="I469" s="36">
        <v>2640.8166666666666</v>
      </c>
      <c r="J469" s="36">
        <v>2672.6833333333334</v>
      </c>
      <c r="K469" s="31">
        <v>2608.9499999999998</v>
      </c>
      <c r="L469" s="31">
        <v>2525.4499999999998</v>
      </c>
      <c r="M469" s="31">
        <v>2.2932100000000002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1475.55</v>
      </c>
      <c r="D470" s="36">
        <v>1482.1333333333332</v>
      </c>
      <c r="E470" s="36">
        <v>1450.4666666666665</v>
      </c>
      <c r="F470" s="36">
        <v>1425.3833333333332</v>
      </c>
      <c r="G470" s="36">
        <v>1393.7166666666665</v>
      </c>
      <c r="H470" s="36">
        <v>1507.2166666666665</v>
      </c>
      <c r="I470" s="36">
        <v>1538.8833333333334</v>
      </c>
      <c r="J470" s="36">
        <v>1563.9666666666665</v>
      </c>
      <c r="K470" s="31">
        <v>1513.8</v>
      </c>
      <c r="L470" s="31">
        <v>1457.05</v>
      </c>
      <c r="M470" s="31">
        <v>11.27131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4003.2</v>
      </c>
      <c r="D471" s="36">
        <v>3982.4</v>
      </c>
      <c r="E471" s="36">
        <v>3935.8500000000004</v>
      </c>
      <c r="F471" s="36">
        <v>3868.5000000000005</v>
      </c>
      <c r="G471" s="36">
        <v>3821.9500000000007</v>
      </c>
      <c r="H471" s="36">
        <v>4049.75</v>
      </c>
      <c r="I471" s="36">
        <v>4096.3</v>
      </c>
      <c r="J471" s="36">
        <v>4163.6499999999996</v>
      </c>
      <c r="K471" s="31">
        <v>4028.95</v>
      </c>
      <c r="L471" s="31">
        <v>3915.05</v>
      </c>
      <c r="M471" s="31">
        <v>9.1092200000000005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40.799999999999997</v>
      </c>
      <c r="D472" s="36">
        <v>40.916666666666664</v>
      </c>
      <c r="E472" s="36">
        <v>40.083333333333329</v>
      </c>
      <c r="F472" s="36">
        <v>39.366666666666667</v>
      </c>
      <c r="G472" s="36">
        <v>38.533333333333331</v>
      </c>
      <c r="H472" s="36">
        <v>41.633333333333326</v>
      </c>
      <c r="I472" s="36">
        <v>42.466666666666654</v>
      </c>
      <c r="J472" s="36">
        <v>43.183333333333323</v>
      </c>
      <c r="K472" s="31">
        <v>41.75</v>
      </c>
      <c r="L472" s="31">
        <v>40.200000000000003</v>
      </c>
      <c r="M472" s="31">
        <v>175.61184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333.7</v>
      </c>
      <c r="D473" s="36">
        <v>334.34999999999997</v>
      </c>
      <c r="E473" s="36">
        <v>329.74999999999994</v>
      </c>
      <c r="F473" s="36">
        <v>325.79999999999995</v>
      </c>
      <c r="G473" s="36">
        <v>321.19999999999993</v>
      </c>
      <c r="H473" s="36">
        <v>338.29999999999995</v>
      </c>
      <c r="I473" s="36">
        <v>342.9</v>
      </c>
      <c r="J473" s="36">
        <v>346.84999999999997</v>
      </c>
      <c r="K473" s="31">
        <v>338.95</v>
      </c>
      <c r="L473" s="31">
        <v>330.4</v>
      </c>
      <c r="M473" s="31">
        <v>3.4704100000000002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562.65</v>
      </c>
      <c r="D474" s="36">
        <v>561.23333333333323</v>
      </c>
      <c r="E474" s="36">
        <v>554.51666666666642</v>
      </c>
      <c r="F474" s="36">
        <v>546.38333333333321</v>
      </c>
      <c r="G474" s="36">
        <v>539.6666666666664</v>
      </c>
      <c r="H474" s="36">
        <v>569.36666666666645</v>
      </c>
      <c r="I474" s="36">
        <v>576.08333333333337</v>
      </c>
      <c r="J474" s="36">
        <v>584.21666666666647</v>
      </c>
      <c r="K474" s="31">
        <v>567.95000000000005</v>
      </c>
      <c r="L474" s="31">
        <v>553.1</v>
      </c>
      <c r="M474" s="31">
        <v>11.74174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3597.3</v>
      </c>
      <c r="D475" s="36">
        <v>3633.7000000000003</v>
      </c>
      <c r="E475" s="36">
        <v>3553.6000000000004</v>
      </c>
      <c r="F475" s="36">
        <v>3509.9</v>
      </c>
      <c r="G475" s="36">
        <v>3429.8</v>
      </c>
      <c r="H475" s="36">
        <v>3677.4000000000005</v>
      </c>
      <c r="I475" s="36">
        <v>3757.5</v>
      </c>
      <c r="J475" s="36">
        <v>3801.2000000000007</v>
      </c>
      <c r="K475" s="31">
        <v>3713.8</v>
      </c>
      <c r="L475" s="31">
        <v>3590</v>
      </c>
      <c r="M475" s="31">
        <v>3.8407499999999999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56.15</v>
      </c>
      <c r="D476" s="36">
        <v>56.35</v>
      </c>
      <c r="E476" s="36">
        <v>55.1</v>
      </c>
      <c r="F476" s="36">
        <v>54.05</v>
      </c>
      <c r="G476" s="36">
        <v>52.8</v>
      </c>
      <c r="H476" s="36">
        <v>57.400000000000006</v>
      </c>
      <c r="I476" s="36">
        <v>58.650000000000006</v>
      </c>
      <c r="J476" s="36">
        <v>59.70000000000001</v>
      </c>
      <c r="K476" s="31">
        <v>57.6</v>
      </c>
      <c r="L476" s="31">
        <v>55.3</v>
      </c>
      <c r="M476" s="31">
        <v>160.41916000000001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729.3</v>
      </c>
      <c r="D477" s="36">
        <v>725.1</v>
      </c>
      <c r="E477" s="36">
        <v>704.2</v>
      </c>
      <c r="F477" s="36">
        <v>679.1</v>
      </c>
      <c r="G477" s="36">
        <v>658.2</v>
      </c>
      <c r="H477" s="36">
        <v>750.2</v>
      </c>
      <c r="I477" s="36">
        <v>771.09999999999991</v>
      </c>
      <c r="J477" s="36">
        <v>796.2</v>
      </c>
      <c r="K477" s="31">
        <v>746</v>
      </c>
      <c r="L477" s="31">
        <v>700</v>
      </c>
      <c r="M477" s="31">
        <v>16.15305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492.95</v>
      </c>
      <c r="D478" s="36">
        <v>487.60000000000008</v>
      </c>
      <c r="E478" s="36">
        <v>478.45000000000016</v>
      </c>
      <c r="F478" s="36">
        <v>463.9500000000001</v>
      </c>
      <c r="G478" s="36">
        <v>454.80000000000018</v>
      </c>
      <c r="H478" s="36">
        <v>502.10000000000014</v>
      </c>
      <c r="I478" s="36">
        <v>511.25000000000011</v>
      </c>
      <c r="J478" s="36">
        <v>525.75000000000011</v>
      </c>
      <c r="K478" s="31">
        <v>496.75</v>
      </c>
      <c r="L478" s="31">
        <v>473.1</v>
      </c>
      <c r="M478" s="31">
        <v>97.787949999999995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895.75</v>
      </c>
      <c r="D479" s="36">
        <v>886.41666666666663</v>
      </c>
      <c r="E479" s="36">
        <v>874.48333333333323</v>
      </c>
      <c r="F479" s="36">
        <v>853.21666666666658</v>
      </c>
      <c r="G479" s="36">
        <v>841.28333333333319</v>
      </c>
      <c r="H479" s="36">
        <v>907.68333333333328</v>
      </c>
      <c r="I479" s="36">
        <v>919.61666666666667</v>
      </c>
      <c r="J479" s="36">
        <v>940.88333333333333</v>
      </c>
      <c r="K479" s="31">
        <v>898.35</v>
      </c>
      <c r="L479" s="31">
        <v>865.15</v>
      </c>
      <c r="M479" s="31">
        <v>1.5196700000000001</v>
      </c>
      <c r="N479" s="1"/>
      <c r="O479" s="1"/>
    </row>
    <row r="480" spans="1:15" ht="12.75" customHeight="1">
      <c r="A480" s="33">
        <v>470</v>
      </c>
      <c r="B480" s="53" t="s">
        <v>881</v>
      </c>
      <c r="C480" s="31">
        <v>54.3</v>
      </c>
      <c r="D480" s="36">
        <v>53.666666666666664</v>
      </c>
      <c r="E480" s="36">
        <v>52.633333333333326</v>
      </c>
      <c r="F480" s="36">
        <v>50.966666666666661</v>
      </c>
      <c r="G480" s="36">
        <v>49.933333333333323</v>
      </c>
      <c r="H480" s="36">
        <v>55.333333333333329</v>
      </c>
      <c r="I480" s="36">
        <v>56.366666666666674</v>
      </c>
      <c r="J480" s="36">
        <v>58.033333333333331</v>
      </c>
      <c r="K480" s="31">
        <v>54.7</v>
      </c>
      <c r="L480" s="31">
        <v>52</v>
      </c>
      <c r="M480" s="31">
        <v>410.40073000000001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10005.1</v>
      </c>
      <c r="D481" s="36">
        <v>9994.6666666666661</v>
      </c>
      <c r="E481" s="36">
        <v>9910.4333333333325</v>
      </c>
      <c r="F481" s="36">
        <v>9815.7666666666664</v>
      </c>
      <c r="G481" s="36">
        <v>9731.5333333333328</v>
      </c>
      <c r="H481" s="36">
        <v>10089.333333333332</v>
      </c>
      <c r="I481" s="36">
        <v>10173.566666666666</v>
      </c>
      <c r="J481" s="31">
        <v>10268.233333333332</v>
      </c>
      <c r="K481" s="31">
        <v>10078.9</v>
      </c>
      <c r="L481" s="31">
        <v>9900</v>
      </c>
      <c r="M481" s="53">
        <v>3.4637799999999999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159.1</v>
      </c>
      <c r="D482" s="36">
        <v>158.78333333333333</v>
      </c>
      <c r="E482" s="36">
        <v>157.41666666666666</v>
      </c>
      <c r="F482" s="36">
        <v>155.73333333333332</v>
      </c>
      <c r="G482" s="36">
        <v>154.36666666666665</v>
      </c>
      <c r="H482" s="36">
        <v>160.46666666666667</v>
      </c>
      <c r="I482" s="36">
        <v>161.83333333333334</v>
      </c>
      <c r="J482" s="31">
        <v>163.51666666666668</v>
      </c>
      <c r="K482" s="31">
        <v>160.15</v>
      </c>
      <c r="L482" s="31">
        <v>157.1</v>
      </c>
      <c r="M482" s="53">
        <v>157.54705999999999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1781</v>
      </c>
      <c r="D483" s="36">
        <v>1789.05</v>
      </c>
      <c r="E483" s="36">
        <v>1766.1</v>
      </c>
      <c r="F483" s="36">
        <v>1751.2</v>
      </c>
      <c r="G483" s="36">
        <v>1728.25</v>
      </c>
      <c r="H483" s="36">
        <v>1803.9499999999998</v>
      </c>
      <c r="I483" s="36">
        <v>1826.9</v>
      </c>
      <c r="J483" s="36">
        <v>1841.7999999999997</v>
      </c>
      <c r="K483" s="31">
        <v>1812</v>
      </c>
      <c r="L483" s="31">
        <v>1774.15</v>
      </c>
      <c r="M483" s="31">
        <v>5.7457900000000004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1120.2</v>
      </c>
      <c r="D484" s="36">
        <v>1123.7833333333333</v>
      </c>
      <c r="E484" s="36">
        <v>1107.5666666666666</v>
      </c>
      <c r="F484" s="36">
        <v>1094.9333333333334</v>
      </c>
      <c r="G484" s="36">
        <v>1078.7166666666667</v>
      </c>
      <c r="H484" s="36">
        <v>1136.4166666666665</v>
      </c>
      <c r="I484" s="36">
        <v>1152.6333333333332</v>
      </c>
      <c r="J484" s="31">
        <v>1165.2666666666664</v>
      </c>
      <c r="K484" s="31">
        <v>1140</v>
      </c>
      <c r="L484" s="31">
        <v>1111.1500000000001</v>
      </c>
      <c r="M484" s="53">
        <v>6.2830199999999996</v>
      </c>
      <c r="N484" s="1"/>
      <c r="O484" s="1"/>
    </row>
    <row r="485" spans="1:15" ht="12.75" customHeight="1">
      <c r="A485" s="33">
        <v>475</v>
      </c>
      <c r="B485" s="31" t="s">
        <v>882</v>
      </c>
      <c r="C485" s="31">
        <v>339</v>
      </c>
      <c r="D485" s="36">
        <v>336.5333333333333</v>
      </c>
      <c r="E485" s="36">
        <v>332.01666666666659</v>
      </c>
      <c r="F485" s="36">
        <v>325.0333333333333</v>
      </c>
      <c r="G485" s="36">
        <v>320.51666666666659</v>
      </c>
      <c r="H485" s="36">
        <v>343.51666666666659</v>
      </c>
      <c r="I485" s="36">
        <v>348.03333333333325</v>
      </c>
      <c r="J485" s="36">
        <v>355.01666666666659</v>
      </c>
      <c r="K485" s="31">
        <v>341.05</v>
      </c>
      <c r="L485" s="31">
        <v>329.55</v>
      </c>
      <c r="M485" s="31">
        <v>5.5469799999999996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339.1</v>
      </c>
      <c r="D486" s="36">
        <v>337.16666666666669</v>
      </c>
      <c r="E486" s="36">
        <v>334.33333333333337</v>
      </c>
      <c r="F486" s="36">
        <v>329.56666666666666</v>
      </c>
      <c r="G486" s="36">
        <v>326.73333333333335</v>
      </c>
      <c r="H486" s="36">
        <v>341.93333333333339</v>
      </c>
      <c r="I486" s="36">
        <v>344.76666666666677</v>
      </c>
      <c r="J486" s="36">
        <v>349.53333333333342</v>
      </c>
      <c r="K486" s="31">
        <v>340</v>
      </c>
      <c r="L486" s="31">
        <v>332.4</v>
      </c>
      <c r="M486" s="31">
        <v>3.1207199999999999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2186.1999999999998</v>
      </c>
      <c r="D487" s="36">
        <v>2188.7333333333331</v>
      </c>
      <c r="E487" s="36">
        <v>2157.4666666666662</v>
      </c>
      <c r="F487" s="36">
        <v>2128.7333333333331</v>
      </c>
      <c r="G487" s="36">
        <v>2097.4666666666662</v>
      </c>
      <c r="H487" s="36">
        <v>2217.4666666666662</v>
      </c>
      <c r="I487" s="36">
        <v>2248.7333333333336</v>
      </c>
      <c r="J487" s="36">
        <v>2277.4666666666662</v>
      </c>
      <c r="K487" s="31">
        <v>2220</v>
      </c>
      <c r="L487" s="31">
        <v>2160</v>
      </c>
      <c r="M487" s="31">
        <v>0.36548999999999998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548.4</v>
      </c>
      <c r="D488" s="36">
        <v>546.80000000000007</v>
      </c>
      <c r="E488" s="36">
        <v>539.60000000000014</v>
      </c>
      <c r="F488" s="36">
        <v>530.80000000000007</v>
      </c>
      <c r="G488" s="36">
        <v>523.60000000000014</v>
      </c>
      <c r="H488" s="36">
        <v>555.60000000000014</v>
      </c>
      <c r="I488" s="36">
        <v>562.80000000000018</v>
      </c>
      <c r="J488" s="36">
        <v>571.60000000000014</v>
      </c>
      <c r="K488" s="31">
        <v>554</v>
      </c>
      <c r="L488" s="31">
        <v>538</v>
      </c>
      <c r="M488" s="31">
        <v>14.17544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397.1</v>
      </c>
      <c r="D489" s="36">
        <v>396.0333333333333</v>
      </c>
      <c r="E489" s="36">
        <v>393.06666666666661</v>
      </c>
      <c r="F489" s="36">
        <v>389.0333333333333</v>
      </c>
      <c r="G489" s="36">
        <v>386.06666666666661</v>
      </c>
      <c r="H489" s="36">
        <v>400.06666666666661</v>
      </c>
      <c r="I489" s="36">
        <v>403.0333333333333</v>
      </c>
      <c r="J489" s="36">
        <v>407.06666666666661</v>
      </c>
      <c r="K489" s="31">
        <v>399</v>
      </c>
      <c r="L489" s="31">
        <v>392</v>
      </c>
      <c r="M489" s="31">
        <v>3.4667300000000001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456.15</v>
      </c>
      <c r="D490" s="36">
        <v>457.33333333333331</v>
      </c>
      <c r="E490" s="36">
        <v>444.81666666666661</v>
      </c>
      <c r="F490" s="36">
        <v>433.48333333333329</v>
      </c>
      <c r="G490" s="36">
        <v>420.96666666666658</v>
      </c>
      <c r="H490" s="36">
        <v>468.66666666666663</v>
      </c>
      <c r="I490" s="36">
        <v>481.18333333333339</v>
      </c>
      <c r="J490" s="36">
        <v>492.51666666666665</v>
      </c>
      <c r="K490" s="31">
        <v>469.85</v>
      </c>
      <c r="L490" s="31">
        <v>446</v>
      </c>
      <c r="M490" s="31">
        <v>11.825749999999999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554.9</v>
      </c>
      <c r="D491" s="36">
        <v>552.26666666666677</v>
      </c>
      <c r="E491" s="36">
        <v>545.53333333333353</v>
      </c>
      <c r="F491" s="36">
        <v>536.16666666666674</v>
      </c>
      <c r="G491" s="36">
        <v>529.43333333333351</v>
      </c>
      <c r="H491" s="36">
        <v>561.63333333333355</v>
      </c>
      <c r="I491" s="36">
        <v>568.3666666666669</v>
      </c>
      <c r="J491" s="36">
        <v>577.73333333333358</v>
      </c>
      <c r="K491" s="31">
        <v>559</v>
      </c>
      <c r="L491" s="31">
        <v>542.9</v>
      </c>
      <c r="M491" s="31">
        <v>2.8731200000000001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1514.55</v>
      </c>
      <c r="D492" s="36">
        <v>1513.8500000000001</v>
      </c>
      <c r="E492" s="36">
        <v>1482.7500000000002</v>
      </c>
      <c r="F492" s="36">
        <v>1450.95</v>
      </c>
      <c r="G492" s="36">
        <v>1419.8500000000001</v>
      </c>
      <c r="H492" s="36">
        <v>1545.6500000000003</v>
      </c>
      <c r="I492" s="36">
        <v>1576.7500000000002</v>
      </c>
      <c r="J492" s="36">
        <v>1608.5500000000004</v>
      </c>
      <c r="K492" s="31">
        <v>1544.95</v>
      </c>
      <c r="L492" s="31">
        <v>1482.05</v>
      </c>
      <c r="M492" s="31">
        <v>33.257599999999996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942.35</v>
      </c>
      <c r="D493" s="36">
        <v>946.15</v>
      </c>
      <c r="E493" s="36">
        <v>932.4</v>
      </c>
      <c r="F493" s="36">
        <v>922.45</v>
      </c>
      <c r="G493" s="36">
        <v>908.7</v>
      </c>
      <c r="H493" s="36">
        <v>956.09999999999991</v>
      </c>
      <c r="I493" s="36">
        <v>969.84999999999991</v>
      </c>
      <c r="J493" s="36">
        <v>979.79999999999984</v>
      </c>
      <c r="K493" s="31">
        <v>959.9</v>
      </c>
      <c r="L493" s="31">
        <v>936.2</v>
      </c>
      <c r="M493" s="31">
        <v>1.34372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309.95</v>
      </c>
      <c r="D494" s="36">
        <v>308.05</v>
      </c>
      <c r="E494" s="36">
        <v>303.60000000000002</v>
      </c>
      <c r="F494" s="36">
        <v>297.25</v>
      </c>
      <c r="G494" s="36">
        <v>292.8</v>
      </c>
      <c r="H494" s="36">
        <v>314.40000000000003</v>
      </c>
      <c r="I494" s="36">
        <v>318.84999999999997</v>
      </c>
      <c r="J494" s="36">
        <v>325.20000000000005</v>
      </c>
      <c r="K494" s="31">
        <v>312.5</v>
      </c>
      <c r="L494" s="31">
        <v>301.7</v>
      </c>
      <c r="M494" s="31">
        <v>247.23527999999999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656.05</v>
      </c>
      <c r="D495" s="36">
        <v>652.66666666666663</v>
      </c>
      <c r="E495" s="36">
        <v>646.33333333333326</v>
      </c>
      <c r="F495" s="36">
        <v>636.61666666666667</v>
      </c>
      <c r="G495" s="36">
        <v>630.2833333333333</v>
      </c>
      <c r="H495" s="36">
        <v>662.38333333333321</v>
      </c>
      <c r="I495" s="36">
        <v>668.71666666666647</v>
      </c>
      <c r="J495" s="36">
        <v>678.43333333333317</v>
      </c>
      <c r="K495" s="31">
        <v>659</v>
      </c>
      <c r="L495" s="31">
        <v>642.95000000000005</v>
      </c>
      <c r="M495" s="31">
        <v>0.61019000000000001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1500.15</v>
      </c>
      <c r="D496" s="36">
        <v>1511.8500000000001</v>
      </c>
      <c r="E496" s="36">
        <v>1485.7000000000003</v>
      </c>
      <c r="F496" s="36">
        <v>1471.2500000000002</v>
      </c>
      <c r="G496" s="36">
        <v>1445.1000000000004</v>
      </c>
      <c r="H496" s="36">
        <v>1526.3000000000002</v>
      </c>
      <c r="I496" s="36">
        <v>1552.4500000000003</v>
      </c>
      <c r="J496" s="36">
        <v>1566.9</v>
      </c>
      <c r="K496" s="31">
        <v>1538</v>
      </c>
      <c r="L496" s="31">
        <v>1497.4</v>
      </c>
      <c r="M496" s="31">
        <v>1.5525800000000001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13.35</v>
      </c>
      <c r="D497" s="36">
        <v>13.5</v>
      </c>
      <c r="E497" s="36">
        <v>12.9</v>
      </c>
      <c r="F497" s="36">
        <v>12.450000000000001</v>
      </c>
      <c r="G497" s="36">
        <v>11.850000000000001</v>
      </c>
      <c r="H497" s="36">
        <v>13.95</v>
      </c>
      <c r="I497" s="36">
        <v>14.55</v>
      </c>
      <c r="J497" s="36">
        <v>14.999999999999998</v>
      </c>
      <c r="K497" s="31">
        <v>14.1</v>
      </c>
      <c r="L497" s="31">
        <v>13.05</v>
      </c>
      <c r="M497" s="31">
        <v>9218.1139899999998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1217.95</v>
      </c>
      <c r="D498" s="36">
        <v>1219.8333333333333</v>
      </c>
      <c r="E498" s="36">
        <v>1210.6666666666665</v>
      </c>
      <c r="F498" s="36">
        <v>1203.3833333333332</v>
      </c>
      <c r="G498" s="36">
        <v>1194.2166666666665</v>
      </c>
      <c r="H498" s="36">
        <v>1227.1166666666666</v>
      </c>
      <c r="I498" s="36">
        <v>1236.2833333333331</v>
      </c>
      <c r="J498" s="36">
        <v>1243.5666666666666</v>
      </c>
      <c r="K498" s="31">
        <v>1229</v>
      </c>
      <c r="L498" s="31">
        <v>1212.55</v>
      </c>
      <c r="M498" s="31">
        <v>7.4555199999999999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583.65</v>
      </c>
      <c r="D499" s="36">
        <v>574.55000000000007</v>
      </c>
      <c r="E499" s="36">
        <v>563.10000000000014</v>
      </c>
      <c r="F499" s="36">
        <v>542.55000000000007</v>
      </c>
      <c r="G499" s="36">
        <v>531.10000000000014</v>
      </c>
      <c r="H499" s="36">
        <v>595.10000000000014</v>
      </c>
      <c r="I499" s="36">
        <v>606.55000000000018</v>
      </c>
      <c r="J499" s="36">
        <v>627.10000000000014</v>
      </c>
      <c r="K499" s="31">
        <v>586</v>
      </c>
      <c r="L499" s="31">
        <v>554</v>
      </c>
      <c r="M499" s="31">
        <v>9.6105800000000006</v>
      </c>
      <c r="N499" s="1"/>
      <c r="O499" s="1"/>
    </row>
    <row r="500" spans="1:15" ht="12.75" customHeight="1">
      <c r="A500" s="33">
        <v>490</v>
      </c>
      <c r="B500" s="53" t="s">
        <v>883</v>
      </c>
      <c r="C500" s="53">
        <v>155.94999999999999</v>
      </c>
      <c r="D500" s="36">
        <v>154.76666666666665</v>
      </c>
      <c r="E500" s="36">
        <v>151.83333333333331</v>
      </c>
      <c r="F500" s="36">
        <v>147.71666666666667</v>
      </c>
      <c r="G500" s="36">
        <v>144.78333333333333</v>
      </c>
      <c r="H500" s="36">
        <v>158.8833333333333</v>
      </c>
      <c r="I500" s="36">
        <v>161.81666666666663</v>
      </c>
      <c r="J500" s="36">
        <v>165.93333333333328</v>
      </c>
      <c r="K500" s="31">
        <v>157.69999999999999</v>
      </c>
      <c r="L500" s="31">
        <v>150.65</v>
      </c>
      <c r="M500" s="31">
        <v>14.61811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809.85</v>
      </c>
      <c r="D501" s="36">
        <v>809.85</v>
      </c>
      <c r="E501" s="36">
        <v>803.25</v>
      </c>
      <c r="F501" s="36">
        <v>796.65</v>
      </c>
      <c r="G501" s="36">
        <v>790.05</v>
      </c>
      <c r="H501" s="36">
        <v>816.45</v>
      </c>
      <c r="I501" s="36">
        <v>823.05000000000018</v>
      </c>
      <c r="J501" s="36">
        <v>829.65000000000009</v>
      </c>
      <c r="K501" s="31">
        <v>816.45</v>
      </c>
      <c r="L501" s="31">
        <v>803.25</v>
      </c>
      <c r="M501" s="31">
        <v>1.2032499999999999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1337.65</v>
      </c>
      <c r="D502" s="36">
        <v>1339.7333333333333</v>
      </c>
      <c r="E502" s="36">
        <v>1323.2166666666667</v>
      </c>
      <c r="F502" s="36">
        <v>1308.7833333333333</v>
      </c>
      <c r="G502" s="36">
        <v>1292.2666666666667</v>
      </c>
      <c r="H502" s="36">
        <v>1354.1666666666667</v>
      </c>
      <c r="I502" s="36">
        <v>1370.6833333333336</v>
      </c>
      <c r="J502" s="36">
        <v>1385.1166666666668</v>
      </c>
      <c r="K502" s="31">
        <v>1356.25</v>
      </c>
      <c r="L502" s="31">
        <v>1325.3</v>
      </c>
      <c r="M502" s="31">
        <v>1.97123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487.4</v>
      </c>
      <c r="D503" s="36">
        <v>486.31666666666661</v>
      </c>
      <c r="E503" s="36">
        <v>480.68333333333322</v>
      </c>
      <c r="F503" s="36">
        <v>473.96666666666664</v>
      </c>
      <c r="G503" s="36">
        <v>468.33333333333326</v>
      </c>
      <c r="H503" s="36">
        <v>493.03333333333319</v>
      </c>
      <c r="I503" s="36">
        <v>498.66666666666663</v>
      </c>
      <c r="J503" s="31">
        <v>505.38333333333316</v>
      </c>
      <c r="K503" s="31">
        <v>491.95</v>
      </c>
      <c r="L503" s="31">
        <v>479.6</v>
      </c>
      <c r="M503" s="53">
        <v>80.020229999999998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24.9</v>
      </c>
      <c r="D504" s="36">
        <v>25.116666666666664</v>
      </c>
      <c r="E504" s="36">
        <v>24.483333333333327</v>
      </c>
      <c r="F504" s="36">
        <v>24.066666666666663</v>
      </c>
      <c r="G504" s="36">
        <v>23.433333333333326</v>
      </c>
      <c r="H504" s="36">
        <v>25.533333333333328</v>
      </c>
      <c r="I504" s="36">
        <v>26.166666666666661</v>
      </c>
      <c r="J504" s="31">
        <v>26.583333333333329</v>
      </c>
      <c r="K504" s="31">
        <v>25.75</v>
      </c>
      <c r="L504" s="31">
        <v>24.7</v>
      </c>
      <c r="M504" s="53">
        <v>2668.1642499999998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14973.5</v>
      </c>
      <c r="D505" s="36">
        <v>14927.199999999999</v>
      </c>
      <c r="E505" s="36">
        <v>14751.299999999997</v>
      </c>
      <c r="F505" s="36">
        <v>14529.099999999999</v>
      </c>
      <c r="G505" s="36">
        <v>14353.199999999997</v>
      </c>
      <c r="H505" s="36">
        <v>15149.399999999998</v>
      </c>
      <c r="I505" s="36">
        <v>15325.3</v>
      </c>
      <c r="J505" s="36">
        <v>15547.499999999998</v>
      </c>
      <c r="K505" s="31">
        <v>15103.1</v>
      </c>
      <c r="L505" s="31">
        <v>14705</v>
      </c>
      <c r="M505" s="31">
        <v>8.5819999999999994E-2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153.05000000000001</v>
      </c>
      <c r="D506" s="36">
        <v>153.05000000000001</v>
      </c>
      <c r="E506" s="36">
        <v>151.70000000000002</v>
      </c>
      <c r="F506" s="36">
        <v>150.35</v>
      </c>
      <c r="G506" s="36">
        <v>149</v>
      </c>
      <c r="H506" s="36">
        <v>154.40000000000003</v>
      </c>
      <c r="I506" s="36">
        <v>155.75000000000006</v>
      </c>
      <c r="J506" s="36">
        <v>157.10000000000005</v>
      </c>
      <c r="K506" s="31">
        <v>154.4</v>
      </c>
      <c r="L506" s="31">
        <v>151.69999999999999</v>
      </c>
      <c r="M506" s="31">
        <v>79.246219999999994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627.25</v>
      </c>
      <c r="D507" s="36">
        <v>628.08333333333337</v>
      </c>
      <c r="E507" s="36">
        <v>619.16666666666674</v>
      </c>
      <c r="F507" s="36">
        <v>611.08333333333337</v>
      </c>
      <c r="G507" s="36">
        <v>602.16666666666674</v>
      </c>
      <c r="H507" s="36">
        <v>636.16666666666674</v>
      </c>
      <c r="I507" s="36">
        <v>645.08333333333348</v>
      </c>
      <c r="J507" s="31">
        <v>653.16666666666674</v>
      </c>
      <c r="K507" s="31">
        <v>637</v>
      </c>
      <c r="L507" s="31">
        <v>620</v>
      </c>
      <c r="M507" s="53">
        <v>15.615600000000001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187</v>
      </c>
      <c r="D508" s="36">
        <v>185.13333333333333</v>
      </c>
      <c r="E508" s="36">
        <v>182.11666666666665</v>
      </c>
      <c r="F508" s="36">
        <v>177.23333333333332</v>
      </c>
      <c r="G508" s="36">
        <v>174.21666666666664</v>
      </c>
      <c r="H508" s="36">
        <v>190.01666666666665</v>
      </c>
      <c r="I508" s="36">
        <v>193.0333333333333</v>
      </c>
      <c r="J508" s="36">
        <v>197.91666666666666</v>
      </c>
      <c r="K508" s="31">
        <v>188.15</v>
      </c>
      <c r="L508" s="31">
        <v>180.25</v>
      </c>
      <c r="M508" s="31">
        <v>527.72054000000003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983.2</v>
      </c>
      <c r="D509" s="226">
        <v>982.55000000000007</v>
      </c>
      <c r="E509" s="226">
        <v>974.10000000000014</v>
      </c>
      <c r="F509" s="226">
        <v>965.00000000000011</v>
      </c>
      <c r="G509" s="226">
        <v>956.55000000000018</v>
      </c>
      <c r="H509" s="226">
        <v>991.65000000000009</v>
      </c>
      <c r="I509" s="226">
        <v>1000.1000000000001</v>
      </c>
      <c r="J509" s="226">
        <v>1009.2</v>
      </c>
      <c r="K509" s="227">
        <v>991</v>
      </c>
      <c r="L509" s="227">
        <v>973.45</v>
      </c>
      <c r="M509" s="227">
        <v>8.7934800000000006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1592.2</v>
      </c>
      <c r="D510" s="241">
        <v>1580.7333333333333</v>
      </c>
      <c r="E510" s="241">
        <v>1561.4666666666667</v>
      </c>
      <c r="F510" s="241">
        <v>1530.7333333333333</v>
      </c>
      <c r="G510" s="241">
        <v>1511.4666666666667</v>
      </c>
      <c r="H510" s="241">
        <v>1611.4666666666667</v>
      </c>
      <c r="I510" s="241">
        <v>1630.7333333333336</v>
      </c>
      <c r="J510" s="241">
        <v>1661.4666666666667</v>
      </c>
      <c r="K510" s="239">
        <v>1600</v>
      </c>
      <c r="L510" s="239">
        <v>1550</v>
      </c>
      <c r="M510" s="239">
        <v>0.30710999999999999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4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46"/>
      <c r="B5" s="347"/>
      <c r="C5" s="346"/>
      <c r="D5" s="34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48" t="s">
        <v>550</v>
      </c>
      <c r="C7" s="348"/>
      <c r="D7" s="7">
        <f>Main!B10</f>
        <v>45387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45386</v>
      </c>
      <c r="B10" s="32">
        <v>543319</v>
      </c>
      <c r="C10" s="31" t="s">
        <v>1029</v>
      </c>
      <c r="D10" s="31" t="s">
        <v>918</v>
      </c>
      <c r="E10" s="31" t="s">
        <v>559</v>
      </c>
      <c r="F10" s="84">
        <v>112000</v>
      </c>
      <c r="G10" s="32">
        <v>12.09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45386</v>
      </c>
      <c r="B11" s="32">
        <v>541988</v>
      </c>
      <c r="C11" s="31" t="s">
        <v>315</v>
      </c>
      <c r="D11" s="31" t="s">
        <v>1030</v>
      </c>
      <c r="E11" s="31" t="s">
        <v>560</v>
      </c>
      <c r="F11" s="84">
        <v>582973</v>
      </c>
      <c r="G11" s="32">
        <v>1420.19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45386</v>
      </c>
      <c r="B12" s="32">
        <v>513119</v>
      </c>
      <c r="C12" s="31" t="s">
        <v>956</v>
      </c>
      <c r="D12" s="31" t="s">
        <v>1031</v>
      </c>
      <c r="E12" s="31" t="s">
        <v>559</v>
      </c>
      <c r="F12" s="84">
        <v>128074</v>
      </c>
      <c r="G12" s="32">
        <v>70.150000000000006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45386</v>
      </c>
      <c r="B13" s="32">
        <v>513119</v>
      </c>
      <c r="C13" s="31" t="s">
        <v>956</v>
      </c>
      <c r="D13" s="31" t="s">
        <v>1032</v>
      </c>
      <c r="E13" s="31" t="s">
        <v>560</v>
      </c>
      <c r="F13" s="84">
        <v>18155</v>
      </c>
      <c r="G13" s="32">
        <v>70.150000000000006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45386</v>
      </c>
      <c r="B14" s="32">
        <v>513119</v>
      </c>
      <c r="C14" s="31" t="s">
        <v>956</v>
      </c>
      <c r="D14" s="31" t="s">
        <v>1033</v>
      </c>
      <c r="E14" s="31" t="s">
        <v>560</v>
      </c>
      <c r="F14" s="84">
        <v>18584</v>
      </c>
      <c r="G14" s="32">
        <v>70.150000000000006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45386</v>
      </c>
      <c r="B15" s="32">
        <v>513119</v>
      </c>
      <c r="C15" s="31" t="s">
        <v>956</v>
      </c>
      <c r="D15" s="31" t="s">
        <v>1034</v>
      </c>
      <c r="E15" s="31" t="s">
        <v>560</v>
      </c>
      <c r="F15" s="84">
        <v>15684</v>
      </c>
      <c r="G15" s="32">
        <v>70.150000000000006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45386</v>
      </c>
      <c r="B16" s="32">
        <v>513119</v>
      </c>
      <c r="C16" s="31" t="s">
        <v>956</v>
      </c>
      <c r="D16" s="31" t="s">
        <v>1035</v>
      </c>
      <c r="E16" s="31" t="s">
        <v>560</v>
      </c>
      <c r="F16" s="84">
        <v>57661</v>
      </c>
      <c r="G16" s="32">
        <v>70.150000000000006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45386</v>
      </c>
      <c r="B17" s="32">
        <v>513119</v>
      </c>
      <c r="C17" s="31" t="s">
        <v>956</v>
      </c>
      <c r="D17" s="31" t="s">
        <v>1036</v>
      </c>
      <c r="E17" s="31" t="s">
        <v>560</v>
      </c>
      <c r="F17" s="84">
        <v>41581</v>
      </c>
      <c r="G17" s="32">
        <v>70.150000000000006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45386</v>
      </c>
      <c r="B18" s="32">
        <v>513119</v>
      </c>
      <c r="C18" s="31" t="s">
        <v>956</v>
      </c>
      <c r="D18" s="31" t="s">
        <v>1037</v>
      </c>
      <c r="E18" s="31" t="s">
        <v>560</v>
      </c>
      <c r="F18" s="84">
        <v>33989</v>
      </c>
      <c r="G18" s="32">
        <v>70.150000000000006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45386</v>
      </c>
      <c r="B19" s="32">
        <v>513119</v>
      </c>
      <c r="C19" s="31" t="s">
        <v>956</v>
      </c>
      <c r="D19" s="31" t="s">
        <v>1038</v>
      </c>
      <c r="E19" s="31" t="s">
        <v>560</v>
      </c>
      <c r="F19" s="84">
        <v>80090</v>
      </c>
      <c r="G19" s="32">
        <v>70.150000000000006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45386</v>
      </c>
      <c r="B20" s="32">
        <v>513119</v>
      </c>
      <c r="C20" s="31" t="s">
        <v>956</v>
      </c>
      <c r="D20" s="31" t="s">
        <v>1039</v>
      </c>
      <c r="E20" s="31" t="s">
        <v>560</v>
      </c>
      <c r="F20" s="84">
        <v>79882</v>
      </c>
      <c r="G20" s="32">
        <v>70.150000000000006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45386</v>
      </c>
      <c r="B21" s="32">
        <v>513119</v>
      </c>
      <c r="C21" s="31" t="s">
        <v>956</v>
      </c>
      <c r="D21" s="31" t="s">
        <v>1040</v>
      </c>
      <c r="E21" s="31" t="s">
        <v>560</v>
      </c>
      <c r="F21" s="84">
        <v>25600</v>
      </c>
      <c r="G21" s="32">
        <v>70.150000000000006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45386</v>
      </c>
      <c r="B22" s="32">
        <v>513119</v>
      </c>
      <c r="C22" s="31" t="s">
        <v>956</v>
      </c>
      <c r="D22" s="31" t="s">
        <v>1041</v>
      </c>
      <c r="E22" s="31" t="s">
        <v>559</v>
      </c>
      <c r="F22" s="84">
        <v>90000</v>
      </c>
      <c r="G22" s="32">
        <v>70.150000000000006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45386</v>
      </c>
      <c r="B23" s="32">
        <v>513119</v>
      </c>
      <c r="C23" s="31" t="s">
        <v>956</v>
      </c>
      <c r="D23" s="31" t="s">
        <v>975</v>
      </c>
      <c r="E23" s="31" t="s">
        <v>559</v>
      </c>
      <c r="F23" s="84">
        <v>180000</v>
      </c>
      <c r="G23" s="32">
        <v>70.150000000000006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45386</v>
      </c>
      <c r="B24" s="32">
        <v>540545</v>
      </c>
      <c r="C24" s="31" t="s">
        <v>1042</v>
      </c>
      <c r="D24" s="31" t="s">
        <v>1043</v>
      </c>
      <c r="E24" s="31" t="s">
        <v>559</v>
      </c>
      <c r="F24" s="84">
        <v>173441</v>
      </c>
      <c r="G24" s="32">
        <v>23.7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45386</v>
      </c>
      <c r="B25" s="32">
        <v>543439</v>
      </c>
      <c r="C25" s="31" t="s">
        <v>957</v>
      </c>
      <c r="D25" s="31" t="s">
        <v>1044</v>
      </c>
      <c r="E25" s="31" t="s">
        <v>559</v>
      </c>
      <c r="F25" s="84">
        <v>752000</v>
      </c>
      <c r="G25" s="32">
        <v>12.55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45386</v>
      </c>
      <c r="B26" s="32">
        <v>543439</v>
      </c>
      <c r="C26" s="31" t="s">
        <v>957</v>
      </c>
      <c r="D26" s="31" t="s">
        <v>976</v>
      </c>
      <c r="E26" s="31" t="s">
        <v>560</v>
      </c>
      <c r="F26" s="84">
        <v>518000</v>
      </c>
      <c r="G26" s="32">
        <v>12.53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45386</v>
      </c>
      <c r="B27" s="32">
        <v>543439</v>
      </c>
      <c r="C27" s="31" t="s">
        <v>957</v>
      </c>
      <c r="D27" s="31" t="s">
        <v>1045</v>
      </c>
      <c r="E27" s="31" t="s">
        <v>560</v>
      </c>
      <c r="F27" s="84">
        <v>560000</v>
      </c>
      <c r="G27" s="32">
        <v>12.68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45386</v>
      </c>
      <c r="B28" s="32">
        <v>530249</v>
      </c>
      <c r="C28" s="31" t="s">
        <v>1046</v>
      </c>
      <c r="D28" s="31" t="s">
        <v>1047</v>
      </c>
      <c r="E28" s="31" t="s">
        <v>560</v>
      </c>
      <c r="F28" s="84">
        <v>23657</v>
      </c>
      <c r="G28" s="32">
        <v>23.98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45386</v>
      </c>
      <c r="B29" s="32">
        <v>544151</v>
      </c>
      <c r="C29" s="31" t="s">
        <v>977</v>
      </c>
      <c r="D29" s="31" t="s">
        <v>978</v>
      </c>
      <c r="E29" s="31" t="s">
        <v>560</v>
      </c>
      <c r="F29" s="84">
        <v>190000</v>
      </c>
      <c r="G29" s="32">
        <v>78.2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45386</v>
      </c>
      <c r="B30" s="32">
        <v>543606</v>
      </c>
      <c r="C30" s="31" t="s">
        <v>1048</v>
      </c>
      <c r="D30" s="31" t="s">
        <v>894</v>
      </c>
      <c r="E30" s="31" t="s">
        <v>560</v>
      </c>
      <c r="F30" s="84">
        <v>34000</v>
      </c>
      <c r="G30" s="32">
        <v>96.32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45386</v>
      </c>
      <c r="B31" s="32">
        <v>543606</v>
      </c>
      <c r="C31" s="31" t="s">
        <v>1048</v>
      </c>
      <c r="D31" s="31" t="s">
        <v>894</v>
      </c>
      <c r="E31" s="31" t="s">
        <v>559</v>
      </c>
      <c r="F31" s="84">
        <v>16000</v>
      </c>
      <c r="G31" s="32">
        <v>96.32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45386</v>
      </c>
      <c r="B32" s="32">
        <v>512379</v>
      </c>
      <c r="C32" s="31" t="s">
        <v>1049</v>
      </c>
      <c r="D32" s="31" t="s">
        <v>1050</v>
      </c>
      <c r="E32" s="31" t="s">
        <v>559</v>
      </c>
      <c r="F32" s="84">
        <v>2146824</v>
      </c>
      <c r="G32" s="32">
        <v>17.27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45386</v>
      </c>
      <c r="B33" s="32">
        <v>512379</v>
      </c>
      <c r="C33" s="31" t="s">
        <v>1049</v>
      </c>
      <c r="D33" s="31" t="s">
        <v>1050</v>
      </c>
      <c r="E33" s="31" t="s">
        <v>560</v>
      </c>
      <c r="F33" s="84">
        <v>2831830</v>
      </c>
      <c r="G33" s="32">
        <v>17.21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45386</v>
      </c>
      <c r="B34" s="32">
        <v>512379</v>
      </c>
      <c r="C34" s="31" t="s">
        <v>1049</v>
      </c>
      <c r="D34" s="31" t="s">
        <v>1051</v>
      </c>
      <c r="E34" s="31" t="s">
        <v>559</v>
      </c>
      <c r="F34" s="84">
        <v>2164322</v>
      </c>
      <c r="G34" s="32">
        <v>17.260000000000002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45386</v>
      </c>
      <c r="B35" s="32">
        <v>512379</v>
      </c>
      <c r="C35" s="31" t="s">
        <v>1049</v>
      </c>
      <c r="D35" s="31" t="s">
        <v>985</v>
      </c>
      <c r="E35" s="31" t="s">
        <v>559</v>
      </c>
      <c r="F35" s="84">
        <v>2000000</v>
      </c>
      <c r="G35" s="32">
        <v>17.2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45386</v>
      </c>
      <c r="B36" s="32">
        <v>512379</v>
      </c>
      <c r="C36" s="31" t="s">
        <v>1049</v>
      </c>
      <c r="D36" s="31" t="s">
        <v>1051</v>
      </c>
      <c r="E36" s="31" t="s">
        <v>560</v>
      </c>
      <c r="F36" s="84">
        <v>2170590</v>
      </c>
      <c r="G36" s="32">
        <v>17.170000000000002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45386</v>
      </c>
      <c r="B37" s="32">
        <v>544156</v>
      </c>
      <c r="C37" s="31" t="s">
        <v>980</v>
      </c>
      <c r="D37" s="31" t="s">
        <v>981</v>
      </c>
      <c r="E37" s="31" t="s">
        <v>560</v>
      </c>
      <c r="F37" s="84">
        <v>30000</v>
      </c>
      <c r="G37" s="32">
        <v>42.88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45386</v>
      </c>
      <c r="B38" s="32">
        <v>544156</v>
      </c>
      <c r="C38" s="31" t="s">
        <v>980</v>
      </c>
      <c r="D38" s="31" t="s">
        <v>1052</v>
      </c>
      <c r="E38" s="31" t="s">
        <v>559</v>
      </c>
      <c r="F38" s="84">
        <v>24000</v>
      </c>
      <c r="G38" s="32">
        <v>46.3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45386</v>
      </c>
      <c r="B39" s="32">
        <v>544156</v>
      </c>
      <c r="C39" s="31" t="s">
        <v>980</v>
      </c>
      <c r="D39" s="31" t="s">
        <v>982</v>
      </c>
      <c r="E39" s="31" t="s">
        <v>559</v>
      </c>
      <c r="F39" s="84">
        <v>30000</v>
      </c>
      <c r="G39" s="32">
        <v>43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45386</v>
      </c>
      <c r="B40" s="32">
        <v>531592</v>
      </c>
      <c r="C40" s="31" t="s">
        <v>983</v>
      </c>
      <c r="D40" s="31" t="s">
        <v>930</v>
      </c>
      <c r="E40" s="31" t="s">
        <v>560</v>
      </c>
      <c r="F40" s="84">
        <v>3000000</v>
      </c>
      <c r="G40" s="32">
        <v>2.69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45386</v>
      </c>
      <c r="B41" s="32">
        <v>513337</v>
      </c>
      <c r="C41" s="31" t="s">
        <v>958</v>
      </c>
      <c r="D41" s="31" t="s">
        <v>918</v>
      </c>
      <c r="E41" s="31" t="s">
        <v>560</v>
      </c>
      <c r="F41" s="84">
        <v>642099</v>
      </c>
      <c r="G41" s="32">
        <v>49.08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45386</v>
      </c>
      <c r="B42" s="32">
        <v>513337</v>
      </c>
      <c r="C42" s="31" t="s">
        <v>958</v>
      </c>
      <c r="D42" s="31" t="s">
        <v>918</v>
      </c>
      <c r="E42" s="31" t="s">
        <v>559</v>
      </c>
      <c r="F42" s="84">
        <v>635396</v>
      </c>
      <c r="G42" s="32">
        <v>49.13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45386</v>
      </c>
      <c r="B43" s="32">
        <v>513337</v>
      </c>
      <c r="C43" s="31" t="s">
        <v>958</v>
      </c>
      <c r="D43" s="31" t="s">
        <v>984</v>
      </c>
      <c r="E43" s="31" t="s">
        <v>560</v>
      </c>
      <c r="F43" s="84">
        <v>500000</v>
      </c>
      <c r="G43" s="32">
        <v>49.21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45386</v>
      </c>
      <c r="B44" s="32">
        <v>543769</v>
      </c>
      <c r="C44" s="31" t="s">
        <v>1053</v>
      </c>
      <c r="D44" s="31" t="s">
        <v>1054</v>
      </c>
      <c r="E44" s="31" t="s">
        <v>559</v>
      </c>
      <c r="F44" s="84">
        <v>88000</v>
      </c>
      <c r="G44" s="32">
        <v>22.07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45386</v>
      </c>
      <c r="B45" s="32">
        <v>522183</v>
      </c>
      <c r="C45" s="31" t="s">
        <v>1055</v>
      </c>
      <c r="D45" s="31" t="s">
        <v>1056</v>
      </c>
      <c r="E45" s="31" t="s">
        <v>559</v>
      </c>
      <c r="F45" s="84">
        <v>35000</v>
      </c>
      <c r="G45" s="32">
        <v>383.15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45386</v>
      </c>
      <c r="B46" s="32">
        <v>522183</v>
      </c>
      <c r="C46" s="31" t="s">
        <v>1055</v>
      </c>
      <c r="D46" s="31" t="s">
        <v>1057</v>
      </c>
      <c r="E46" s="31" t="s">
        <v>560</v>
      </c>
      <c r="F46" s="84">
        <v>17252</v>
      </c>
      <c r="G46" s="32">
        <v>383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45386</v>
      </c>
      <c r="B47" s="32">
        <v>522183</v>
      </c>
      <c r="C47" s="31" t="s">
        <v>1055</v>
      </c>
      <c r="D47" s="31" t="s">
        <v>1057</v>
      </c>
      <c r="E47" s="31" t="s">
        <v>559</v>
      </c>
      <c r="F47" s="84">
        <v>2250</v>
      </c>
      <c r="G47" s="32">
        <v>382.98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45386</v>
      </c>
      <c r="B48" s="32">
        <v>514360</v>
      </c>
      <c r="C48" s="31" t="s">
        <v>1058</v>
      </c>
      <c r="D48" s="31" t="s">
        <v>1059</v>
      </c>
      <c r="E48" s="31" t="s">
        <v>560</v>
      </c>
      <c r="F48" s="84">
        <v>108179</v>
      </c>
      <c r="G48" s="32">
        <v>605.04999999999995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45386</v>
      </c>
      <c r="B49" s="32">
        <v>539762</v>
      </c>
      <c r="C49" s="31" t="s">
        <v>1060</v>
      </c>
      <c r="D49" s="31" t="s">
        <v>1061</v>
      </c>
      <c r="E49" s="31" t="s">
        <v>559</v>
      </c>
      <c r="F49" s="84">
        <v>18503</v>
      </c>
      <c r="G49" s="32">
        <v>101.86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45386</v>
      </c>
      <c r="B50" s="32">
        <v>542206</v>
      </c>
      <c r="C50" s="31" t="s">
        <v>1062</v>
      </c>
      <c r="D50" s="31" t="s">
        <v>1063</v>
      </c>
      <c r="E50" s="31" t="s">
        <v>560</v>
      </c>
      <c r="F50" s="84">
        <v>720000</v>
      </c>
      <c r="G50" s="32">
        <v>4.1500000000000004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45386</v>
      </c>
      <c r="B51" s="32">
        <v>542206</v>
      </c>
      <c r="C51" s="31" t="s">
        <v>1062</v>
      </c>
      <c r="D51" s="31" t="s">
        <v>1003</v>
      </c>
      <c r="E51" s="31" t="s">
        <v>559</v>
      </c>
      <c r="F51" s="84">
        <v>767000</v>
      </c>
      <c r="G51" s="32">
        <v>4.1500000000000004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45386</v>
      </c>
      <c r="B52" s="32">
        <v>523862</v>
      </c>
      <c r="C52" s="31" t="s">
        <v>1064</v>
      </c>
      <c r="D52" s="31" t="s">
        <v>1065</v>
      </c>
      <c r="E52" s="31" t="s">
        <v>560</v>
      </c>
      <c r="F52" s="84">
        <v>32125</v>
      </c>
      <c r="G52" s="32">
        <v>17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45386</v>
      </c>
      <c r="B53" s="32">
        <v>523862</v>
      </c>
      <c r="C53" s="31" t="s">
        <v>1064</v>
      </c>
      <c r="D53" s="31" t="s">
        <v>1066</v>
      </c>
      <c r="E53" s="31" t="s">
        <v>560</v>
      </c>
      <c r="F53" s="84">
        <v>32300</v>
      </c>
      <c r="G53" s="32">
        <v>17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45386</v>
      </c>
      <c r="B54" s="32">
        <v>523862</v>
      </c>
      <c r="C54" s="31" t="s">
        <v>1064</v>
      </c>
      <c r="D54" s="31" t="s">
        <v>1065</v>
      </c>
      <c r="E54" s="31" t="s">
        <v>560</v>
      </c>
      <c r="F54" s="84">
        <v>1200</v>
      </c>
      <c r="G54" s="32">
        <v>17.010000000000002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45386</v>
      </c>
      <c r="B55" s="32">
        <v>544143</v>
      </c>
      <c r="C55" s="31" t="s">
        <v>1067</v>
      </c>
      <c r="D55" s="31" t="s">
        <v>1068</v>
      </c>
      <c r="E55" s="31" t="s">
        <v>560</v>
      </c>
      <c r="F55" s="84">
        <v>30000</v>
      </c>
      <c r="G55" s="32">
        <v>144.57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45386</v>
      </c>
      <c r="B56" s="32">
        <v>544143</v>
      </c>
      <c r="C56" s="31" t="s">
        <v>1067</v>
      </c>
      <c r="D56" s="31" t="s">
        <v>1068</v>
      </c>
      <c r="E56" s="31" t="s">
        <v>560</v>
      </c>
      <c r="F56" s="84">
        <v>26000</v>
      </c>
      <c r="G56" s="32">
        <v>140.63999999999999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45386</v>
      </c>
      <c r="B57" s="32">
        <v>544143</v>
      </c>
      <c r="C57" s="31" t="s">
        <v>1067</v>
      </c>
      <c r="D57" s="31" t="s">
        <v>1069</v>
      </c>
      <c r="E57" s="31" t="s">
        <v>560</v>
      </c>
      <c r="F57" s="84">
        <v>82000</v>
      </c>
      <c r="G57" s="32">
        <v>141.31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45386</v>
      </c>
      <c r="B58" s="32">
        <v>544143</v>
      </c>
      <c r="C58" s="31" t="s">
        <v>1067</v>
      </c>
      <c r="D58" s="31" t="s">
        <v>1069</v>
      </c>
      <c r="E58" s="31" t="s">
        <v>560</v>
      </c>
      <c r="F58" s="84">
        <v>10000</v>
      </c>
      <c r="G58" s="32">
        <v>137.78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45386</v>
      </c>
      <c r="B59" s="32">
        <v>544143</v>
      </c>
      <c r="C59" s="31" t="s">
        <v>1067</v>
      </c>
      <c r="D59" s="31" t="s">
        <v>1070</v>
      </c>
      <c r="E59" s="31" t="s">
        <v>560</v>
      </c>
      <c r="F59" s="84">
        <v>34000</v>
      </c>
      <c r="G59" s="32">
        <v>134.96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45386</v>
      </c>
      <c r="B60" s="32">
        <v>542753</v>
      </c>
      <c r="C60" s="31" t="s">
        <v>1071</v>
      </c>
      <c r="D60" s="31" t="s">
        <v>1072</v>
      </c>
      <c r="E60" s="31" t="s">
        <v>560</v>
      </c>
      <c r="F60" s="84">
        <v>3087838</v>
      </c>
      <c r="G60" s="32">
        <v>4.18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45386</v>
      </c>
      <c r="B61" s="32">
        <v>538875</v>
      </c>
      <c r="C61" s="31" t="s">
        <v>1073</v>
      </c>
      <c r="D61" s="31" t="s">
        <v>1074</v>
      </c>
      <c r="E61" s="31" t="s">
        <v>560</v>
      </c>
      <c r="F61" s="84">
        <v>90000</v>
      </c>
      <c r="G61" s="32">
        <v>20.6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45386</v>
      </c>
      <c r="B62" s="32">
        <v>543391</v>
      </c>
      <c r="C62" s="31" t="s">
        <v>1075</v>
      </c>
      <c r="D62" s="31" t="s">
        <v>1076</v>
      </c>
      <c r="E62" s="31" t="s">
        <v>560</v>
      </c>
      <c r="F62" s="84">
        <v>222000</v>
      </c>
      <c r="G62" s="32">
        <v>105.02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45386</v>
      </c>
      <c r="B63" s="32">
        <v>543391</v>
      </c>
      <c r="C63" s="31" t="s">
        <v>1075</v>
      </c>
      <c r="D63" s="31" t="s">
        <v>1077</v>
      </c>
      <c r="E63" s="31" t="s">
        <v>560</v>
      </c>
      <c r="F63" s="84">
        <v>450000</v>
      </c>
      <c r="G63" s="32">
        <v>105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45386</v>
      </c>
      <c r="B64" s="32">
        <v>543391</v>
      </c>
      <c r="C64" s="31" t="s">
        <v>1075</v>
      </c>
      <c r="D64" s="31" t="s">
        <v>1078</v>
      </c>
      <c r="E64" s="31" t="s">
        <v>560</v>
      </c>
      <c r="F64" s="84">
        <v>141000</v>
      </c>
      <c r="G64" s="32">
        <v>105.07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45386</v>
      </c>
      <c r="B65" s="32">
        <v>540072</v>
      </c>
      <c r="C65" s="31" t="s">
        <v>1079</v>
      </c>
      <c r="D65" s="31" t="s">
        <v>1080</v>
      </c>
      <c r="E65" s="31" t="s">
        <v>560</v>
      </c>
      <c r="F65" s="84">
        <v>130000</v>
      </c>
      <c r="G65" s="32">
        <v>10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45386</v>
      </c>
      <c r="B66" s="32">
        <v>540072</v>
      </c>
      <c r="C66" s="31" t="s">
        <v>1079</v>
      </c>
      <c r="D66" s="31" t="s">
        <v>1081</v>
      </c>
      <c r="E66" s="31" t="s">
        <v>560</v>
      </c>
      <c r="F66" s="84">
        <v>200000</v>
      </c>
      <c r="G66" s="32">
        <v>9.98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45386</v>
      </c>
      <c r="B67" s="32">
        <v>543924</v>
      </c>
      <c r="C67" s="31" t="s">
        <v>1082</v>
      </c>
      <c r="D67" s="31" t="s">
        <v>1083</v>
      </c>
      <c r="E67" s="31" t="s">
        <v>560</v>
      </c>
      <c r="F67" s="84">
        <v>12000</v>
      </c>
      <c r="G67" s="32">
        <v>38.82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45386</v>
      </c>
      <c r="B68" s="32">
        <v>543924</v>
      </c>
      <c r="C68" s="31" t="s">
        <v>1082</v>
      </c>
      <c r="D68" s="31" t="s">
        <v>1084</v>
      </c>
      <c r="E68" s="31" t="s">
        <v>560</v>
      </c>
      <c r="F68" s="84">
        <v>14000</v>
      </c>
      <c r="G68" s="32">
        <v>38.840000000000003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45386</v>
      </c>
      <c r="B69" s="32">
        <v>531370</v>
      </c>
      <c r="C69" s="31" t="s">
        <v>987</v>
      </c>
      <c r="D69" s="31" t="s">
        <v>1085</v>
      </c>
      <c r="E69" s="31" t="s">
        <v>560</v>
      </c>
      <c r="F69" s="84">
        <v>78552</v>
      </c>
      <c r="G69" s="32">
        <v>20.76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45386</v>
      </c>
      <c r="B70" s="32">
        <v>531370</v>
      </c>
      <c r="C70" s="31" t="s">
        <v>987</v>
      </c>
      <c r="D70" s="31" t="s">
        <v>988</v>
      </c>
      <c r="E70" s="31" t="s">
        <v>560</v>
      </c>
      <c r="F70" s="84">
        <v>98182</v>
      </c>
      <c r="G70" s="32">
        <v>20.09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45386</v>
      </c>
      <c r="B71" s="32">
        <v>531628</v>
      </c>
      <c r="C71" s="31" t="s">
        <v>1086</v>
      </c>
      <c r="D71" s="31" t="s">
        <v>979</v>
      </c>
      <c r="E71" s="31" t="s">
        <v>560</v>
      </c>
      <c r="F71" s="84">
        <v>50000</v>
      </c>
      <c r="G71" s="32">
        <v>72.760000000000005</v>
      </c>
      <c r="H71" s="32" t="s">
        <v>330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45386</v>
      </c>
      <c r="B72" s="32">
        <v>539428</v>
      </c>
      <c r="C72" s="31" t="s">
        <v>1087</v>
      </c>
      <c r="D72" s="31" t="s">
        <v>1088</v>
      </c>
      <c r="E72" s="31" t="s">
        <v>560</v>
      </c>
      <c r="F72" s="84">
        <v>125000</v>
      </c>
      <c r="G72" s="32">
        <v>23.19</v>
      </c>
      <c r="H72" s="32" t="s">
        <v>330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45386</v>
      </c>
      <c r="B73" s="32">
        <v>539428</v>
      </c>
      <c r="C73" s="31" t="s">
        <v>1087</v>
      </c>
      <c r="D73" s="31" t="s">
        <v>1089</v>
      </c>
      <c r="E73" s="31" t="s">
        <v>560</v>
      </c>
      <c r="F73" s="84">
        <v>15000</v>
      </c>
      <c r="G73" s="32">
        <v>23.75</v>
      </c>
      <c r="H73" s="32" t="s">
        <v>330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45386</v>
      </c>
      <c r="B74" s="32">
        <v>539428</v>
      </c>
      <c r="C74" s="31" t="s">
        <v>1087</v>
      </c>
      <c r="D74" s="31" t="s">
        <v>1089</v>
      </c>
      <c r="E74" s="31" t="s">
        <v>560</v>
      </c>
      <c r="F74" s="84">
        <v>122897</v>
      </c>
      <c r="G74" s="32">
        <v>23.19</v>
      </c>
      <c r="H74" s="32" t="s">
        <v>330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45386</v>
      </c>
      <c r="B75" s="32">
        <v>539310</v>
      </c>
      <c r="C75" s="31" t="s">
        <v>989</v>
      </c>
      <c r="D75" s="31" t="s">
        <v>1089</v>
      </c>
      <c r="E75" s="31" t="s">
        <v>560</v>
      </c>
      <c r="F75" s="84">
        <v>225000</v>
      </c>
      <c r="G75" s="32">
        <v>39.78</v>
      </c>
      <c r="H75" s="32" t="s">
        <v>330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45386</v>
      </c>
      <c r="B76" s="32">
        <v>539310</v>
      </c>
      <c r="C76" s="31" t="s">
        <v>989</v>
      </c>
      <c r="D76" s="31" t="s">
        <v>990</v>
      </c>
      <c r="E76" s="31" t="s">
        <v>560</v>
      </c>
      <c r="F76" s="84">
        <v>300000</v>
      </c>
      <c r="G76" s="32">
        <v>41.76</v>
      </c>
      <c r="H76" s="32" t="s">
        <v>330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45386</v>
      </c>
      <c r="B77" s="32">
        <v>544002</v>
      </c>
      <c r="C77" s="31" t="s">
        <v>1090</v>
      </c>
      <c r="D77" s="31" t="s">
        <v>1091</v>
      </c>
      <c r="E77" s="31" t="s">
        <v>560</v>
      </c>
      <c r="F77" s="84">
        <v>88000</v>
      </c>
      <c r="G77" s="32">
        <v>29.5</v>
      </c>
      <c r="H77" s="32" t="s">
        <v>330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45386</v>
      </c>
      <c r="B78" s="32">
        <v>544002</v>
      </c>
      <c r="C78" s="31" t="s">
        <v>1090</v>
      </c>
      <c r="D78" s="31" t="s">
        <v>1092</v>
      </c>
      <c r="E78" s="31" t="s">
        <v>560</v>
      </c>
      <c r="F78" s="84">
        <v>88000</v>
      </c>
      <c r="G78" s="32">
        <v>29.5</v>
      </c>
      <c r="H78" s="32" t="s">
        <v>330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45386</v>
      </c>
      <c r="B79" s="32">
        <v>530057</v>
      </c>
      <c r="C79" s="31" t="s">
        <v>1093</v>
      </c>
      <c r="D79" s="31" t="s">
        <v>1094</v>
      </c>
      <c r="E79" s="31" t="s">
        <v>560</v>
      </c>
      <c r="F79" s="84">
        <v>1814009</v>
      </c>
      <c r="G79" s="32">
        <v>7.59</v>
      </c>
      <c r="H79" s="32" t="s">
        <v>330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45386</v>
      </c>
      <c r="B80" s="32">
        <v>509026</v>
      </c>
      <c r="C80" s="31" t="s">
        <v>1095</v>
      </c>
      <c r="D80" s="31" t="s">
        <v>1096</v>
      </c>
      <c r="E80" s="31" t="s">
        <v>560</v>
      </c>
      <c r="F80" s="84">
        <v>100000</v>
      </c>
      <c r="G80" s="32">
        <v>136</v>
      </c>
      <c r="H80" s="32" t="s">
        <v>330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45386</v>
      </c>
      <c r="B81" s="32">
        <v>509026</v>
      </c>
      <c r="C81" s="31" t="s">
        <v>1095</v>
      </c>
      <c r="D81" s="31" t="s">
        <v>1097</v>
      </c>
      <c r="E81" s="31" t="s">
        <v>560</v>
      </c>
      <c r="F81" s="84">
        <v>101000</v>
      </c>
      <c r="G81" s="32">
        <v>136</v>
      </c>
      <c r="H81" s="32" t="s">
        <v>330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45386</v>
      </c>
      <c r="B82" s="32" t="s">
        <v>1098</v>
      </c>
      <c r="C82" s="31" t="s">
        <v>1099</v>
      </c>
      <c r="D82" s="31" t="s">
        <v>1100</v>
      </c>
      <c r="E82" s="31" t="s">
        <v>559</v>
      </c>
      <c r="F82" s="84">
        <v>317539</v>
      </c>
      <c r="G82" s="32">
        <v>49.77</v>
      </c>
      <c r="H82" s="32" t="s">
        <v>885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45386</v>
      </c>
      <c r="B83" s="32" t="s">
        <v>992</v>
      </c>
      <c r="C83" s="31" t="s">
        <v>993</v>
      </c>
      <c r="D83" s="31" t="s">
        <v>906</v>
      </c>
      <c r="E83" s="31" t="s">
        <v>559</v>
      </c>
      <c r="F83" s="84">
        <v>108000</v>
      </c>
      <c r="G83" s="32">
        <v>56.35</v>
      </c>
      <c r="H83" s="32" t="s">
        <v>885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45386</v>
      </c>
      <c r="B84" s="32" t="s">
        <v>992</v>
      </c>
      <c r="C84" s="31" t="s">
        <v>993</v>
      </c>
      <c r="D84" s="31" t="s">
        <v>991</v>
      </c>
      <c r="E84" s="31" t="s">
        <v>559</v>
      </c>
      <c r="F84" s="84">
        <v>126000</v>
      </c>
      <c r="G84" s="32">
        <v>62.25</v>
      </c>
      <c r="H84" s="32" t="s">
        <v>885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45386</v>
      </c>
      <c r="B85" s="32" t="s">
        <v>1101</v>
      </c>
      <c r="C85" s="31" t="s">
        <v>1102</v>
      </c>
      <c r="D85" s="31" t="s">
        <v>1103</v>
      </c>
      <c r="E85" s="31" t="s">
        <v>559</v>
      </c>
      <c r="F85" s="84">
        <v>65000</v>
      </c>
      <c r="G85" s="32">
        <v>184.1</v>
      </c>
      <c r="H85" s="32" t="s">
        <v>885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45386</v>
      </c>
      <c r="B86" s="32" t="s">
        <v>1104</v>
      </c>
      <c r="C86" s="31" t="s">
        <v>1105</v>
      </c>
      <c r="D86" s="31" t="s">
        <v>902</v>
      </c>
      <c r="E86" s="31" t="s">
        <v>559</v>
      </c>
      <c r="F86" s="84">
        <v>595805</v>
      </c>
      <c r="G86" s="32">
        <v>283.60000000000002</v>
      </c>
      <c r="H86" s="32" t="s">
        <v>885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45386</v>
      </c>
      <c r="B87" s="32" t="s">
        <v>1006</v>
      </c>
      <c r="C87" s="31" t="s">
        <v>1007</v>
      </c>
      <c r="D87" s="31" t="s">
        <v>1072</v>
      </c>
      <c r="E87" s="31" t="s">
        <v>559</v>
      </c>
      <c r="F87" s="84">
        <v>66000</v>
      </c>
      <c r="G87" s="32">
        <v>50.44</v>
      </c>
      <c r="H87" s="32" t="s">
        <v>885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45386</v>
      </c>
      <c r="B88" s="32" t="s">
        <v>1106</v>
      </c>
      <c r="C88" s="31" t="s">
        <v>1107</v>
      </c>
      <c r="D88" s="31" t="s">
        <v>902</v>
      </c>
      <c r="E88" s="31" t="s">
        <v>559</v>
      </c>
      <c r="F88" s="84">
        <v>1462535</v>
      </c>
      <c r="G88" s="32">
        <v>59.42</v>
      </c>
      <c r="H88" s="32" t="s">
        <v>885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45386</v>
      </c>
      <c r="B89" s="32" t="s">
        <v>1106</v>
      </c>
      <c r="C89" s="31" t="s">
        <v>1107</v>
      </c>
      <c r="D89" s="31" t="s">
        <v>996</v>
      </c>
      <c r="E89" s="31" t="s">
        <v>559</v>
      </c>
      <c r="F89" s="84">
        <v>1906404</v>
      </c>
      <c r="G89" s="32">
        <v>59.28</v>
      </c>
      <c r="H89" s="32" t="s">
        <v>885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45386</v>
      </c>
      <c r="B90" s="32" t="s">
        <v>1108</v>
      </c>
      <c r="C90" s="31" t="s">
        <v>1109</v>
      </c>
      <c r="D90" s="31" t="s">
        <v>1110</v>
      </c>
      <c r="E90" s="31" t="s">
        <v>559</v>
      </c>
      <c r="F90" s="84">
        <v>186648</v>
      </c>
      <c r="G90" s="32">
        <v>798.27</v>
      </c>
      <c r="H90" s="32" t="s">
        <v>885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45386</v>
      </c>
      <c r="B91" s="32" t="s">
        <v>994</v>
      </c>
      <c r="C91" s="31" t="s">
        <v>995</v>
      </c>
      <c r="D91" s="31" t="s">
        <v>996</v>
      </c>
      <c r="E91" s="31" t="s">
        <v>559</v>
      </c>
      <c r="F91" s="84">
        <v>1831809</v>
      </c>
      <c r="G91" s="32">
        <v>57.57</v>
      </c>
      <c r="H91" s="32" t="s">
        <v>885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45386</v>
      </c>
      <c r="B92" s="32" t="s">
        <v>994</v>
      </c>
      <c r="C92" s="31" t="s">
        <v>995</v>
      </c>
      <c r="D92" s="31" t="s">
        <v>931</v>
      </c>
      <c r="E92" s="31" t="s">
        <v>559</v>
      </c>
      <c r="F92" s="84">
        <v>2428854</v>
      </c>
      <c r="G92" s="32">
        <v>57.92</v>
      </c>
      <c r="H92" s="32" t="s">
        <v>885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45386</v>
      </c>
      <c r="B93" s="32" t="s">
        <v>994</v>
      </c>
      <c r="C93" s="31" t="s">
        <v>995</v>
      </c>
      <c r="D93" s="31" t="s">
        <v>902</v>
      </c>
      <c r="E93" s="31" t="s">
        <v>559</v>
      </c>
      <c r="F93" s="84">
        <v>1752119</v>
      </c>
      <c r="G93" s="32">
        <v>57.7</v>
      </c>
      <c r="H93" s="32" t="s">
        <v>885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45386</v>
      </c>
      <c r="B94" s="32" t="s">
        <v>1111</v>
      </c>
      <c r="C94" s="31" t="s">
        <v>1112</v>
      </c>
      <c r="D94" s="31" t="s">
        <v>1113</v>
      </c>
      <c r="E94" s="31" t="s">
        <v>559</v>
      </c>
      <c r="F94" s="84">
        <v>641057</v>
      </c>
      <c r="G94" s="32">
        <v>8.56</v>
      </c>
      <c r="H94" s="32" t="s">
        <v>885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45386</v>
      </c>
      <c r="B95" s="32" t="s">
        <v>1114</v>
      </c>
      <c r="C95" s="31" t="s">
        <v>1115</v>
      </c>
      <c r="D95" s="31" t="s">
        <v>1116</v>
      </c>
      <c r="E95" s="31" t="s">
        <v>559</v>
      </c>
      <c r="F95" s="84">
        <v>258705</v>
      </c>
      <c r="G95" s="32">
        <v>29.02</v>
      </c>
      <c r="H95" s="32" t="s">
        <v>885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45386</v>
      </c>
      <c r="B96" s="32" t="s">
        <v>1117</v>
      </c>
      <c r="C96" s="31" t="s">
        <v>1118</v>
      </c>
      <c r="D96" s="31" t="s">
        <v>902</v>
      </c>
      <c r="E96" s="31" t="s">
        <v>559</v>
      </c>
      <c r="F96" s="84">
        <v>388186</v>
      </c>
      <c r="G96" s="32">
        <v>350.25</v>
      </c>
      <c r="H96" s="32" t="s">
        <v>885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45386</v>
      </c>
      <c r="B97" s="32" t="s">
        <v>1119</v>
      </c>
      <c r="C97" s="31" t="s">
        <v>1120</v>
      </c>
      <c r="D97" s="31" t="s">
        <v>902</v>
      </c>
      <c r="E97" s="31" t="s">
        <v>559</v>
      </c>
      <c r="F97" s="84">
        <v>120985</v>
      </c>
      <c r="G97" s="32">
        <v>778.06</v>
      </c>
      <c r="H97" s="32" t="s">
        <v>885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45386</v>
      </c>
      <c r="B98" s="32" t="s">
        <v>1119</v>
      </c>
      <c r="C98" s="31" t="s">
        <v>1120</v>
      </c>
      <c r="D98" s="31" t="s">
        <v>1121</v>
      </c>
      <c r="E98" s="31" t="s">
        <v>559</v>
      </c>
      <c r="F98" s="84">
        <v>161635</v>
      </c>
      <c r="G98" s="32">
        <v>747.35</v>
      </c>
      <c r="H98" s="32" t="s">
        <v>885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45386</v>
      </c>
      <c r="B99" s="32" t="s">
        <v>959</v>
      </c>
      <c r="C99" s="31" t="s">
        <v>960</v>
      </c>
      <c r="D99" s="31" t="s">
        <v>902</v>
      </c>
      <c r="E99" s="31" t="s">
        <v>559</v>
      </c>
      <c r="F99" s="84">
        <v>54940</v>
      </c>
      <c r="G99" s="32">
        <v>980.56</v>
      </c>
      <c r="H99" s="32" t="s">
        <v>885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45386</v>
      </c>
      <c r="B100" s="32" t="s">
        <v>1122</v>
      </c>
      <c r="C100" s="31" t="s">
        <v>1123</v>
      </c>
      <c r="D100" s="31" t="s">
        <v>996</v>
      </c>
      <c r="E100" s="31" t="s">
        <v>559</v>
      </c>
      <c r="F100" s="84">
        <v>4651350</v>
      </c>
      <c r="G100" s="32">
        <v>132.65</v>
      </c>
      <c r="H100" s="32" t="s">
        <v>885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45386</v>
      </c>
      <c r="B101" s="32" t="s">
        <v>907</v>
      </c>
      <c r="C101" s="31" t="s">
        <v>908</v>
      </c>
      <c r="D101" s="31" t="s">
        <v>965</v>
      </c>
      <c r="E101" s="31" t="s">
        <v>559</v>
      </c>
      <c r="F101" s="84">
        <v>180088</v>
      </c>
      <c r="G101" s="32">
        <v>114.33</v>
      </c>
      <c r="H101" s="32" t="s">
        <v>885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45386</v>
      </c>
      <c r="B102" s="32" t="s">
        <v>1124</v>
      </c>
      <c r="C102" s="31" t="s">
        <v>1125</v>
      </c>
      <c r="D102" s="31" t="s">
        <v>1126</v>
      </c>
      <c r="E102" s="31" t="s">
        <v>559</v>
      </c>
      <c r="F102" s="84">
        <v>500000</v>
      </c>
      <c r="G102" s="32">
        <v>79</v>
      </c>
      <c r="H102" s="32" t="s">
        <v>885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45386</v>
      </c>
      <c r="B103" s="32" t="s">
        <v>997</v>
      </c>
      <c r="C103" s="31" t="s">
        <v>998</v>
      </c>
      <c r="D103" s="31" t="s">
        <v>902</v>
      </c>
      <c r="E103" s="31" t="s">
        <v>559</v>
      </c>
      <c r="F103" s="84">
        <v>240874</v>
      </c>
      <c r="G103" s="32">
        <v>235.42</v>
      </c>
      <c r="H103" s="32" t="s">
        <v>885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45386</v>
      </c>
      <c r="B104" s="32" t="s">
        <v>961</v>
      </c>
      <c r="C104" s="31" t="s">
        <v>962</v>
      </c>
      <c r="D104" s="31" t="s">
        <v>963</v>
      </c>
      <c r="E104" s="31" t="s">
        <v>559</v>
      </c>
      <c r="F104" s="84">
        <v>1301722</v>
      </c>
      <c r="G104" s="32">
        <v>204.84</v>
      </c>
      <c r="H104" s="32" t="s">
        <v>885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45386</v>
      </c>
      <c r="B105" s="32" t="s">
        <v>435</v>
      </c>
      <c r="C105" s="31" t="s">
        <v>1127</v>
      </c>
      <c r="D105" s="31" t="s">
        <v>902</v>
      </c>
      <c r="E105" s="31" t="s">
        <v>559</v>
      </c>
      <c r="F105" s="84">
        <v>1372081</v>
      </c>
      <c r="G105" s="32">
        <v>805.14</v>
      </c>
      <c r="H105" s="32" t="s">
        <v>885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45386</v>
      </c>
      <c r="B106" s="32" t="s">
        <v>999</v>
      </c>
      <c r="C106" s="31" t="s">
        <v>1000</v>
      </c>
      <c r="D106" s="31" t="s">
        <v>918</v>
      </c>
      <c r="E106" s="31" t="s">
        <v>559</v>
      </c>
      <c r="F106" s="84">
        <v>339000</v>
      </c>
      <c r="G106" s="32">
        <v>53.9</v>
      </c>
      <c r="H106" s="32" t="s">
        <v>885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45386</v>
      </c>
      <c r="B107" s="32" t="s">
        <v>999</v>
      </c>
      <c r="C107" s="31" t="s">
        <v>1000</v>
      </c>
      <c r="D107" s="31" t="s">
        <v>1001</v>
      </c>
      <c r="E107" s="31" t="s">
        <v>559</v>
      </c>
      <c r="F107" s="84">
        <v>102000</v>
      </c>
      <c r="G107" s="32">
        <v>54.01</v>
      </c>
      <c r="H107" s="32" t="s">
        <v>885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45386</v>
      </c>
      <c r="B108" s="32" t="s">
        <v>1128</v>
      </c>
      <c r="C108" s="31" t="s">
        <v>1129</v>
      </c>
      <c r="D108" s="31" t="s">
        <v>902</v>
      </c>
      <c r="E108" s="31" t="s">
        <v>559</v>
      </c>
      <c r="F108" s="84">
        <v>95356</v>
      </c>
      <c r="G108" s="32">
        <v>439.77</v>
      </c>
      <c r="H108" s="32" t="s">
        <v>885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45386</v>
      </c>
      <c r="B109" s="32" t="s">
        <v>1130</v>
      </c>
      <c r="C109" s="31" t="s">
        <v>1131</v>
      </c>
      <c r="D109" s="31" t="s">
        <v>1072</v>
      </c>
      <c r="E109" s="31" t="s">
        <v>559</v>
      </c>
      <c r="F109" s="84">
        <v>59200</v>
      </c>
      <c r="G109" s="32">
        <v>108.37</v>
      </c>
      <c r="H109" s="32" t="s">
        <v>885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45386</v>
      </c>
      <c r="B110" s="32" t="s">
        <v>1130</v>
      </c>
      <c r="C110" s="31" t="s">
        <v>1131</v>
      </c>
      <c r="D110" s="31" t="s">
        <v>1132</v>
      </c>
      <c r="E110" s="31" t="s">
        <v>559</v>
      </c>
      <c r="F110" s="84">
        <v>132800</v>
      </c>
      <c r="G110" s="32">
        <v>109.53</v>
      </c>
      <c r="H110" s="32" t="s">
        <v>885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45386</v>
      </c>
      <c r="B111" s="32" t="s">
        <v>1130</v>
      </c>
      <c r="C111" s="31" t="s">
        <v>1131</v>
      </c>
      <c r="D111" s="31" t="s">
        <v>894</v>
      </c>
      <c r="E111" s="31" t="s">
        <v>559</v>
      </c>
      <c r="F111" s="84">
        <v>160000</v>
      </c>
      <c r="G111" s="32">
        <v>108.65</v>
      </c>
      <c r="H111" s="32" t="s">
        <v>885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45386</v>
      </c>
      <c r="B112" s="32" t="s">
        <v>1130</v>
      </c>
      <c r="C112" s="31" t="s">
        <v>1131</v>
      </c>
      <c r="D112" s="31" t="s">
        <v>985</v>
      </c>
      <c r="E112" s="31" t="s">
        <v>559</v>
      </c>
      <c r="F112" s="84">
        <v>155200</v>
      </c>
      <c r="G112" s="32">
        <v>108.43</v>
      </c>
      <c r="H112" s="32" t="s">
        <v>885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45386</v>
      </c>
      <c r="B113" s="32" t="s">
        <v>1133</v>
      </c>
      <c r="C113" s="31" t="s">
        <v>1134</v>
      </c>
      <c r="D113" s="31" t="s">
        <v>1135</v>
      </c>
      <c r="E113" s="31" t="s">
        <v>559</v>
      </c>
      <c r="F113" s="84">
        <v>62400</v>
      </c>
      <c r="G113" s="32">
        <v>78.739999999999995</v>
      </c>
      <c r="H113" s="32" t="s">
        <v>885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45386</v>
      </c>
      <c r="B114" s="32" t="s">
        <v>1133</v>
      </c>
      <c r="C114" s="31" t="s">
        <v>1134</v>
      </c>
      <c r="D114" s="31" t="s">
        <v>1136</v>
      </c>
      <c r="E114" s="31" t="s">
        <v>559</v>
      </c>
      <c r="F114" s="84">
        <v>314400</v>
      </c>
      <c r="G114" s="32">
        <v>76.52</v>
      </c>
      <c r="H114" s="32" t="s">
        <v>885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45386</v>
      </c>
      <c r="B115" s="32" t="s">
        <v>1137</v>
      </c>
      <c r="C115" s="31" t="s">
        <v>1138</v>
      </c>
      <c r="D115" s="31" t="s">
        <v>1139</v>
      </c>
      <c r="E115" s="31" t="s">
        <v>559</v>
      </c>
      <c r="F115" s="84">
        <v>41568</v>
      </c>
      <c r="G115" s="32">
        <v>243.37</v>
      </c>
      <c r="H115" s="32" t="s">
        <v>885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45386</v>
      </c>
      <c r="B116" s="32" t="s">
        <v>932</v>
      </c>
      <c r="C116" s="31" t="s">
        <v>933</v>
      </c>
      <c r="D116" s="31" t="s">
        <v>965</v>
      </c>
      <c r="E116" s="31" t="s">
        <v>559</v>
      </c>
      <c r="F116" s="84">
        <v>948373</v>
      </c>
      <c r="G116" s="32">
        <v>35.25</v>
      </c>
      <c r="H116" s="32" t="s">
        <v>885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45386</v>
      </c>
      <c r="B117" s="32" t="s">
        <v>1140</v>
      </c>
      <c r="C117" s="31" t="s">
        <v>1141</v>
      </c>
      <c r="D117" s="31" t="s">
        <v>1003</v>
      </c>
      <c r="E117" s="31" t="s">
        <v>559</v>
      </c>
      <c r="F117" s="84">
        <v>700000</v>
      </c>
      <c r="G117" s="32">
        <v>18.5</v>
      </c>
      <c r="H117" s="32" t="s">
        <v>885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45386</v>
      </c>
      <c r="B118" s="32" t="s">
        <v>1142</v>
      </c>
      <c r="C118" s="31" t="s">
        <v>1143</v>
      </c>
      <c r="D118" s="31" t="s">
        <v>1144</v>
      </c>
      <c r="E118" s="31" t="s">
        <v>559</v>
      </c>
      <c r="F118" s="84">
        <v>3605632</v>
      </c>
      <c r="G118" s="32">
        <v>3.15</v>
      </c>
      <c r="H118" s="32" t="s">
        <v>885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45386</v>
      </c>
      <c r="B119" s="32" t="s">
        <v>1145</v>
      </c>
      <c r="C119" s="31" t="s">
        <v>1146</v>
      </c>
      <c r="D119" s="31" t="s">
        <v>902</v>
      </c>
      <c r="E119" s="31" t="s">
        <v>559</v>
      </c>
      <c r="F119" s="84">
        <v>610130</v>
      </c>
      <c r="G119" s="32">
        <v>186.21</v>
      </c>
      <c r="H119" s="32" t="s">
        <v>885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45386</v>
      </c>
      <c r="B120" s="32" t="s">
        <v>1145</v>
      </c>
      <c r="C120" s="31" t="s">
        <v>1146</v>
      </c>
      <c r="D120" s="31" t="s">
        <v>964</v>
      </c>
      <c r="E120" s="31" t="s">
        <v>559</v>
      </c>
      <c r="F120" s="84">
        <v>538085</v>
      </c>
      <c r="G120" s="32">
        <v>186.57</v>
      </c>
      <c r="H120" s="32" t="s">
        <v>885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45386</v>
      </c>
      <c r="B121" s="32" t="s">
        <v>1147</v>
      </c>
      <c r="C121" s="31" t="s">
        <v>1148</v>
      </c>
      <c r="D121" s="31" t="s">
        <v>1149</v>
      </c>
      <c r="E121" s="31" t="s">
        <v>559</v>
      </c>
      <c r="F121" s="84">
        <v>193621</v>
      </c>
      <c r="G121" s="32">
        <v>108.15</v>
      </c>
      <c r="H121" s="32" t="s">
        <v>885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45386</v>
      </c>
      <c r="B122" s="32" t="s">
        <v>1150</v>
      </c>
      <c r="C122" s="31" t="s">
        <v>1151</v>
      </c>
      <c r="D122" s="31" t="s">
        <v>1152</v>
      </c>
      <c r="E122" s="31" t="s">
        <v>559</v>
      </c>
      <c r="F122" s="84">
        <v>218000</v>
      </c>
      <c r="G122" s="32">
        <v>171.42</v>
      </c>
      <c r="H122" s="32" t="s">
        <v>885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45386</v>
      </c>
      <c r="B123" s="32" t="s">
        <v>1150</v>
      </c>
      <c r="C123" s="31" t="s">
        <v>1151</v>
      </c>
      <c r="D123" s="31" t="s">
        <v>906</v>
      </c>
      <c r="E123" s="31" t="s">
        <v>559</v>
      </c>
      <c r="F123" s="84">
        <v>840044</v>
      </c>
      <c r="G123" s="32">
        <v>171.37</v>
      </c>
      <c r="H123" s="32" t="s">
        <v>885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45386</v>
      </c>
      <c r="B124" s="32" t="s">
        <v>1153</v>
      </c>
      <c r="C124" s="31" t="s">
        <v>1154</v>
      </c>
      <c r="D124" s="31" t="s">
        <v>1155</v>
      </c>
      <c r="E124" s="31" t="s">
        <v>559</v>
      </c>
      <c r="F124" s="84">
        <v>360126</v>
      </c>
      <c r="G124" s="32">
        <v>12.53</v>
      </c>
      <c r="H124" s="32" t="s">
        <v>885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45386</v>
      </c>
      <c r="B125" s="32" t="s">
        <v>1156</v>
      </c>
      <c r="C125" s="31" t="s">
        <v>1157</v>
      </c>
      <c r="D125" s="31" t="s">
        <v>1158</v>
      </c>
      <c r="E125" s="31" t="s">
        <v>559</v>
      </c>
      <c r="F125" s="84">
        <v>264000</v>
      </c>
      <c r="G125" s="32">
        <v>150.21</v>
      </c>
      <c r="H125" s="32" t="s">
        <v>885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45386</v>
      </c>
      <c r="B126" s="32" t="s">
        <v>1159</v>
      </c>
      <c r="C126" s="31" t="s">
        <v>1160</v>
      </c>
      <c r="D126" s="31" t="s">
        <v>1161</v>
      </c>
      <c r="E126" s="31" t="s">
        <v>559</v>
      </c>
      <c r="F126" s="84">
        <v>106500</v>
      </c>
      <c r="G126" s="32">
        <v>168.31</v>
      </c>
      <c r="H126" s="32" t="s">
        <v>885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2.75" customHeight="1">
      <c r="A127" s="83">
        <v>45386</v>
      </c>
      <c r="B127" s="32" t="s">
        <v>315</v>
      </c>
      <c r="C127" s="31" t="s">
        <v>1162</v>
      </c>
      <c r="D127" s="31" t="s">
        <v>1030</v>
      </c>
      <c r="E127" s="31" t="s">
        <v>560</v>
      </c>
      <c r="F127" s="84">
        <v>423031</v>
      </c>
      <c r="G127" s="32">
        <v>1421.05</v>
      </c>
      <c r="H127" s="32" t="s">
        <v>885</v>
      </c>
      <c r="I127" s="72"/>
      <c r="J127" s="72"/>
      <c r="K127" s="72"/>
      <c r="L127" s="72"/>
      <c r="M127" s="72"/>
      <c r="N127" s="72"/>
      <c r="O127" s="72"/>
      <c r="P127" s="72"/>
      <c r="Q127" s="72"/>
      <c r="R127" s="72"/>
      <c r="S127" s="72"/>
      <c r="T127" s="72"/>
      <c r="U127" s="72"/>
      <c r="V127" s="72"/>
      <c r="W127" s="72"/>
      <c r="X127" s="72"/>
      <c r="Y127" s="72"/>
      <c r="Z127" s="72"/>
      <c r="AA127" s="72"/>
      <c r="AB127" s="72"/>
    </row>
    <row r="128" spans="1:28" ht="12.75" customHeight="1">
      <c r="A128" s="83">
        <v>45386</v>
      </c>
      <c r="B128" s="32" t="s">
        <v>1098</v>
      </c>
      <c r="C128" s="31" t="s">
        <v>1099</v>
      </c>
      <c r="D128" s="31" t="s">
        <v>1100</v>
      </c>
      <c r="E128" s="31" t="s">
        <v>560</v>
      </c>
      <c r="F128" s="84">
        <v>317539</v>
      </c>
      <c r="G128" s="32">
        <v>49.95</v>
      </c>
      <c r="H128" s="32" t="s">
        <v>885</v>
      </c>
      <c r="I128" s="72"/>
      <c r="J128" s="72"/>
      <c r="K128" s="72"/>
      <c r="L128" s="72"/>
      <c r="M128" s="72"/>
      <c r="N128" s="72"/>
      <c r="O128" s="72"/>
      <c r="P128" s="72"/>
      <c r="Q128" s="72"/>
      <c r="R128" s="72"/>
      <c r="S128" s="72"/>
      <c r="T128" s="72"/>
      <c r="U128" s="72"/>
      <c r="V128" s="72"/>
      <c r="W128" s="72"/>
      <c r="X128" s="72"/>
      <c r="Y128" s="72"/>
      <c r="Z128" s="72"/>
      <c r="AA128" s="72"/>
      <c r="AB128" s="72"/>
    </row>
    <row r="129" spans="1:28" ht="12.75" customHeight="1">
      <c r="A129" s="83">
        <v>45386</v>
      </c>
      <c r="B129" s="32" t="s">
        <v>992</v>
      </c>
      <c r="C129" s="31" t="s">
        <v>993</v>
      </c>
      <c r="D129" s="31" t="s">
        <v>991</v>
      </c>
      <c r="E129" s="31" t="s">
        <v>560</v>
      </c>
      <c r="F129" s="84">
        <v>14000</v>
      </c>
      <c r="G129" s="32">
        <v>59.56</v>
      </c>
      <c r="H129" s="32" t="s">
        <v>885</v>
      </c>
      <c r="I129" s="72"/>
      <c r="J129" s="72"/>
      <c r="K129" s="72"/>
      <c r="L129" s="72"/>
      <c r="M129" s="72"/>
      <c r="N129" s="72"/>
      <c r="O129" s="72"/>
      <c r="P129" s="72"/>
      <c r="Q129" s="72"/>
      <c r="R129" s="72"/>
      <c r="S129" s="72"/>
      <c r="T129" s="72"/>
      <c r="U129" s="72"/>
      <c r="V129" s="72"/>
      <c r="W129" s="72"/>
      <c r="X129" s="72"/>
      <c r="Y129" s="72"/>
      <c r="Z129" s="72"/>
      <c r="AA129" s="72"/>
      <c r="AB129" s="72"/>
    </row>
    <row r="130" spans="1:28" ht="12.75" customHeight="1">
      <c r="A130" s="83">
        <v>45386</v>
      </c>
      <c r="B130" s="32" t="s">
        <v>1101</v>
      </c>
      <c r="C130" s="31" t="s">
        <v>1102</v>
      </c>
      <c r="D130" s="31" t="s">
        <v>1163</v>
      </c>
      <c r="E130" s="31" t="s">
        <v>560</v>
      </c>
      <c r="F130" s="84">
        <v>64252</v>
      </c>
      <c r="G130" s="32">
        <v>184.04</v>
      </c>
      <c r="H130" s="32" t="s">
        <v>885</v>
      </c>
      <c r="I130" s="72"/>
      <c r="J130" s="72"/>
      <c r="K130" s="72"/>
      <c r="L130" s="72"/>
      <c r="M130" s="72"/>
      <c r="N130" s="72"/>
      <c r="O130" s="72"/>
      <c r="P130" s="72"/>
      <c r="Q130" s="72"/>
      <c r="R130" s="72"/>
      <c r="S130" s="72"/>
      <c r="T130" s="72"/>
      <c r="U130" s="72"/>
      <c r="V130" s="72"/>
      <c r="W130" s="72"/>
      <c r="X130" s="72"/>
      <c r="Y130" s="72"/>
      <c r="Z130" s="72"/>
      <c r="AA130" s="72"/>
      <c r="AB130" s="72"/>
    </row>
    <row r="131" spans="1:28" ht="12.75" customHeight="1">
      <c r="A131" s="83">
        <v>45386</v>
      </c>
      <c r="B131" s="32" t="s">
        <v>1101</v>
      </c>
      <c r="C131" s="31" t="s">
        <v>1102</v>
      </c>
      <c r="D131" s="31" t="s">
        <v>1164</v>
      </c>
      <c r="E131" s="31" t="s">
        <v>560</v>
      </c>
      <c r="F131" s="84">
        <v>64000</v>
      </c>
      <c r="G131" s="32">
        <v>184.1</v>
      </c>
      <c r="H131" s="32" t="s">
        <v>885</v>
      </c>
      <c r="I131" s="72"/>
      <c r="J131" s="72"/>
      <c r="K131" s="72"/>
      <c r="L131" s="72"/>
      <c r="M131" s="72"/>
      <c r="N131" s="72"/>
      <c r="O131" s="72"/>
      <c r="P131" s="72"/>
      <c r="Q131" s="72"/>
      <c r="R131" s="72"/>
      <c r="S131" s="72"/>
      <c r="T131" s="72"/>
      <c r="U131" s="72"/>
      <c r="V131" s="72"/>
      <c r="W131" s="72"/>
      <c r="X131" s="72"/>
      <c r="Y131" s="72"/>
      <c r="Z131" s="72"/>
      <c r="AA131" s="72"/>
      <c r="AB131" s="72"/>
    </row>
    <row r="132" spans="1:28" ht="12.75" customHeight="1">
      <c r="A132" s="83">
        <v>45386</v>
      </c>
      <c r="B132" s="32" t="s">
        <v>1104</v>
      </c>
      <c r="C132" s="31" t="s">
        <v>1105</v>
      </c>
      <c r="D132" s="31" t="s">
        <v>902</v>
      </c>
      <c r="E132" s="31" t="s">
        <v>560</v>
      </c>
      <c r="F132" s="84">
        <v>595805</v>
      </c>
      <c r="G132" s="32">
        <v>283.77999999999997</v>
      </c>
      <c r="H132" s="32" t="s">
        <v>885</v>
      </c>
      <c r="I132" s="72"/>
      <c r="J132" s="72"/>
      <c r="K132" s="72"/>
      <c r="L132" s="72"/>
      <c r="M132" s="72"/>
      <c r="N132" s="72"/>
      <c r="O132" s="72"/>
      <c r="P132" s="72"/>
      <c r="Q132" s="72"/>
      <c r="R132" s="72"/>
      <c r="S132" s="72"/>
      <c r="T132" s="72"/>
      <c r="U132" s="72"/>
      <c r="V132" s="72"/>
      <c r="W132" s="72"/>
      <c r="X132" s="72"/>
      <c r="Y132" s="72"/>
      <c r="Z132" s="72"/>
      <c r="AA132" s="72"/>
      <c r="AB132" s="72"/>
    </row>
    <row r="133" spans="1:28" ht="12.75" customHeight="1">
      <c r="A133" s="83">
        <v>45386</v>
      </c>
      <c r="B133" s="32" t="s">
        <v>1006</v>
      </c>
      <c r="C133" s="31" t="s">
        <v>1007</v>
      </c>
      <c r="D133" s="31" t="s">
        <v>1072</v>
      </c>
      <c r="E133" s="31" t="s">
        <v>560</v>
      </c>
      <c r="F133" s="84">
        <v>256000</v>
      </c>
      <c r="G133" s="32">
        <v>51.2</v>
      </c>
      <c r="H133" s="32" t="s">
        <v>885</v>
      </c>
      <c r="I133" s="72"/>
      <c r="J133" s="72"/>
      <c r="K133" s="72"/>
      <c r="L133" s="72"/>
      <c r="M133" s="72"/>
      <c r="N133" s="72"/>
      <c r="O133" s="72"/>
      <c r="P133" s="72"/>
      <c r="Q133" s="72"/>
      <c r="R133" s="72"/>
      <c r="S133" s="72"/>
      <c r="T133" s="72"/>
      <c r="U133" s="72"/>
      <c r="V133" s="72"/>
      <c r="W133" s="72"/>
      <c r="X133" s="72"/>
      <c r="Y133" s="72"/>
      <c r="Z133" s="72"/>
      <c r="AA133" s="72"/>
      <c r="AB133" s="72"/>
    </row>
    <row r="134" spans="1:28" ht="12.75" customHeight="1">
      <c r="A134" s="83">
        <v>45386</v>
      </c>
      <c r="B134" s="32" t="s">
        <v>1106</v>
      </c>
      <c r="C134" s="31" t="s">
        <v>1107</v>
      </c>
      <c r="D134" s="31" t="s">
        <v>996</v>
      </c>
      <c r="E134" s="31" t="s">
        <v>560</v>
      </c>
      <c r="F134" s="84">
        <v>1900091</v>
      </c>
      <c r="G134" s="32">
        <v>59.29</v>
      </c>
      <c r="H134" s="32" t="s">
        <v>885</v>
      </c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  <c r="Z134" s="72"/>
      <c r="AA134" s="72"/>
      <c r="AB134" s="72"/>
    </row>
    <row r="135" spans="1:28" ht="12.75" customHeight="1">
      <c r="A135" s="83">
        <v>45386</v>
      </c>
      <c r="B135" s="32" t="s">
        <v>1106</v>
      </c>
      <c r="C135" s="31" t="s">
        <v>1107</v>
      </c>
      <c r="D135" s="31" t="s">
        <v>902</v>
      </c>
      <c r="E135" s="31" t="s">
        <v>560</v>
      </c>
      <c r="F135" s="84">
        <v>1462535</v>
      </c>
      <c r="G135" s="32">
        <v>59.37</v>
      </c>
      <c r="H135" s="32" t="s">
        <v>885</v>
      </c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  <c r="Z135" s="72"/>
      <c r="AA135" s="72"/>
      <c r="AB135" s="72"/>
    </row>
    <row r="136" spans="1:28" ht="12.75" customHeight="1">
      <c r="A136" s="83">
        <v>45386</v>
      </c>
      <c r="B136" s="32" t="s">
        <v>1108</v>
      </c>
      <c r="C136" s="31" t="s">
        <v>1109</v>
      </c>
      <c r="D136" s="31" t="s">
        <v>1165</v>
      </c>
      <c r="E136" s="31" t="s">
        <v>560</v>
      </c>
      <c r="F136" s="84">
        <v>200000</v>
      </c>
      <c r="G136" s="32">
        <v>795.01</v>
      </c>
      <c r="H136" s="32" t="s">
        <v>885</v>
      </c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  <c r="Z136" s="72"/>
      <c r="AA136" s="72"/>
      <c r="AB136" s="72"/>
    </row>
    <row r="137" spans="1:28" ht="12.75" customHeight="1">
      <c r="A137" s="83">
        <v>45386</v>
      </c>
      <c r="B137" s="32" t="s">
        <v>1108</v>
      </c>
      <c r="C137" s="31" t="s">
        <v>1109</v>
      </c>
      <c r="D137" s="31" t="s">
        <v>1110</v>
      </c>
      <c r="E137" s="31" t="s">
        <v>560</v>
      </c>
      <c r="F137" s="84">
        <v>1648</v>
      </c>
      <c r="G137" s="32">
        <v>750.8</v>
      </c>
      <c r="H137" s="32" t="s">
        <v>885</v>
      </c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  <c r="Z137" s="72"/>
      <c r="AA137" s="72"/>
      <c r="AB137" s="72"/>
    </row>
    <row r="138" spans="1:28" ht="12.75" customHeight="1">
      <c r="A138" s="83">
        <v>45386</v>
      </c>
      <c r="B138" s="32" t="s">
        <v>1166</v>
      </c>
      <c r="C138" s="31" t="s">
        <v>1167</v>
      </c>
      <c r="D138" s="31" t="s">
        <v>1168</v>
      </c>
      <c r="E138" s="31" t="s">
        <v>560</v>
      </c>
      <c r="F138" s="84">
        <v>675000</v>
      </c>
      <c r="G138" s="32">
        <v>123</v>
      </c>
      <c r="H138" s="32" t="s">
        <v>885</v>
      </c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  <c r="Z138" s="72"/>
      <c r="AA138" s="72"/>
      <c r="AB138" s="72"/>
    </row>
    <row r="139" spans="1:28" ht="12.75" customHeight="1">
      <c r="A139" s="83">
        <v>45386</v>
      </c>
      <c r="B139" s="32" t="s">
        <v>994</v>
      </c>
      <c r="C139" s="31" t="s">
        <v>995</v>
      </c>
      <c r="D139" s="31" t="s">
        <v>996</v>
      </c>
      <c r="E139" s="31" t="s">
        <v>560</v>
      </c>
      <c r="F139" s="84">
        <v>1774237</v>
      </c>
      <c r="G139" s="32">
        <v>57.44</v>
      </c>
      <c r="H139" s="32" t="s">
        <v>885</v>
      </c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  <c r="Z139" s="72"/>
      <c r="AA139" s="72"/>
      <c r="AB139" s="72"/>
    </row>
    <row r="140" spans="1:28" ht="12.75" customHeight="1">
      <c r="A140" s="83">
        <v>45386</v>
      </c>
      <c r="B140" s="32" t="s">
        <v>994</v>
      </c>
      <c r="C140" s="31" t="s">
        <v>995</v>
      </c>
      <c r="D140" s="31" t="s">
        <v>931</v>
      </c>
      <c r="E140" s="31" t="s">
        <v>560</v>
      </c>
      <c r="F140" s="84">
        <v>2378854</v>
      </c>
      <c r="G140" s="32">
        <v>57.68</v>
      </c>
      <c r="H140" s="32" t="s">
        <v>885</v>
      </c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  <c r="Z140" s="72"/>
      <c r="AA140" s="72"/>
      <c r="AB140" s="72"/>
    </row>
    <row r="141" spans="1:28" ht="12.75" customHeight="1">
      <c r="A141" s="83">
        <v>45386</v>
      </c>
      <c r="B141" s="32" t="s">
        <v>994</v>
      </c>
      <c r="C141" s="31" t="s">
        <v>995</v>
      </c>
      <c r="D141" s="31" t="s">
        <v>902</v>
      </c>
      <c r="E141" s="31" t="s">
        <v>560</v>
      </c>
      <c r="F141" s="84">
        <v>1752119</v>
      </c>
      <c r="G141" s="32">
        <v>57.6</v>
      </c>
      <c r="H141" s="32" t="s">
        <v>885</v>
      </c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  <c r="Z141" s="72"/>
      <c r="AA141" s="72"/>
      <c r="AB141" s="72"/>
    </row>
    <row r="142" spans="1:28" ht="12.75" customHeight="1">
      <c r="A142" s="83">
        <v>45386</v>
      </c>
      <c r="B142" s="32" t="s">
        <v>1111</v>
      </c>
      <c r="C142" s="31" t="s">
        <v>1112</v>
      </c>
      <c r="D142" s="31" t="s">
        <v>1113</v>
      </c>
      <c r="E142" s="31" t="s">
        <v>560</v>
      </c>
      <c r="F142" s="84">
        <v>641057</v>
      </c>
      <c r="G142" s="32">
        <v>8.52</v>
      </c>
      <c r="H142" s="32" t="s">
        <v>885</v>
      </c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  <c r="Z142" s="72"/>
      <c r="AA142" s="72"/>
      <c r="AB142" s="72"/>
    </row>
    <row r="143" spans="1:28" ht="12.75" customHeight="1">
      <c r="A143" s="83">
        <v>45386</v>
      </c>
      <c r="B143" s="32" t="s">
        <v>1114</v>
      </c>
      <c r="C143" s="31" t="s">
        <v>1115</v>
      </c>
      <c r="D143" s="31" t="s">
        <v>1116</v>
      </c>
      <c r="E143" s="31" t="s">
        <v>560</v>
      </c>
      <c r="F143" s="84">
        <v>146100</v>
      </c>
      <c r="G143" s="32">
        <v>29.05</v>
      </c>
      <c r="H143" s="32" t="s">
        <v>885</v>
      </c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  <c r="Z143" s="72"/>
      <c r="AA143" s="72"/>
      <c r="AB143" s="72"/>
    </row>
    <row r="144" spans="1:28" ht="12.75" customHeight="1">
      <c r="A144" s="83">
        <v>45386</v>
      </c>
      <c r="B144" s="32" t="s">
        <v>1117</v>
      </c>
      <c r="C144" s="31" t="s">
        <v>1118</v>
      </c>
      <c r="D144" s="31" t="s">
        <v>902</v>
      </c>
      <c r="E144" s="31" t="s">
        <v>560</v>
      </c>
      <c r="F144" s="84">
        <v>388186</v>
      </c>
      <c r="G144" s="32">
        <v>350.45</v>
      </c>
      <c r="H144" s="32" t="s">
        <v>885</v>
      </c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  <c r="Z144" s="72"/>
      <c r="AA144" s="72"/>
      <c r="AB144" s="72"/>
    </row>
    <row r="145" spans="1:28" ht="12.75" customHeight="1">
      <c r="A145" s="83">
        <v>45386</v>
      </c>
      <c r="B145" s="32" t="s">
        <v>1119</v>
      </c>
      <c r="C145" s="31" t="s">
        <v>1120</v>
      </c>
      <c r="D145" s="31" t="s">
        <v>902</v>
      </c>
      <c r="E145" s="31" t="s">
        <v>560</v>
      </c>
      <c r="F145" s="84">
        <v>120985</v>
      </c>
      <c r="G145" s="32">
        <v>778.19</v>
      </c>
      <c r="H145" s="32" t="s">
        <v>885</v>
      </c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  <c r="Z145" s="72"/>
      <c r="AA145" s="72"/>
      <c r="AB145" s="72"/>
    </row>
    <row r="146" spans="1:28" ht="12.75" customHeight="1">
      <c r="A146" s="83">
        <v>45386</v>
      </c>
      <c r="B146" s="32" t="s">
        <v>1119</v>
      </c>
      <c r="C146" s="31" t="s">
        <v>1120</v>
      </c>
      <c r="D146" s="31" t="s">
        <v>1121</v>
      </c>
      <c r="E146" s="31" t="s">
        <v>560</v>
      </c>
      <c r="F146" s="84">
        <v>161635</v>
      </c>
      <c r="G146" s="32">
        <v>747.74</v>
      </c>
      <c r="H146" s="32" t="s">
        <v>885</v>
      </c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  <c r="Z146" s="72"/>
      <c r="AA146" s="72"/>
      <c r="AB146" s="72"/>
    </row>
    <row r="147" spans="1:28" ht="12.75" customHeight="1">
      <c r="A147" s="83">
        <v>45386</v>
      </c>
      <c r="B147" s="32" t="s">
        <v>959</v>
      </c>
      <c r="C147" s="31" t="s">
        <v>960</v>
      </c>
      <c r="D147" s="31" t="s">
        <v>902</v>
      </c>
      <c r="E147" s="31" t="s">
        <v>560</v>
      </c>
      <c r="F147" s="84">
        <v>54940</v>
      </c>
      <c r="G147" s="32">
        <v>982.35</v>
      </c>
      <c r="H147" s="32" t="s">
        <v>885</v>
      </c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  <c r="Z147" s="72"/>
      <c r="AA147" s="72"/>
      <c r="AB147" s="72"/>
    </row>
    <row r="148" spans="1:28" ht="12.75" customHeight="1">
      <c r="A148" s="83">
        <v>45386</v>
      </c>
      <c r="B148" s="32" t="s">
        <v>1169</v>
      </c>
      <c r="C148" s="31" t="s">
        <v>1170</v>
      </c>
      <c r="D148" s="31" t="s">
        <v>1171</v>
      </c>
      <c r="E148" s="31" t="s">
        <v>560</v>
      </c>
      <c r="F148" s="84">
        <v>120204</v>
      </c>
      <c r="G148" s="32">
        <v>1041.23</v>
      </c>
      <c r="H148" s="32" t="s">
        <v>885</v>
      </c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  <c r="Z148" s="72"/>
      <c r="AA148" s="72"/>
      <c r="AB148" s="72"/>
    </row>
    <row r="149" spans="1:28" ht="12.75" customHeight="1">
      <c r="A149" s="83">
        <v>45386</v>
      </c>
      <c r="B149" s="32" t="s">
        <v>1122</v>
      </c>
      <c r="C149" s="31" t="s">
        <v>1123</v>
      </c>
      <c r="D149" s="31" t="s">
        <v>996</v>
      </c>
      <c r="E149" s="31" t="s">
        <v>560</v>
      </c>
      <c r="F149" s="84">
        <v>4510057</v>
      </c>
      <c r="G149" s="32">
        <v>132.28</v>
      </c>
      <c r="H149" s="32" t="s">
        <v>885</v>
      </c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  <c r="Z149" s="72"/>
      <c r="AA149" s="72"/>
      <c r="AB149" s="72"/>
    </row>
    <row r="150" spans="1:28" ht="12.75" customHeight="1">
      <c r="A150" s="83">
        <v>45386</v>
      </c>
      <c r="B150" s="32" t="s">
        <v>907</v>
      </c>
      <c r="C150" s="31" t="s">
        <v>908</v>
      </c>
      <c r="D150" s="31" t="s">
        <v>965</v>
      </c>
      <c r="E150" s="31" t="s">
        <v>560</v>
      </c>
      <c r="F150" s="84">
        <v>296652</v>
      </c>
      <c r="G150" s="32">
        <v>114.92</v>
      </c>
      <c r="H150" s="32" t="s">
        <v>885</v>
      </c>
      <c r="I150" s="72"/>
      <c r="J150" s="72"/>
      <c r="K150" s="72"/>
      <c r="L150" s="72"/>
      <c r="M150" s="72"/>
      <c r="N150" s="72"/>
      <c r="O150" s="72"/>
      <c r="P150" s="72"/>
      <c r="Q150" s="72"/>
      <c r="R150" s="72"/>
      <c r="S150" s="72"/>
      <c r="T150" s="72"/>
      <c r="U150" s="72"/>
      <c r="V150" s="72"/>
      <c r="W150" s="72"/>
      <c r="X150" s="72"/>
      <c r="Y150" s="72"/>
      <c r="Z150" s="72"/>
      <c r="AA150" s="72"/>
      <c r="AB150" s="72"/>
    </row>
    <row r="151" spans="1:28" ht="12.75" customHeight="1">
      <c r="A151" s="83">
        <v>45386</v>
      </c>
      <c r="B151" s="32" t="s">
        <v>1124</v>
      </c>
      <c r="C151" s="31" t="s">
        <v>1125</v>
      </c>
      <c r="D151" s="31" t="s">
        <v>1172</v>
      </c>
      <c r="E151" s="31" t="s">
        <v>560</v>
      </c>
      <c r="F151" s="84">
        <v>415000</v>
      </c>
      <c r="G151" s="32">
        <v>79.08</v>
      </c>
      <c r="H151" s="32" t="s">
        <v>885</v>
      </c>
      <c r="I151" s="72"/>
      <c r="J151" s="72"/>
      <c r="K151" s="72"/>
      <c r="L151" s="72"/>
      <c r="M151" s="72"/>
      <c r="N151" s="72"/>
      <c r="O151" s="72"/>
      <c r="P151" s="72"/>
      <c r="Q151" s="72"/>
      <c r="R151" s="72"/>
      <c r="S151" s="72"/>
      <c r="T151" s="72"/>
      <c r="U151" s="72"/>
      <c r="V151" s="72"/>
      <c r="W151" s="72"/>
      <c r="X151" s="72"/>
      <c r="Y151" s="72"/>
      <c r="Z151" s="72"/>
      <c r="AA151" s="72"/>
      <c r="AB151" s="72"/>
    </row>
    <row r="152" spans="1:28" ht="12.75" customHeight="1">
      <c r="A152" s="83">
        <v>45386</v>
      </c>
      <c r="B152" s="32" t="s">
        <v>1173</v>
      </c>
      <c r="C152" s="31" t="s">
        <v>1174</v>
      </c>
      <c r="D152" s="31" t="s">
        <v>1175</v>
      </c>
      <c r="E152" s="31" t="s">
        <v>560</v>
      </c>
      <c r="F152" s="84">
        <v>81000</v>
      </c>
      <c r="G152" s="32">
        <v>4.1399999999999997</v>
      </c>
      <c r="H152" s="32" t="s">
        <v>885</v>
      </c>
      <c r="I152" s="72"/>
      <c r="J152" s="72"/>
      <c r="K152" s="72"/>
      <c r="L152" s="72"/>
      <c r="M152" s="72"/>
      <c r="N152" s="72"/>
      <c r="O152" s="72"/>
      <c r="P152" s="72"/>
      <c r="Q152" s="72"/>
      <c r="R152" s="72"/>
      <c r="S152" s="72"/>
      <c r="T152" s="72"/>
      <c r="U152" s="72"/>
      <c r="V152" s="72"/>
      <c r="W152" s="72"/>
      <c r="X152" s="72"/>
      <c r="Y152" s="72"/>
      <c r="Z152" s="72"/>
      <c r="AA152" s="72"/>
      <c r="AB152" s="72"/>
    </row>
    <row r="153" spans="1:28" ht="12.75" customHeight="1">
      <c r="A153" s="83">
        <v>45386</v>
      </c>
      <c r="B153" s="32" t="s">
        <v>997</v>
      </c>
      <c r="C153" s="31" t="s">
        <v>998</v>
      </c>
      <c r="D153" s="31" t="s">
        <v>902</v>
      </c>
      <c r="E153" s="31" t="s">
        <v>560</v>
      </c>
      <c r="F153" s="84">
        <v>240874</v>
      </c>
      <c r="G153" s="32">
        <v>236.03</v>
      </c>
      <c r="H153" s="32" t="s">
        <v>885</v>
      </c>
      <c r="I153" s="72"/>
      <c r="J153" s="72"/>
      <c r="K153" s="72"/>
      <c r="L153" s="72"/>
      <c r="M153" s="72"/>
      <c r="N153" s="72"/>
      <c r="O153" s="72"/>
      <c r="P153" s="72"/>
      <c r="Q153" s="72"/>
      <c r="R153" s="72"/>
      <c r="S153" s="72"/>
      <c r="T153" s="72"/>
      <c r="U153" s="72"/>
      <c r="V153" s="72"/>
      <c r="W153" s="72"/>
      <c r="X153" s="72"/>
      <c r="Y153" s="72"/>
      <c r="Z153" s="72"/>
      <c r="AA153" s="72"/>
      <c r="AB153" s="72"/>
    </row>
    <row r="154" spans="1:28" ht="12.75" customHeight="1">
      <c r="A154" s="83">
        <v>45386</v>
      </c>
      <c r="B154" s="32" t="s">
        <v>961</v>
      </c>
      <c r="C154" s="31" t="s">
        <v>962</v>
      </c>
      <c r="D154" s="31" t="s">
        <v>963</v>
      </c>
      <c r="E154" s="31" t="s">
        <v>560</v>
      </c>
      <c r="F154" s="84">
        <v>1301722</v>
      </c>
      <c r="G154" s="32">
        <v>205.79</v>
      </c>
      <c r="H154" s="32" t="s">
        <v>885</v>
      </c>
      <c r="I154" s="72"/>
      <c r="J154" s="72"/>
      <c r="K154" s="72"/>
      <c r="L154" s="72"/>
      <c r="M154" s="72"/>
      <c r="N154" s="72"/>
      <c r="O154" s="72"/>
      <c r="P154" s="72"/>
      <c r="Q154" s="72"/>
      <c r="R154" s="72"/>
      <c r="S154" s="72"/>
      <c r="T154" s="72"/>
      <c r="U154" s="72"/>
      <c r="V154" s="72"/>
      <c r="W154" s="72"/>
      <c r="X154" s="72"/>
      <c r="Y154" s="72"/>
      <c r="Z154" s="72"/>
      <c r="AA154" s="72"/>
      <c r="AB154" s="72"/>
    </row>
    <row r="155" spans="1:28" ht="12.75" customHeight="1">
      <c r="A155" s="83">
        <v>45386</v>
      </c>
      <c r="B155" s="32" t="s">
        <v>435</v>
      </c>
      <c r="C155" s="31" t="s">
        <v>1127</v>
      </c>
      <c r="D155" s="31" t="s">
        <v>902</v>
      </c>
      <c r="E155" s="31" t="s">
        <v>560</v>
      </c>
      <c r="F155" s="84">
        <v>1372081</v>
      </c>
      <c r="G155" s="32">
        <v>806.53</v>
      </c>
      <c r="H155" s="32" t="s">
        <v>885</v>
      </c>
      <c r="I155" s="72"/>
      <c r="J155" s="72"/>
      <c r="K155" s="72"/>
      <c r="L155" s="72"/>
      <c r="M155" s="72"/>
      <c r="N155" s="72"/>
      <c r="O155" s="72"/>
      <c r="P155" s="72"/>
      <c r="Q155" s="72"/>
      <c r="R155" s="72"/>
      <c r="S155" s="72"/>
      <c r="T155" s="72"/>
      <c r="U155" s="72"/>
      <c r="V155" s="72"/>
      <c r="W155" s="72"/>
      <c r="X155" s="72"/>
      <c r="Y155" s="72"/>
      <c r="Z155" s="72"/>
      <c r="AA155" s="72"/>
      <c r="AB155" s="72"/>
    </row>
    <row r="156" spans="1:28" ht="12.75" customHeight="1">
      <c r="A156" s="83">
        <v>45386</v>
      </c>
      <c r="B156" s="32" t="s">
        <v>999</v>
      </c>
      <c r="C156" s="31" t="s">
        <v>1000</v>
      </c>
      <c r="D156" s="31" t="s">
        <v>1002</v>
      </c>
      <c r="E156" s="31" t="s">
        <v>560</v>
      </c>
      <c r="F156" s="84">
        <v>213000</v>
      </c>
      <c r="G156" s="32">
        <v>52.12</v>
      </c>
      <c r="H156" s="32" t="s">
        <v>885</v>
      </c>
      <c r="I156" s="72"/>
      <c r="J156" s="72"/>
      <c r="K156" s="72"/>
      <c r="L156" s="72"/>
      <c r="M156" s="72"/>
      <c r="N156" s="72"/>
      <c r="O156" s="72"/>
      <c r="P156" s="72"/>
      <c r="Q156" s="72"/>
      <c r="R156" s="72"/>
      <c r="S156" s="72"/>
      <c r="T156" s="72"/>
      <c r="U156" s="72"/>
      <c r="V156" s="72"/>
      <c r="W156" s="72"/>
      <c r="X156" s="72"/>
      <c r="Y156" s="72"/>
      <c r="Z156" s="72"/>
      <c r="AA156" s="72"/>
      <c r="AB156" s="72"/>
    </row>
    <row r="157" spans="1:28" ht="12.75" customHeight="1">
      <c r="A157" s="83">
        <v>45386</v>
      </c>
      <c r="B157" s="32" t="s">
        <v>999</v>
      </c>
      <c r="C157" s="31" t="s">
        <v>1000</v>
      </c>
      <c r="D157" s="31" t="s">
        <v>918</v>
      </c>
      <c r="E157" s="31" t="s">
        <v>560</v>
      </c>
      <c r="F157" s="84">
        <v>378000</v>
      </c>
      <c r="G157" s="32">
        <v>53.84</v>
      </c>
      <c r="H157" s="32" t="s">
        <v>885</v>
      </c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72"/>
      <c r="AB157" s="72"/>
    </row>
    <row r="158" spans="1:28" ht="12.75" customHeight="1">
      <c r="A158" s="83">
        <v>45386</v>
      </c>
      <c r="B158" s="32" t="s">
        <v>999</v>
      </c>
      <c r="C158" s="31" t="s">
        <v>1000</v>
      </c>
      <c r="D158" s="31" t="s">
        <v>986</v>
      </c>
      <c r="E158" s="31" t="s">
        <v>560</v>
      </c>
      <c r="F158" s="84">
        <v>102000</v>
      </c>
      <c r="G158" s="32">
        <v>53.09</v>
      </c>
      <c r="H158" s="32" t="s">
        <v>885</v>
      </c>
      <c r="I158" s="72"/>
      <c r="J158" s="72"/>
      <c r="K158" s="72"/>
      <c r="L158" s="72"/>
      <c r="M158" s="72"/>
      <c r="N158" s="72"/>
      <c r="O158" s="72"/>
      <c r="P158" s="72"/>
      <c r="Q158" s="72"/>
      <c r="R158" s="72"/>
      <c r="S158" s="72"/>
      <c r="T158" s="72"/>
      <c r="U158" s="72"/>
      <c r="V158" s="72"/>
      <c r="W158" s="72"/>
      <c r="X158" s="72"/>
      <c r="Y158" s="72"/>
      <c r="Z158" s="72"/>
      <c r="AA158" s="72"/>
      <c r="AB158" s="72"/>
    </row>
    <row r="159" spans="1:28" ht="12.75" customHeight="1">
      <c r="A159" s="83">
        <v>45386</v>
      </c>
      <c r="B159" s="32" t="s">
        <v>999</v>
      </c>
      <c r="C159" s="31" t="s">
        <v>1000</v>
      </c>
      <c r="D159" s="31" t="s">
        <v>1176</v>
      </c>
      <c r="E159" s="31" t="s">
        <v>560</v>
      </c>
      <c r="F159" s="84">
        <v>192000</v>
      </c>
      <c r="G159" s="32">
        <v>53.01</v>
      </c>
      <c r="H159" s="32" t="s">
        <v>885</v>
      </c>
      <c r="I159" s="72"/>
      <c r="J159" s="72"/>
      <c r="K159" s="72"/>
      <c r="L159" s="72"/>
      <c r="M159" s="72"/>
      <c r="N159" s="72"/>
      <c r="O159" s="72"/>
      <c r="P159" s="72"/>
      <c r="Q159" s="72"/>
      <c r="R159" s="72"/>
      <c r="S159" s="72"/>
      <c r="T159" s="72"/>
      <c r="U159" s="72"/>
      <c r="V159" s="72"/>
      <c r="W159" s="72"/>
      <c r="X159" s="72"/>
      <c r="Y159" s="72"/>
      <c r="Z159" s="72"/>
      <c r="AA159" s="72"/>
      <c r="AB159" s="72"/>
    </row>
    <row r="160" spans="1:28" ht="12.75" customHeight="1">
      <c r="A160" s="83">
        <v>45386</v>
      </c>
      <c r="B160" s="32" t="s">
        <v>1128</v>
      </c>
      <c r="C160" s="31" t="s">
        <v>1129</v>
      </c>
      <c r="D160" s="31" t="s">
        <v>902</v>
      </c>
      <c r="E160" s="31" t="s">
        <v>560</v>
      </c>
      <c r="F160" s="84">
        <v>95356</v>
      </c>
      <c r="G160" s="32">
        <v>439.59</v>
      </c>
      <c r="H160" s="32" t="s">
        <v>885</v>
      </c>
      <c r="I160" s="72"/>
      <c r="J160" s="72"/>
      <c r="K160" s="72"/>
      <c r="L160" s="72"/>
      <c r="M160" s="72"/>
      <c r="N160" s="72"/>
      <c r="O160" s="72"/>
      <c r="P160" s="72"/>
      <c r="Q160" s="72"/>
      <c r="R160" s="72"/>
      <c r="S160" s="72"/>
      <c r="T160" s="72"/>
      <c r="U160" s="72"/>
      <c r="V160" s="72"/>
      <c r="W160" s="72"/>
      <c r="X160" s="72"/>
      <c r="Y160" s="72"/>
      <c r="Z160" s="72"/>
      <c r="AA160" s="72"/>
      <c r="AB160" s="72"/>
    </row>
    <row r="161" spans="1:28" ht="12.75" customHeight="1">
      <c r="A161" s="83">
        <v>45386</v>
      </c>
      <c r="B161" s="32" t="s">
        <v>1008</v>
      </c>
      <c r="C161" s="31" t="s">
        <v>1009</v>
      </c>
      <c r="D161" s="31" t="s">
        <v>1010</v>
      </c>
      <c r="E161" s="31" t="s">
        <v>560</v>
      </c>
      <c r="F161" s="84">
        <v>68000</v>
      </c>
      <c r="G161" s="32">
        <v>100.46</v>
      </c>
      <c r="H161" s="32" t="s">
        <v>885</v>
      </c>
      <c r="I161" s="72"/>
      <c r="J161" s="72"/>
      <c r="K161" s="72"/>
      <c r="L161" s="72"/>
      <c r="M161" s="72"/>
      <c r="N161" s="72"/>
      <c r="O161" s="72"/>
      <c r="P161" s="72"/>
      <c r="Q161" s="72"/>
      <c r="R161" s="72"/>
      <c r="S161" s="72"/>
      <c r="T161" s="72"/>
      <c r="U161" s="72"/>
      <c r="V161" s="72"/>
      <c r="W161" s="72"/>
      <c r="X161" s="72"/>
      <c r="Y161" s="72"/>
      <c r="Z161" s="72"/>
      <c r="AA161" s="72"/>
      <c r="AB161" s="72"/>
    </row>
    <row r="162" spans="1:28" ht="12.75" customHeight="1">
      <c r="A162" s="83">
        <v>45386</v>
      </c>
      <c r="B162" s="32" t="s">
        <v>1130</v>
      </c>
      <c r="C162" s="31" t="s">
        <v>1131</v>
      </c>
      <c r="D162" s="31" t="s">
        <v>1072</v>
      </c>
      <c r="E162" s="31" t="s">
        <v>560</v>
      </c>
      <c r="F162" s="84">
        <v>48000</v>
      </c>
      <c r="G162" s="32">
        <v>116.09</v>
      </c>
      <c r="H162" s="32" t="s">
        <v>885</v>
      </c>
      <c r="I162" s="72"/>
      <c r="J162" s="72"/>
      <c r="K162" s="72"/>
      <c r="L162" s="72"/>
      <c r="M162" s="72"/>
      <c r="N162" s="72"/>
      <c r="O162" s="72"/>
      <c r="P162" s="72"/>
      <c r="Q162" s="72"/>
      <c r="R162" s="72"/>
      <c r="S162" s="72"/>
      <c r="T162" s="72"/>
      <c r="U162" s="72"/>
      <c r="V162" s="72"/>
      <c r="W162" s="72"/>
      <c r="X162" s="72"/>
      <c r="Y162" s="72"/>
      <c r="Z162" s="72"/>
      <c r="AA162" s="72"/>
      <c r="AB162" s="72"/>
    </row>
    <row r="163" spans="1:28" ht="12.75" customHeight="1">
      <c r="A163" s="83">
        <v>45386</v>
      </c>
      <c r="B163" s="32" t="s">
        <v>1130</v>
      </c>
      <c r="C163" s="31" t="s">
        <v>1131</v>
      </c>
      <c r="D163" s="31" t="s">
        <v>985</v>
      </c>
      <c r="E163" s="31" t="s">
        <v>560</v>
      </c>
      <c r="F163" s="84">
        <v>16000</v>
      </c>
      <c r="G163" s="32">
        <v>107.2</v>
      </c>
      <c r="H163" s="32" t="s">
        <v>885</v>
      </c>
      <c r="I163" s="72"/>
      <c r="J163" s="72"/>
      <c r="K163" s="72"/>
      <c r="L163" s="72"/>
      <c r="M163" s="72"/>
      <c r="N163" s="72"/>
      <c r="O163" s="72"/>
      <c r="P163" s="72"/>
      <c r="Q163" s="72"/>
      <c r="R163" s="72"/>
      <c r="S163" s="72"/>
      <c r="T163" s="72"/>
      <c r="U163" s="72"/>
      <c r="V163" s="72"/>
      <c r="W163" s="72"/>
      <c r="X163" s="72"/>
      <c r="Y163" s="72"/>
      <c r="Z163" s="72"/>
      <c r="AA163" s="72"/>
      <c r="AB163" s="72"/>
    </row>
    <row r="164" spans="1:28" ht="12.75" customHeight="1">
      <c r="A164" s="83">
        <v>45386</v>
      </c>
      <c r="B164" s="32" t="s">
        <v>1133</v>
      </c>
      <c r="C164" s="31" t="s">
        <v>1134</v>
      </c>
      <c r="D164" s="31" t="s">
        <v>1177</v>
      </c>
      <c r="E164" s="31" t="s">
        <v>560</v>
      </c>
      <c r="F164" s="84">
        <v>216000</v>
      </c>
      <c r="G164" s="32">
        <v>75.89</v>
      </c>
      <c r="H164" s="32" t="s">
        <v>885</v>
      </c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2"/>
      <c r="W164" s="72"/>
      <c r="X164" s="72"/>
      <c r="Y164" s="72"/>
      <c r="Z164" s="72"/>
      <c r="AA164" s="72"/>
      <c r="AB164" s="72"/>
    </row>
    <row r="165" spans="1:28" ht="12.75" customHeight="1">
      <c r="A165" s="83">
        <v>45386</v>
      </c>
      <c r="B165" s="32" t="s">
        <v>1178</v>
      </c>
      <c r="C165" s="31" t="s">
        <v>1179</v>
      </c>
      <c r="D165" s="31" t="s">
        <v>1180</v>
      </c>
      <c r="E165" s="31" t="s">
        <v>560</v>
      </c>
      <c r="F165" s="84">
        <v>100000</v>
      </c>
      <c r="G165" s="32">
        <v>158.1</v>
      </c>
      <c r="H165" s="32" t="s">
        <v>885</v>
      </c>
      <c r="I165" s="72"/>
      <c r="J165" s="72"/>
      <c r="K165" s="72"/>
      <c r="L165" s="72"/>
      <c r="M165" s="72"/>
      <c r="N165" s="72"/>
      <c r="O165" s="72"/>
      <c r="P165" s="72"/>
      <c r="Q165" s="72"/>
      <c r="R165" s="72"/>
      <c r="S165" s="72"/>
      <c r="T165" s="72"/>
      <c r="U165" s="72"/>
      <c r="V165" s="72"/>
      <c r="W165" s="72"/>
      <c r="X165" s="72"/>
      <c r="Y165" s="72"/>
      <c r="Z165" s="72"/>
      <c r="AA165" s="72"/>
      <c r="AB165" s="72"/>
    </row>
    <row r="166" spans="1:28" ht="12.75" customHeight="1">
      <c r="A166" s="83">
        <v>45386</v>
      </c>
      <c r="B166" s="32" t="s">
        <v>932</v>
      </c>
      <c r="C166" s="31" t="s">
        <v>933</v>
      </c>
      <c r="D166" s="31" t="s">
        <v>965</v>
      </c>
      <c r="E166" s="31" t="s">
        <v>560</v>
      </c>
      <c r="F166" s="84">
        <v>898373</v>
      </c>
      <c r="G166" s="32">
        <v>35.409999999999997</v>
      </c>
      <c r="H166" s="32" t="s">
        <v>885</v>
      </c>
      <c r="I166" s="72"/>
      <c r="J166" s="72"/>
      <c r="K166" s="72"/>
      <c r="L166" s="72"/>
      <c r="M166" s="72"/>
      <c r="N166" s="72"/>
      <c r="O166" s="72"/>
      <c r="P166" s="72"/>
      <c r="Q166" s="72"/>
      <c r="R166" s="72"/>
      <c r="S166" s="72"/>
      <c r="T166" s="72"/>
      <c r="U166" s="72"/>
      <c r="V166" s="72"/>
      <c r="W166" s="72"/>
      <c r="X166" s="72"/>
      <c r="Y166" s="72"/>
      <c r="Z166" s="72"/>
      <c r="AA166" s="72"/>
      <c r="AB166" s="72"/>
    </row>
    <row r="167" spans="1:28" ht="12.75" customHeight="1">
      <c r="A167" s="83">
        <v>45386</v>
      </c>
      <c r="B167" s="32" t="s">
        <v>1140</v>
      </c>
      <c r="C167" s="31" t="s">
        <v>1141</v>
      </c>
      <c r="D167" s="31" t="s">
        <v>1181</v>
      </c>
      <c r="E167" s="31" t="s">
        <v>560</v>
      </c>
      <c r="F167" s="84">
        <v>700000</v>
      </c>
      <c r="G167" s="32">
        <v>18.5</v>
      </c>
      <c r="H167" s="32" t="s">
        <v>885</v>
      </c>
      <c r="I167" s="72"/>
      <c r="J167" s="72"/>
      <c r="K167" s="72"/>
      <c r="L167" s="72"/>
      <c r="M167" s="72"/>
      <c r="N167" s="72"/>
      <c r="O167" s="72"/>
      <c r="P167" s="72"/>
      <c r="Q167" s="72"/>
      <c r="R167" s="72"/>
      <c r="S167" s="72"/>
      <c r="T167" s="72"/>
      <c r="U167" s="72"/>
      <c r="V167" s="72"/>
      <c r="W167" s="72"/>
      <c r="X167" s="72"/>
      <c r="Y167" s="72"/>
      <c r="Z167" s="72"/>
      <c r="AA167" s="72"/>
      <c r="AB167" s="72"/>
    </row>
    <row r="168" spans="1:28" ht="12.75" customHeight="1">
      <c r="A168" s="83">
        <v>45386</v>
      </c>
      <c r="B168" s="32" t="s">
        <v>1004</v>
      </c>
      <c r="C168" s="31" t="s">
        <v>1005</v>
      </c>
      <c r="D168" s="31" t="s">
        <v>1182</v>
      </c>
      <c r="E168" s="31" t="s">
        <v>560</v>
      </c>
      <c r="F168" s="84">
        <v>213208</v>
      </c>
      <c r="G168" s="32">
        <v>21</v>
      </c>
      <c r="H168" s="32" t="s">
        <v>885</v>
      </c>
      <c r="I168" s="72"/>
      <c r="J168" s="72"/>
      <c r="K168" s="72"/>
      <c r="L168" s="72"/>
      <c r="M168" s="72"/>
      <c r="N168" s="72"/>
      <c r="O168" s="72"/>
      <c r="P168" s="72"/>
      <c r="Q168" s="72"/>
      <c r="R168" s="72"/>
      <c r="S168" s="72"/>
      <c r="T168" s="72"/>
      <c r="U168" s="72"/>
      <c r="V168" s="72"/>
      <c r="W168" s="72"/>
      <c r="X168" s="72"/>
      <c r="Y168" s="72"/>
      <c r="Z168" s="72"/>
      <c r="AA168" s="72"/>
      <c r="AB168" s="72"/>
    </row>
    <row r="169" spans="1:28" ht="12.75" customHeight="1">
      <c r="A169" s="83">
        <v>45386</v>
      </c>
      <c r="B169" s="32" t="s">
        <v>1142</v>
      </c>
      <c r="C169" s="31" t="s">
        <v>1143</v>
      </c>
      <c r="D169" s="31" t="s">
        <v>1144</v>
      </c>
      <c r="E169" s="31" t="s">
        <v>560</v>
      </c>
      <c r="F169" s="84">
        <v>3180337</v>
      </c>
      <c r="G169" s="32">
        <v>3.17</v>
      </c>
      <c r="H169" s="32" t="s">
        <v>885</v>
      </c>
      <c r="I169" s="72"/>
      <c r="J169" s="72"/>
      <c r="K169" s="72"/>
      <c r="L169" s="72"/>
      <c r="M169" s="72"/>
      <c r="N169" s="72"/>
      <c r="O169" s="72"/>
      <c r="P169" s="72"/>
      <c r="Q169" s="72"/>
      <c r="R169" s="72"/>
      <c r="S169" s="72"/>
      <c r="T169" s="72"/>
      <c r="U169" s="72"/>
      <c r="V169" s="72"/>
      <c r="W169" s="72"/>
      <c r="X169" s="72"/>
      <c r="Y169" s="72"/>
      <c r="Z169" s="72"/>
      <c r="AA169" s="72"/>
      <c r="AB169" s="72"/>
    </row>
    <row r="170" spans="1:28" ht="12.75" customHeight="1">
      <c r="A170" s="83">
        <v>45386</v>
      </c>
      <c r="B170" s="32" t="s">
        <v>1145</v>
      </c>
      <c r="C170" s="31" t="s">
        <v>1146</v>
      </c>
      <c r="D170" s="31" t="s">
        <v>964</v>
      </c>
      <c r="E170" s="31" t="s">
        <v>560</v>
      </c>
      <c r="F170" s="84">
        <v>558212</v>
      </c>
      <c r="G170" s="32">
        <v>186.13</v>
      </c>
      <c r="H170" s="32" t="s">
        <v>885</v>
      </c>
      <c r="I170" s="72"/>
      <c r="J170" s="72"/>
      <c r="K170" s="72"/>
      <c r="L170" s="72"/>
      <c r="M170" s="72"/>
      <c r="N170" s="72"/>
      <c r="O170" s="72"/>
      <c r="P170" s="72"/>
      <c r="Q170" s="72"/>
      <c r="R170" s="72"/>
      <c r="S170" s="72"/>
      <c r="T170" s="72"/>
      <c r="U170" s="72"/>
      <c r="V170" s="72"/>
      <c r="W170" s="72"/>
      <c r="X170" s="72"/>
      <c r="Y170" s="72"/>
      <c r="Z170" s="72"/>
      <c r="AA170" s="72"/>
      <c r="AB170" s="72"/>
    </row>
    <row r="171" spans="1:28" ht="12.75" customHeight="1">
      <c r="A171" s="83">
        <v>45386</v>
      </c>
      <c r="B171" s="32" t="s">
        <v>1145</v>
      </c>
      <c r="C171" s="31" t="s">
        <v>1146</v>
      </c>
      <c r="D171" s="31" t="s">
        <v>902</v>
      </c>
      <c r="E171" s="31" t="s">
        <v>560</v>
      </c>
      <c r="F171" s="84">
        <v>610130</v>
      </c>
      <c r="G171" s="32">
        <v>186.49</v>
      </c>
      <c r="H171" s="32" t="s">
        <v>885</v>
      </c>
      <c r="I171" s="72"/>
      <c r="J171" s="72"/>
      <c r="K171" s="72"/>
      <c r="L171" s="72"/>
      <c r="M171" s="72"/>
      <c r="N171" s="72"/>
      <c r="O171" s="72"/>
      <c r="P171" s="72"/>
      <c r="Q171" s="72"/>
      <c r="R171" s="72"/>
      <c r="S171" s="72"/>
      <c r="T171" s="72"/>
      <c r="U171" s="72"/>
      <c r="V171" s="72"/>
      <c r="W171" s="72"/>
      <c r="X171" s="72"/>
      <c r="Y171" s="72"/>
      <c r="Z171" s="72"/>
      <c r="AA171" s="72"/>
      <c r="AB171" s="72"/>
    </row>
    <row r="172" spans="1:28" ht="12.75" customHeight="1">
      <c r="A172" s="83">
        <v>45386</v>
      </c>
      <c r="B172" s="32" t="s">
        <v>1150</v>
      </c>
      <c r="C172" s="31" t="s">
        <v>1151</v>
      </c>
      <c r="D172" s="31" t="s">
        <v>1152</v>
      </c>
      <c r="E172" s="31" t="s">
        <v>560</v>
      </c>
      <c r="F172" s="84">
        <v>618000</v>
      </c>
      <c r="G172" s="32">
        <v>171.85</v>
      </c>
      <c r="H172" s="32" t="s">
        <v>885</v>
      </c>
      <c r="I172" s="72"/>
      <c r="J172" s="72"/>
      <c r="K172" s="72"/>
      <c r="L172" s="72"/>
      <c r="M172" s="72"/>
      <c r="N172" s="72"/>
      <c r="O172" s="72"/>
      <c r="P172" s="72"/>
      <c r="Q172" s="72"/>
      <c r="R172" s="72"/>
      <c r="S172" s="72"/>
      <c r="T172" s="72"/>
      <c r="U172" s="72"/>
      <c r="V172" s="72"/>
      <c r="W172" s="72"/>
      <c r="X172" s="72"/>
      <c r="Y172" s="72"/>
      <c r="Z172" s="72"/>
      <c r="AA172" s="72"/>
      <c r="AB172" s="72"/>
    </row>
    <row r="173" spans="1:28" ht="12.75" customHeight="1">
      <c r="A173" s="83">
        <v>45386</v>
      </c>
      <c r="B173" s="32" t="s">
        <v>1150</v>
      </c>
      <c r="C173" s="31" t="s">
        <v>1151</v>
      </c>
      <c r="D173" s="31" t="s">
        <v>906</v>
      </c>
      <c r="E173" s="31" t="s">
        <v>560</v>
      </c>
      <c r="F173" s="84">
        <v>290798</v>
      </c>
      <c r="G173" s="32">
        <v>171.79</v>
      </c>
      <c r="H173" s="32" t="s">
        <v>885</v>
      </c>
      <c r="I173" s="72"/>
      <c r="J173" s="72"/>
      <c r="K173" s="72"/>
      <c r="L173" s="72"/>
      <c r="M173" s="72"/>
      <c r="N173" s="72"/>
      <c r="O173" s="72"/>
      <c r="P173" s="72"/>
      <c r="Q173" s="72"/>
      <c r="R173" s="72"/>
      <c r="S173" s="72"/>
      <c r="T173" s="72"/>
      <c r="U173" s="72"/>
      <c r="V173" s="72"/>
      <c r="W173" s="72"/>
      <c r="X173" s="72"/>
      <c r="Y173" s="72"/>
      <c r="Z173" s="72"/>
      <c r="AA173" s="72"/>
      <c r="AB173" s="72"/>
    </row>
    <row r="174" spans="1:28" ht="12.75" customHeight="1">
      <c r="A174" s="83">
        <v>45386</v>
      </c>
      <c r="B174" s="32" t="s">
        <v>1153</v>
      </c>
      <c r="C174" s="31" t="s">
        <v>1154</v>
      </c>
      <c r="D174" s="31" t="s">
        <v>1155</v>
      </c>
      <c r="E174" s="31" t="s">
        <v>560</v>
      </c>
      <c r="F174" s="84">
        <v>285672</v>
      </c>
      <c r="G174" s="32">
        <v>12.51</v>
      </c>
      <c r="H174" s="32" t="s">
        <v>885</v>
      </c>
      <c r="I174" s="72"/>
      <c r="J174" s="72"/>
      <c r="K174" s="72"/>
      <c r="L174" s="72"/>
      <c r="M174" s="72"/>
      <c r="N174" s="72"/>
      <c r="O174" s="72"/>
      <c r="P174" s="72"/>
      <c r="Q174" s="72"/>
      <c r="R174" s="72"/>
      <c r="S174" s="72"/>
      <c r="T174" s="72"/>
      <c r="U174" s="72"/>
      <c r="V174" s="72"/>
      <c r="W174" s="72"/>
      <c r="X174" s="72"/>
      <c r="Y174" s="72"/>
      <c r="Z174" s="72"/>
      <c r="AA174" s="72"/>
      <c r="AB174" s="72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74"/>
  <sheetViews>
    <sheetView zoomScale="80" zoomScaleNormal="80" workbookViewId="0">
      <selection activeCell="H45" sqref="H45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929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45387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851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890</v>
      </c>
      <c r="G10" s="207">
        <v>2390</v>
      </c>
      <c r="H10" s="205"/>
      <c r="I10" s="205" t="s">
        <v>891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2549.6</v>
      </c>
      <c r="Q10" s="254"/>
      <c r="S10" s="37" t="s">
        <v>577</v>
      </c>
    </row>
    <row r="11" spans="1:27" ht="15" customHeight="1">
      <c r="A11" s="313">
        <v>2</v>
      </c>
      <c r="B11" s="314">
        <v>45369</v>
      </c>
      <c r="C11" s="315"/>
      <c r="D11" s="316" t="s">
        <v>117</v>
      </c>
      <c r="E11" s="317" t="s">
        <v>575</v>
      </c>
      <c r="F11" s="306">
        <v>617.5</v>
      </c>
      <c r="G11" s="307">
        <v>590</v>
      </c>
      <c r="H11" s="306">
        <v>651</v>
      </c>
      <c r="I11" s="306" t="s">
        <v>892</v>
      </c>
      <c r="J11" s="300" t="s">
        <v>934</v>
      </c>
      <c r="K11" s="300">
        <f t="shared" ref="K11" si="0">H11-F11</f>
        <v>33.5</v>
      </c>
      <c r="L11" s="309">
        <f t="shared" ref="L11" si="1">(F11*-0.3)/100</f>
        <v>-1.8525</v>
      </c>
      <c r="M11" s="310">
        <f t="shared" ref="M11" si="2">(K11+L11)/F11</f>
        <v>5.1251012145748988E-2</v>
      </c>
      <c r="N11" s="300" t="s">
        <v>578</v>
      </c>
      <c r="O11" s="311">
        <v>45384</v>
      </c>
      <c r="P11" s="312"/>
      <c r="Q11" s="254"/>
      <c r="S11" s="37" t="s">
        <v>577</v>
      </c>
    </row>
    <row r="12" spans="1:27" ht="15" customHeight="1">
      <c r="A12" s="313">
        <v>3</v>
      </c>
      <c r="B12" s="314">
        <v>45371</v>
      </c>
      <c r="C12" s="315"/>
      <c r="D12" s="316" t="s">
        <v>112</v>
      </c>
      <c r="E12" s="317" t="s">
        <v>575</v>
      </c>
      <c r="F12" s="306">
        <v>147</v>
      </c>
      <c r="G12" s="307">
        <v>136</v>
      </c>
      <c r="H12" s="306">
        <v>155</v>
      </c>
      <c r="I12" s="306" t="s">
        <v>893</v>
      </c>
      <c r="J12" s="300" t="s">
        <v>1013</v>
      </c>
      <c r="K12" s="300">
        <f t="shared" ref="K12" si="3">H12-F12</f>
        <v>8</v>
      </c>
      <c r="L12" s="309">
        <f t="shared" ref="L12" si="4">(F12*-0.3)/100</f>
        <v>-0.441</v>
      </c>
      <c r="M12" s="310">
        <f t="shared" ref="M12" si="5">(K12+L12)/F12</f>
        <v>5.1421768707482995E-2</v>
      </c>
      <c r="N12" s="300" t="s">
        <v>578</v>
      </c>
      <c r="O12" s="311">
        <v>45386</v>
      </c>
      <c r="P12" s="312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896</v>
      </c>
      <c r="G13" s="207">
        <v>3640</v>
      </c>
      <c r="H13" s="205"/>
      <c r="I13" s="205" t="s">
        <v>897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4003.3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898</v>
      </c>
      <c r="G14" s="207">
        <v>1740</v>
      </c>
      <c r="H14" s="205"/>
      <c r="I14" s="205" t="s">
        <v>899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1934.65</v>
      </c>
      <c r="Q14" s="254"/>
      <c r="S14" s="37" t="s">
        <v>577</v>
      </c>
    </row>
    <row r="15" spans="1:27" ht="15" customHeight="1">
      <c r="A15" s="209">
        <v>6</v>
      </c>
      <c r="B15" s="206">
        <v>45377</v>
      </c>
      <c r="C15" s="210"/>
      <c r="D15" s="214" t="s">
        <v>231</v>
      </c>
      <c r="E15" s="211" t="s">
        <v>575</v>
      </c>
      <c r="F15" s="205" t="s">
        <v>903</v>
      </c>
      <c r="G15" s="207">
        <v>3670</v>
      </c>
      <c r="H15" s="205"/>
      <c r="I15" s="205" t="s">
        <v>904</v>
      </c>
      <c r="J15" s="207" t="s">
        <v>576</v>
      </c>
      <c r="K15" s="207"/>
      <c r="L15" s="208"/>
      <c r="M15" s="212"/>
      <c r="N15" s="207"/>
      <c r="O15" s="213"/>
      <c r="P15" s="208">
        <f>VLOOKUP(D15,'MidCap Intra'!$B$11:$C$568,2,0)</f>
        <v>4003.2</v>
      </c>
      <c r="Q15" s="254"/>
      <c r="S15" s="37" t="s">
        <v>577</v>
      </c>
    </row>
    <row r="16" spans="1:27" ht="15" customHeight="1">
      <c r="A16" s="313">
        <v>7</v>
      </c>
      <c r="B16" s="314">
        <v>45378</v>
      </c>
      <c r="C16" s="315"/>
      <c r="D16" s="316" t="s">
        <v>354</v>
      </c>
      <c r="E16" s="317" t="s">
        <v>575</v>
      </c>
      <c r="F16" s="306">
        <v>1685</v>
      </c>
      <c r="G16" s="307">
        <v>1570</v>
      </c>
      <c r="H16" s="306">
        <v>1777</v>
      </c>
      <c r="I16" s="306" t="s">
        <v>905</v>
      </c>
      <c r="J16" s="300" t="s">
        <v>927</v>
      </c>
      <c r="K16" s="300">
        <f t="shared" ref="K16" si="6">H16-F16</f>
        <v>92</v>
      </c>
      <c r="L16" s="309">
        <f t="shared" ref="L16" si="7">(F16*-0.3)/100</f>
        <v>-5.0549999999999997</v>
      </c>
      <c r="M16" s="310">
        <f t="shared" ref="M16" si="8">(K16+L16)/F16</f>
        <v>5.1599406528189909E-2</v>
      </c>
      <c r="N16" s="300" t="s">
        <v>578</v>
      </c>
      <c r="O16" s="311">
        <v>45383</v>
      </c>
      <c r="P16" s="312"/>
      <c r="Q16" s="254"/>
      <c r="S16" s="37" t="s">
        <v>577</v>
      </c>
    </row>
    <row r="17" spans="1:39" ht="15" customHeight="1">
      <c r="A17" s="313">
        <v>8</v>
      </c>
      <c r="B17" s="314">
        <v>45379</v>
      </c>
      <c r="C17" s="315"/>
      <c r="D17" s="316" t="s">
        <v>301</v>
      </c>
      <c r="E17" s="317" t="s">
        <v>575</v>
      </c>
      <c r="F17" s="306">
        <v>1385</v>
      </c>
      <c r="G17" s="307">
        <v>1280</v>
      </c>
      <c r="H17" s="306">
        <v>1472</v>
      </c>
      <c r="I17" s="306" t="s">
        <v>909</v>
      </c>
      <c r="J17" s="300" t="s">
        <v>974</v>
      </c>
      <c r="K17" s="300">
        <f t="shared" ref="K17" si="9">H17-F17</f>
        <v>87</v>
      </c>
      <c r="L17" s="309">
        <f t="shared" ref="L17" si="10">(F17*-0.3)/100</f>
        <v>-4.1550000000000002</v>
      </c>
      <c r="M17" s="310">
        <f t="shared" ref="M17" si="11">(K17+L17)/F17</f>
        <v>5.9815884476534298E-2</v>
      </c>
      <c r="N17" s="300" t="s">
        <v>578</v>
      </c>
      <c r="O17" s="311">
        <v>45385</v>
      </c>
      <c r="P17" s="312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910</v>
      </c>
      <c r="G18" s="207">
        <v>985</v>
      </c>
      <c r="H18" s="205"/>
      <c r="I18" s="205" t="s">
        <v>911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1062.95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850</v>
      </c>
      <c r="E19" s="211" t="s">
        <v>575</v>
      </c>
      <c r="F19" s="205" t="s">
        <v>939</v>
      </c>
      <c r="G19" s="207">
        <v>1220</v>
      </c>
      <c r="H19" s="205"/>
      <c r="I19" s="205" t="s">
        <v>940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950</v>
      </c>
      <c r="G20" s="207">
        <v>124</v>
      </c>
      <c r="H20" s="205"/>
      <c r="I20" s="205" t="s">
        <v>951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131.69999999999999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968</v>
      </c>
      <c r="G21" s="207">
        <v>4580</v>
      </c>
      <c r="H21" s="205"/>
      <c r="I21" s="205" t="s">
        <v>969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4813.6000000000004</v>
      </c>
      <c r="Q21" s="254"/>
      <c r="S21" s="37" t="s">
        <v>577</v>
      </c>
    </row>
    <row r="22" spans="1:39" ht="15" customHeight="1">
      <c r="A22" s="209">
        <v>13</v>
      </c>
      <c r="B22" s="206">
        <v>45386</v>
      </c>
      <c r="C22" s="210"/>
      <c r="D22" s="214" t="s">
        <v>1026</v>
      </c>
      <c r="E22" s="211" t="s">
        <v>575</v>
      </c>
      <c r="F22" s="205" t="s">
        <v>1027</v>
      </c>
      <c r="G22" s="207">
        <v>35.799999999999997</v>
      </c>
      <c r="H22" s="205"/>
      <c r="I22" s="205" t="s">
        <v>1028</v>
      </c>
      <c r="J22" s="207" t="s">
        <v>576</v>
      </c>
      <c r="K22" s="207"/>
      <c r="L22" s="208"/>
      <c r="M22" s="212"/>
      <c r="N22" s="207"/>
      <c r="O22" s="213"/>
      <c r="P22" s="208"/>
      <c r="Q22" s="254"/>
      <c r="S22" s="37"/>
    </row>
    <row r="23" spans="1:39" ht="15" customHeight="1">
      <c r="A23" s="209"/>
      <c r="B23" s="206"/>
      <c r="C23" s="210"/>
      <c r="D23" s="214"/>
      <c r="E23" s="211"/>
      <c r="F23" s="205"/>
      <c r="G23" s="207"/>
      <c r="H23" s="205"/>
      <c r="I23" s="205"/>
      <c r="J23" s="207"/>
      <c r="K23" s="207"/>
      <c r="L23" s="208"/>
      <c r="M23" s="212"/>
      <c r="N23" s="207"/>
      <c r="O23" s="213"/>
      <c r="P23" s="208"/>
      <c r="Q23" s="254"/>
      <c r="S23" s="37"/>
    </row>
    <row r="24" spans="1:39" ht="15" customHeight="1">
      <c r="A24" s="209"/>
      <c r="B24" s="206"/>
      <c r="C24" s="210"/>
      <c r="D24" s="214"/>
      <c r="E24" s="211"/>
      <c r="F24" s="205"/>
      <c r="G24" s="207"/>
      <c r="H24" s="205"/>
      <c r="I24" s="205"/>
      <c r="J24" s="207"/>
      <c r="K24" s="207"/>
      <c r="L24" s="208"/>
      <c r="M24" s="212"/>
      <c r="N24" s="207"/>
      <c r="O24" s="213"/>
      <c r="P24" s="208"/>
      <c r="Q24" s="254"/>
      <c r="S24" s="37"/>
    </row>
    <row r="26" spans="1:39" ht="14.25" customHeight="1">
      <c r="A26" s="99"/>
      <c r="B26" s="100"/>
      <c r="C26" s="101"/>
      <c r="D26" s="102"/>
      <c r="E26" s="103"/>
      <c r="F26" s="103"/>
      <c r="G26" s="99"/>
      <c r="H26" s="103"/>
      <c r="I26" s="104"/>
      <c r="J26" s="105"/>
      <c r="K26" s="105"/>
      <c r="L26" s="106"/>
      <c r="M26" s="107"/>
      <c r="N26" s="108"/>
      <c r="O26" s="109"/>
      <c r="P26" s="110"/>
      <c r="Q26" s="110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</row>
    <row r="27" spans="1:39" ht="12" customHeight="1">
      <c r="A27" s="111" t="s">
        <v>579</v>
      </c>
      <c r="B27" s="112"/>
      <c r="C27" s="113"/>
      <c r="E27" s="114"/>
      <c r="F27" s="114"/>
      <c r="G27" s="114"/>
      <c r="H27" s="114"/>
      <c r="I27" s="114"/>
      <c r="J27" s="115"/>
      <c r="K27" s="114"/>
      <c r="L27" s="116"/>
      <c r="M27" s="54"/>
      <c r="N27" s="115"/>
      <c r="O27" s="113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</row>
    <row r="28" spans="1:39" ht="12" customHeight="1">
      <c r="A28" s="117" t="s">
        <v>580</v>
      </c>
      <c r="B28" s="111"/>
      <c r="C28" s="111"/>
      <c r="D28" s="111"/>
      <c r="E28" s="37"/>
      <c r="F28" s="118" t="s">
        <v>581</v>
      </c>
      <c r="G28" s="6"/>
      <c r="H28" s="6"/>
      <c r="I28" s="6"/>
      <c r="J28" s="119"/>
      <c r="K28" s="120"/>
      <c r="L28" s="120"/>
      <c r="M28" s="121"/>
      <c r="N28" s="1"/>
      <c r="O28" s="122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1" t="s">
        <v>582</v>
      </c>
      <c r="B29" s="111"/>
      <c r="C29" s="111"/>
      <c r="D29" s="111" t="s">
        <v>583</v>
      </c>
      <c r="E29" s="6"/>
      <c r="F29" s="118" t="s">
        <v>584</v>
      </c>
      <c r="G29" s="6"/>
      <c r="H29" s="6"/>
      <c r="I29" s="6"/>
      <c r="J29" s="119"/>
      <c r="K29" s="120"/>
      <c r="L29" s="120"/>
      <c r="M29" s="121"/>
      <c r="N29" s="1"/>
      <c r="O29" s="122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1"/>
      <c r="B30" s="111"/>
      <c r="C30" s="111"/>
      <c r="D30" s="111"/>
      <c r="E30" s="6"/>
      <c r="F30" s="6"/>
      <c r="G30" s="6"/>
      <c r="H30" s="6"/>
      <c r="I30" s="6"/>
      <c r="J30" s="123"/>
      <c r="K30" s="120"/>
      <c r="L30" s="120"/>
      <c r="M30" s="6"/>
      <c r="N30" s="124"/>
      <c r="O30" s="1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218"/>
      <c r="B31" s="218"/>
      <c r="C31" s="218"/>
      <c r="D31" s="218"/>
      <c r="E31" s="219"/>
      <c r="F31" s="219"/>
      <c r="G31" s="219"/>
      <c r="H31" s="219"/>
      <c r="I31" s="219"/>
      <c r="J31" s="220"/>
      <c r="K31" s="221"/>
      <c r="L31" s="221"/>
      <c r="M31" s="219"/>
      <c r="N31" s="222"/>
      <c r="O31" s="223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4.25" customHeight="1">
      <c r="A32" s="111"/>
      <c r="B32" s="111"/>
      <c r="C32" s="111"/>
      <c r="D32" s="111"/>
      <c r="E32" s="6"/>
      <c r="F32" s="6"/>
      <c r="G32" s="6"/>
      <c r="H32" s="6"/>
      <c r="I32" s="6"/>
      <c r="J32" s="123"/>
      <c r="K32" s="120"/>
      <c r="L32" s="121"/>
      <c r="M32" s="6"/>
      <c r="N32" s="124"/>
      <c r="O32" s="1"/>
      <c r="P32" s="37"/>
      <c r="Q32" s="37"/>
      <c r="R32" s="37"/>
      <c r="S32" s="6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.75" customHeight="1">
      <c r="A33" s="134" t="s">
        <v>589</v>
      </c>
      <c r="B33" s="134"/>
      <c r="C33" s="134"/>
      <c r="D33" s="134"/>
      <c r="E33" s="6"/>
      <c r="F33" s="6"/>
      <c r="G33" s="6"/>
      <c r="H33" s="6"/>
      <c r="I33" s="6"/>
      <c r="J33" s="6"/>
      <c r="K33" s="6"/>
      <c r="L33" s="6"/>
      <c r="M33" s="6"/>
      <c r="N33" s="6"/>
      <c r="O33" s="24"/>
      <c r="R33" s="37"/>
      <c r="S33" s="6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38.25" customHeight="1">
      <c r="A34" s="93" t="s">
        <v>16</v>
      </c>
      <c r="B34" s="93" t="s">
        <v>551</v>
      </c>
      <c r="C34" s="93"/>
      <c r="D34" s="94" t="s">
        <v>562</v>
      </c>
      <c r="E34" s="93" t="s">
        <v>563</v>
      </c>
      <c r="F34" s="93" t="s">
        <v>564</v>
      </c>
      <c r="G34" s="93" t="s">
        <v>585</v>
      </c>
      <c r="H34" s="93" t="s">
        <v>566</v>
      </c>
      <c r="I34" s="215" t="s">
        <v>567</v>
      </c>
      <c r="J34" s="217" t="s">
        <v>568</v>
      </c>
      <c r="K34" s="216" t="s">
        <v>590</v>
      </c>
      <c r="L34" s="95" t="s">
        <v>570</v>
      </c>
      <c r="M34" s="135" t="s">
        <v>591</v>
      </c>
      <c r="N34" s="93" t="s">
        <v>592</v>
      </c>
      <c r="O34" s="92" t="s">
        <v>572</v>
      </c>
      <c r="P34" s="94" t="s">
        <v>573</v>
      </c>
      <c r="Q34" s="25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297">
        <v>1</v>
      </c>
      <c r="B35" s="295">
        <v>45379</v>
      </c>
      <c r="C35" s="296"/>
      <c r="D35" s="296" t="s">
        <v>912</v>
      </c>
      <c r="E35" s="297" t="s">
        <v>587</v>
      </c>
      <c r="F35" s="297">
        <v>3842.5</v>
      </c>
      <c r="G35" s="297">
        <v>3785</v>
      </c>
      <c r="H35" s="297">
        <v>3785</v>
      </c>
      <c r="I35" s="298" t="s">
        <v>913</v>
      </c>
      <c r="J35" s="287" t="s">
        <v>928</v>
      </c>
      <c r="K35" s="288">
        <f>H35-F35</f>
        <v>-57.5</v>
      </c>
      <c r="L35" s="289">
        <f t="shared" ref="L35" si="12">(H35*N35)*0.03%</f>
        <v>198.71249999999998</v>
      </c>
      <c r="M35" s="290">
        <f t="shared" ref="M35" si="13">(K35*N35)-L35</f>
        <v>-10261.2125</v>
      </c>
      <c r="N35" s="288">
        <v>175</v>
      </c>
      <c r="O35" s="291" t="s">
        <v>588</v>
      </c>
      <c r="P35" s="292">
        <v>45352</v>
      </c>
      <c r="Q35" s="252"/>
      <c r="R35" s="136"/>
      <c r="S35" s="54" t="s">
        <v>577</v>
      </c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137"/>
      <c r="AH35" s="138"/>
      <c r="AI35" s="136"/>
      <c r="AJ35" s="136"/>
      <c r="AK35" s="137"/>
      <c r="AL35" s="137"/>
      <c r="AM35" s="137"/>
    </row>
    <row r="36" spans="1:39" ht="12.75" customHeight="1">
      <c r="A36" s="297">
        <v>2</v>
      </c>
      <c r="B36" s="295">
        <v>45383</v>
      </c>
      <c r="C36" s="296"/>
      <c r="D36" s="296" t="s">
        <v>922</v>
      </c>
      <c r="E36" s="297" t="s">
        <v>587</v>
      </c>
      <c r="F36" s="297">
        <v>12605</v>
      </c>
      <c r="G36" s="297">
        <v>12400</v>
      </c>
      <c r="H36" s="297">
        <v>12445</v>
      </c>
      <c r="I36" s="298" t="s">
        <v>923</v>
      </c>
      <c r="J36" s="287" t="s">
        <v>1023</v>
      </c>
      <c r="K36" s="288">
        <f>H36-F36</f>
        <v>-160</v>
      </c>
      <c r="L36" s="289">
        <f t="shared" ref="L36" si="14">(H36*N36)*0.03%</f>
        <v>186.67499999999998</v>
      </c>
      <c r="M36" s="290">
        <f t="shared" ref="M36" si="15">(K36*N36)-L36</f>
        <v>-8186.6750000000002</v>
      </c>
      <c r="N36" s="288">
        <v>50</v>
      </c>
      <c r="O36" s="291" t="s">
        <v>588</v>
      </c>
      <c r="P36" s="292">
        <v>45386</v>
      </c>
      <c r="Q36" s="252"/>
      <c r="R36" s="136"/>
      <c r="S36" s="54" t="s">
        <v>769</v>
      </c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137"/>
      <c r="AH36" s="138"/>
      <c r="AI36" s="136"/>
      <c r="AJ36" s="136"/>
      <c r="AK36" s="137"/>
      <c r="AL36" s="137"/>
      <c r="AM36" s="137"/>
    </row>
    <row r="37" spans="1:39" ht="12.75" customHeight="1">
      <c r="A37" s="306">
        <v>3</v>
      </c>
      <c r="B37" s="303">
        <v>45293</v>
      </c>
      <c r="C37" s="305"/>
      <c r="D37" s="305" t="s">
        <v>935</v>
      </c>
      <c r="E37" s="306" t="s">
        <v>587</v>
      </c>
      <c r="F37" s="306">
        <v>1501</v>
      </c>
      <c r="G37" s="306">
        <v>1480</v>
      </c>
      <c r="H37" s="306">
        <v>1527.5</v>
      </c>
      <c r="I37" s="307" t="s">
        <v>936</v>
      </c>
      <c r="J37" s="331" t="s">
        <v>1011</v>
      </c>
      <c r="K37" s="332">
        <f>H37-F37</f>
        <v>26.5</v>
      </c>
      <c r="L37" s="333">
        <f t="shared" ref="L37" si="16">(H37*N37)*0.03%</f>
        <v>252.03749999999997</v>
      </c>
      <c r="M37" s="334">
        <f t="shared" ref="M37" si="17">(K37*N37)-L37</f>
        <v>14322.9625</v>
      </c>
      <c r="N37" s="332">
        <v>550</v>
      </c>
      <c r="O37" s="335" t="s">
        <v>578</v>
      </c>
      <c r="P37" s="336">
        <v>45386</v>
      </c>
      <c r="Q37" s="252"/>
      <c r="R37" s="136"/>
      <c r="S37" s="54" t="s">
        <v>577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205">
        <v>4</v>
      </c>
      <c r="B38" s="258">
        <v>45384</v>
      </c>
      <c r="C38" s="253"/>
      <c r="D38" s="253" t="s">
        <v>944</v>
      </c>
      <c r="E38" s="205" t="s">
        <v>587</v>
      </c>
      <c r="F38" s="205" t="s">
        <v>945</v>
      </c>
      <c r="G38" s="205">
        <v>3104</v>
      </c>
      <c r="H38" s="205"/>
      <c r="I38" s="207" t="s">
        <v>946</v>
      </c>
      <c r="J38" s="285" t="s">
        <v>576</v>
      </c>
      <c r="K38" s="96"/>
      <c r="L38" s="286"/>
      <c r="M38" s="255"/>
      <c r="N38" s="96"/>
      <c r="O38" s="96"/>
      <c r="P38" s="259"/>
      <c r="Q38" s="252"/>
      <c r="R38" s="136"/>
      <c r="S38" s="54" t="s">
        <v>866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306">
        <v>5</v>
      </c>
      <c r="B39" s="303">
        <v>45384</v>
      </c>
      <c r="C39" s="305"/>
      <c r="D39" s="305" t="s">
        <v>952</v>
      </c>
      <c r="E39" s="306" t="s">
        <v>587</v>
      </c>
      <c r="F39" s="306">
        <v>2013</v>
      </c>
      <c r="G39" s="306">
        <v>1975</v>
      </c>
      <c r="H39" s="306">
        <v>2050</v>
      </c>
      <c r="I39" s="307" t="s">
        <v>953</v>
      </c>
      <c r="J39" s="331" t="s">
        <v>973</v>
      </c>
      <c r="K39" s="332">
        <f>H39-F39</f>
        <v>37</v>
      </c>
      <c r="L39" s="333">
        <f t="shared" ref="L39" si="18">(H39*N39)*0.03%</f>
        <v>153.75</v>
      </c>
      <c r="M39" s="334">
        <f t="shared" ref="M39" si="19">(K39*N39)-L39</f>
        <v>9096.25</v>
      </c>
      <c r="N39" s="332">
        <v>250</v>
      </c>
      <c r="O39" s="335" t="s">
        <v>578</v>
      </c>
      <c r="P39" s="336">
        <v>45385</v>
      </c>
      <c r="Q39" s="252"/>
      <c r="R39" s="136"/>
      <c r="S39" s="54" t="s">
        <v>866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306">
        <v>6</v>
      </c>
      <c r="B40" s="303">
        <v>45384</v>
      </c>
      <c r="C40" s="305"/>
      <c r="D40" s="305" t="s">
        <v>954</v>
      </c>
      <c r="E40" s="306" t="s">
        <v>587</v>
      </c>
      <c r="F40" s="306">
        <v>10120</v>
      </c>
      <c r="G40" s="306">
        <v>10000</v>
      </c>
      <c r="H40" s="306">
        <v>10290</v>
      </c>
      <c r="I40" s="307" t="s">
        <v>955</v>
      </c>
      <c r="J40" s="331" t="s">
        <v>804</v>
      </c>
      <c r="K40" s="332">
        <f>H40-F40</f>
        <v>170</v>
      </c>
      <c r="L40" s="333">
        <f t="shared" ref="L40:L41" si="20">(H40*N40)*0.03%</f>
        <v>308.7</v>
      </c>
      <c r="M40" s="334">
        <f t="shared" ref="M40:M41" si="21">(K40*N40)-L40</f>
        <v>16691.3</v>
      </c>
      <c r="N40" s="332">
        <v>100</v>
      </c>
      <c r="O40" s="335" t="s">
        <v>578</v>
      </c>
      <c r="P40" s="336">
        <v>45385</v>
      </c>
      <c r="Q40" s="252"/>
      <c r="R40" s="136"/>
      <c r="S40" s="54" t="s">
        <v>577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297">
        <v>7</v>
      </c>
      <c r="B41" s="295">
        <v>45385</v>
      </c>
      <c r="C41" s="296"/>
      <c r="D41" s="296" t="s">
        <v>954</v>
      </c>
      <c r="E41" s="297" t="s">
        <v>587</v>
      </c>
      <c r="F41" s="297">
        <v>10100</v>
      </c>
      <c r="G41" s="297">
        <v>10000</v>
      </c>
      <c r="H41" s="297">
        <v>10000</v>
      </c>
      <c r="I41" s="298" t="s">
        <v>955</v>
      </c>
      <c r="J41" s="287" t="s">
        <v>1012</v>
      </c>
      <c r="K41" s="288">
        <f>H41-F41</f>
        <v>-100</v>
      </c>
      <c r="L41" s="289">
        <f t="shared" si="20"/>
        <v>300</v>
      </c>
      <c r="M41" s="290">
        <f t="shared" si="21"/>
        <v>-10300</v>
      </c>
      <c r="N41" s="288">
        <v>100</v>
      </c>
      <c r="O41" s="291" t="s">
        <v>588</v>
      </c>
      <c r="P41" s="292">
        <v>45386</v>
      </c>
      <c r="Q41" s="252"/>
      <c r="R41" s="136"/>
      <c r="S41" s="54" t="s">
        <v>577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205">
        <v>8</v>
      </c>
      <c r="B42" s="258">
        <v>45386</v>
      </c>
      <c r="C42" s="253"/>
      <c r="D42" s="253" t="s">
        <v>1024</v>
      </c>
      <c r="E42" s="205" t="s">
        <v>587</v>
      </c>
      <c r="F42" s="205" t="s">
        <v>1025</v>
      </c>
      <c r="G42" s="205">
        <v>1470</v>
      </c>
      <c r="H42" s="205"/>
      <c r="I42" s="207" t="s">
        <v>936</v>
      </c>
      <c r="J42" s="204" t="s">
        <v>576</v>
      </c>
      <c r="K42" s="96"/>
      <c r="L42" s="98"/>
      <c r="M42" s="255"/>
      <c r="N42" s="96"/>
      <c r="O42" s="97"/>
      <c r="P42" s="259"/>
      <c r="Q42" s="252"/>
      <c r="R42" s="136"/>
      <c r="S42" s="54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05"/>
      <c r="B43" s="258"/>
      <c r="C43" s="253"/>
      <c r="D43" s="253"/>
      <c r="E43" s="205"/>
      <c r="F43" s="205"/>
      <c r="G43" s="205"/>
      <c r="H43" s="205"/>
      <c r="I43" s="207"/>
      <c r="J43" s="204"/>
      <c r="K43" s="96"/>
      <c r="L43" s="98"/>
      <c r="M43" s="255"/>
      <c r="N43" s="96"/>
      <c r="O43" s="97"/>
      <c r="P43" s="259"/>
      <c r="Q43" s="252"/>
      <c r="R43" s="136"/>
      <c r="S43" s="54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205"/>
      <c r="B44" s="258"/>
      <c r="C44" s="253"/>
      <c r="D44" s="253"/>
      <c r="E44" s="205"/>
      <c r="F44" s="205"/>
      <c r="G44" s="205"/>
      <c r="H44" s="205"/>
      <c r="I44" s="207"/>
      <c r="J44" s="204"/>
      <c r="K44" s="96"/>
      <c r="L44" s="98"/>
      <c r="M44" s="255"/>
      <c r="N44" s="96"/>
      <c r="O44" s="97"/>
      <c r="P44" s="259"/>
      <c r="Q44" s="252"/>
      <c r="R44" s="136"/>
      <c r="S44" s="54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6" spans="1:39" ht="12.75" customHeight="1">
      <c r="A46" s="137"/>
      <c r="B46" s="139"/>
      <c r="C46" s="136"/>
      <c r="D46" s="136"/>
      <c r="E46" s="137"/>
      <c r="F46" s="137"/>
      <c r="G46" s="137"/>
      <c r="H46" s="140"/>
      <c r="I46" s="140"/>
      <c r="J46" s="140"/>
      <c r="K46" s="136"/>
      <c r="L46" s="137"/>
      <c r="M46" s="137"/>
      <c r="N46" s="137"/>
      <c r="O46" s="140"/>
      <c r="P46" s="140"/>
      <c r="Q46" s="140"/>
      <c r="R46" s="136"/>
      <c r="S46" s="54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>
      <c r="A47" s="141" t="s">
        <v>593</v>
      </c>
      <c r="B47" s="141"/>
      <c r="C47" s="141"/>
      <c r="D47" s="141"/>
      <c r="E47" s="142"/>
      <c r="F47" s="104"/>
      <c r="G47" s="104"/>
      <c r="H47" s="104"/>
      <c r="I47" s="104"/>
      <c r="J47" s="1"/>
      <c r="K47" s="6"/>
      <c r="L47" s="6"/>
      <c r="M47" s="6"/>
      <c r="N47" s="1"/>
      <c r="O47" s="1"/>
      <c r="P47" s="37"/>
      <c r="Q47" s="37"/>
      <c r="R47" s="37"/>
      <c r="S47" s="6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37"/>
      <c r="AH47" s="37"/>
      <c r="AI47" s="37"/>
      <c r="AJ47" s="37"/>
      <c r="AK47" s="37"/>
      <c r="AL47" s="37"/>
      <c r="AM47" s="37"/>
    </row>
    <row r="48" spans="1:39" ht="38.25">
      <c r="A48" s="93" t="s">
        <v>16</v>
      </c>
      <c r="B48" s="93" t="s">
        <v>551</v>
      </c>
      <c r="C48" s="93"/>
      <c r="D48" s="94" t="s">
        <v>562</v>
      </c>
      <c r="E48" s="93" t="s">
        <v>563</v>
      </c>
      <c r="F48" s="93" t="s">
        <v>564</v>
      </c>
      <c r="G48" s="93" t="s">
        <v>585</v>
      </c>
      <c r="H48" s="93" t="s">
        <v>566</v>
      </c>
      <c r="I48" s="93" t="s">
        <v>567</v>
      </c>
      <c r="J48" s="92" t="s">
        <v>568</v>
      </c>
      <c r="K48" s="92" t="s">
        <v>594</v>
      </c>
      <c r="L48" s="95" t="s">
        <v>570</v>
      </c>
      <c r="M48" s="135" t="s">
        <v>591</v>
      </c>
      <c r="N48" s="93" t="s">
        <v>592</v>
      </c>
      <c r="O48" s="93" t="s">
        <v>572</v>
      </c>
      <c r="P48" s="94" t="s">
        <v>573</v>
      </c>
      <c r="Q48" s="256"/>
      <c r="R48" s="37"/>
      <c r="S48" s="6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37"/>
      <c r="AH48" s="37"/>
      <c r="AI48" s="37"/>
      <c r="AJ48" s="37"/>
      <c r="AK48" s="37"/>
      <c r="AL48" s="37"/>
      <c r="AM48" s="37"/>
    </row>
    <row r="49" spans="1:39" ht="12.75" customHeight="1">
      <c r="A49" s="353">
        <v>1</v>
      </c>
      <c r="B49" s="351">
        <v>45373</v>
      </c>
      <c r="C49" s="305"/>
      <c r="D49" s="305" t="s">
        <v>900</v>
      </c>
      <c r="E49" s="306" t="s">
        <v>587</v>
      </c>
      <c r="F49" s="306">
        <v>49</v>
      </c>
      <c r="G49" s="306"/>
      <c r="H49" s="306">
        <v>57.5</v>
      </c>
      <c r="I49" s="307"/>
      <c r="J49" s="349" t="s">
        <v>941</v>
      </c>
      <c r="K49" s="300">
        <f>H49-F49</f>
        <v>8.5</v>
      </c>
      <c r="L49" s="301">
        <v>50</v>
      </c>
      <c r="M49" s="361">
        <v>1400</v>
      </c>
      <c r="N49" s="300">
        <v>200</v>
      </c>
      <c r="O49" s="349" t="s">
        <v>578</v>
      </c>
      <c r="P49" s="351">
        <v>45384</v>
      </c>
      <c r="Q49" s="252"/>
      <c r="R49" s="136"/>
      <c r="S49" s="54" t="s">
        <v>577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354"/>
      <c r="B50" s="352"/>
      <c r="C50" s="305"/>
      <c r="D50" s="305" t="s">
        <v>901</v>
      </c>
      <c r="E50" s="306" t="s">
        <v>858</v>
      </c>
      <c r="F50" s="306">
        <v>19.5</v>
      </c>
      <c r="G50" s="306"/>
      <c r="H50" s="306">
        <v>20.5</v>
      </c>
      <c r="I50" s="307"/>
      <c r="J50" s="350"/>
      <c r="K50" s="300">
        <f>F50-H50</f>
        <v>-1</v>
      </c>
      <c r="L50" s="301">
        <v>50</v>
      </c>
      <c r="M50" s="362"/>
      <c r="N50" s="300">
        <v>200</v>
      </c>
      <c r="O50" s="350"/>
      <c r="P50" s="352"/>
      <c r="Q50" s="252"/>
      <c r="R50" s="136"/>
      <c r="S50" s="54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353">
        <v>2</v>
      </c>
      <c r="B51" s="351">
        <v>45379</v>
      </c>
      <c r="C51" s="305"/>
      <c r="D51" s="305" t="s">
        <v>914</v>
      </c>
      <c r="E51" s="306" t="s">
        <v>587</v>
      </c>
      <c r="F51" s="306">
        <v>325</v>
      </c>
      <c r="G51" s="306"/>
      <c r="H51" s="306">
        <v>475</v>
      </c>
      <c r="I51" s="307"/>
      <c r="J51" s="349" t="s">
        <v>921</v>
      </c>
      <c r="K51" s="300">
        <f t="shared" ref="K51" si="22">H51-F51</f>
        <v>150</v>
      </c>
      <c r="L51" s="301">
        <v>50</v>
      </c>
      <c r="M51" s="361">
        <v>1175</v>
      </c>
      <c r="N51" s="300">
        <v>15</v>
      </c>
      <c r="O51" s="349" t="s">
        <v>578</v>
      </c>
      <c r="P51" s="351">
        <v>45383</v>
      </c>
      <c r="Q51" s="252"/>
      <c r="R51" s="136"/>
      <c r="S51" s="54" t="s">
        <v>577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354"/>
      <c r="B52" s="352"/>
      <c r="C52" s="305"/>
      <c r="D52" s="305" t="s">
        <v>915</v>
      </c>
      <c r="E52" s="306" t="s">
        <v>858</v>
      </c>
      <c r="F52" s="306">
        <v>130</v>
      </c>
      <c r="G52" s="306"/>
      <c r="H52" s="306">
        <v>195</v>
      </c>
      <c r="I52" s="307"/>
      <c r="J52" s="350"/>
      <c r="K52" s="300">
        <f>F52-H52</f>
        <v>-65</v>
      </c>
      <c r="L52" s="301">
        <v>50</v>
      </c>
      <c r="M52" s="362"/>
      <c r="N52" s="300">
        <v>15</v>
      </c>
      <c r="O52" s="350"/>
      <c r="P52" s="352"/>
      <c r="Q52" s="252"/>
      <c r="R52" s="136"/>
      <c r="S52" s="54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359">
        <v>3</v>
      </c>
      <c r="B53" s="357">
        <v>45379</v>
      </c>
      <c r="C53" s="296"/>
      <c r="D53" s="296" t="s">
        <v>916</v>
      </c>
      <c r="E53" s="297" t="s">
        <v>858</v>
      </c>
      <c r="F53" s="297">
        <v>46</v>
      </c>
      <c r="G53" s="297"/>
      <c r="H53" s="297">
        <v>11</v>
      </c>
      <c r="I53" s="298"/>
      <c r="J53" s="355" t="s">
        <v>920</v>
      </c>
      <c r="K53" s="293">
        <f>F53-H53</f>
        <v>35</v>
      </c>
      <c r="L53" s="294">
        <v>50</v>
      </c>
      <c r="M53" s="363">
        <v>-2460</v>
      </c>
      <c r="N53" s="293">
        <v>40</v>
      </c>
      <c r="O53" s="355" t="s">
        <v>588</v>
      </c>
      <c r="P53" s="357">
        <v>45383</v>
      </c>
      <c r="Q53" s="252"/>
      <c r="R53" s="136"/>
      <c r="S53" s="54" t="s">
        <v>866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360"/>
      <c r="B54" s="358"/>
      <c r="C54" s="296"/>
      <c r="D54" s="296" t="s">
        <v>917</v>
      </c>
      <c r="E54" s="297" t="s">
        <v>858</v>
      </c>
      <c r="F54" s="297">
        <v>53.5</v>
      </c>
      <c r="G54" s="297"/>
      <c r="H54" s="297">
        <v>147.5</v>
      </c>
      <c r="I54" s="298"/>
      <c r="J54" s="356"/>
      <c r="K54" s="293">
        <f>F54-H54</f>
        <v>-94</v>
      </c>
      <c r="L54" s="294">
        <v>50</v>
      </c>
      <c r="M54" s="364"/>
      <c r="N54" s="293">
        <v>40</v>
      </c>
      <c r="O54" s="356"/>
      <c r="P54" s="358"/>
      <c r="Q54" s="252"/>
      <c r="R54" s="136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5" spans="1:39" ht="12.75" customHeight="1">
      <c r="A55" s="308">
        <v>4</v>
      </c>
      <c r="B55" s="304">
        <v>45383</v>
      </c>
      <c r="C55" s="305"/>
      <c r="D55" s="305" t="s">
        <v>926</v>
      </c>
      <c r="E55" s="306" t="s">
        <v>858</v>
      </c>
      <c r="F55" s="306">
        <v>124</v>
      </c>
      <c r="G55" s="306">
        <v>155</v>
      </c>
      <c r="H55" s="306">
        <v>104</v>
      </c>
      <c r="I55" s="307" t="s">
        <v>924</v>
      </c>
      <c r="J55" s="299" t="s">
        <v>925</v>
      </c>
      <c r="K55" s="300">
        <f>F55-H55</f>
        <v>20</v>
      </c>
      <c r="L55" s="301">
        <v>50</v>
      </c>
      <c r="M55" s="302">
        <f t="shared" ref="M55" si="23">(K55*N55)-L55</f>
        <v>950</v>
      </c>
      <c r="N55" s="300">
        <v>50</v>
      </c>
      <c r="O55" s="299" t="s">
        <v>578</v>
      </c>
      <c r="P55" s="303">
        <v>45383</v>
      </c>
      <c r="Q55" s="252"/>
      <c r="R55" s="136"/>
      <c r="S55" s="54" t="s">
        <v>577</v>
      </c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137"/>
      <c r="AH55" s="138"/>
      <c r="AI55" s="136"/>
      <c r="AJ55" s="136"/>
      <c r="AK55" s="137"/>
      <c r="AL55" s="137"/>
      <c r="AM55" s="137"/>
    </row>
    <row r="56" spans="1:39" ht="12.75" customHeight="1">
      <c r="A56" s="308">
        <v>5</v>
      </c>
      <c r="B56" s="304">
        <v>45384</v>
      </c>
      <c r="C56" s="305"/>
      <c r="D56" s="305" t="s">
        <v>937</v>
      </c>
      <c r="E56" s="306" t="s">
        <v>587</v>
      </c>
      <c r="F56" s="306">
        <v>21.5</v>
      </c>
      <c r="G56" s="306">
        <v>0</v>
      </c>
      <c r="H56" s="306">
        <v>46.5</v>
      </c>
      <c r="I56" s="307" t="s">
        <v>938</v>
      </c>
      <c r="J56" s="299" t="s">
        <v>745</v>
      </c>
      <c r="K56" s="300">
        <f>H56-F56</f>
        <v>25</v>
      </c>
      <c r="L56" s="301">
        <v>50</v>
      </c>
      <c r="M56" s="302">
        <f t="shared" ref="M56" si="24">(K56*N56)-L56</f>
        <v>950</v>
      </c>
      <c r="N56" s="300">
        <v>40</v>
      </c>
      <c r="O56" s="299" t="s">
        <v>578</v>
      </c>
      <c r="P56" s="303">
        <v>45384</v>
      </c>
      <c r="Q56" s="252"/>
      <c r="R56" s="136"/>
      <c r="S56" s="54" t="s">
        <v>866</v>
      </c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 ht="12.75" customHeight="1">
      <c r="A57" s="353">
        <v>6</v>
      </c>
      <c r="B57" s="351">
        <v>45384</v>
      </c>
      <c r="C57" s="305"/>
      <c r="D57" s="305" t="s">
        <v>942</v>
      </c>
      <c r="E57" s="306" t="s">
        <v>587</v>
      </c>
      <c r="F57" s="306">
        <v>24.5</v>
      </c>
      <c r="G57" s="306"/>
      <c r="H57" s="306">
        <v>40.5</v>
      </c>
      <c r="I57" s="307"/>
      <c r="J57" s="349" t="s">
        <v>947</v>
      </c>
      <c r="K57" s="300">
        <f>H57-F57</f>
        <v>16</v>
      </c>
      <c r="L57" s="301">
        <v>50</v>
      </c>
      <c r="M57" s="361">
        <v>4850</v>
      </c>
      <c r="N57" s="300">
        <v>900</v>
      </c>
      <c r="O57" s="349" t="s">
        <v>578</v>
      </c>
      <c r="P57" s="351">
        <v>45384</v>
      </c>
      <c r="Q57" s="252"/>
      <c r="R57" s="136"/>
      <c r="S57" s="54" t="s">
        <v>577</v>
      </c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137"/>
      <c r="AH57" s="138"/>
      <c r="AI57" s="136"/>
      <c r="AJ57" s="136"/>
      <c r="AK57" s="137"/>
      <c r="AL57" s="137"/>
      <c r="AM57" s="137"/>
    </row>
    <row r="58" spans="1:39" ht="12.75" customHeight="1">
      <c r="A58" s="354"/>
      <c r="B58" s="352"/>
      <c r="C58" s="305"/>
      <c r="D58" s="305" t="s">
        <v>943</v>
      </c>
      <c r="E58" s="306" t="s">
        <v>858</v>
      </c>
      <c r="F58" s="306">
        <v>14</v>
      </c>
      <c r="G58" s="306"/>
      <c r="H58" s="306">
        <v>24.5</v>
      </c>
      <c r="I58" s="307"/>
      <c r="J58" s="350"/>
      <c r="K58" s="300">
        <f>F58-H58</f>
        <v>-10.5</v>
      </c>
      <c r="L58" s="301">
        <v>50</v>
      </c>
      <c r="M58" s="362"/>
      <c r="N58" s="300">
        <v>900</v>
      </c>
      <c r="O58" s="350"/>
      <c r="P58" s="352"/>
      <c r="Q58" s="252"/>
      <c r="R58" s="136"/>
      <c r="S58" s="54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137"/>
      <c r="AH58" s="138"/>
      <c r="AI58" s="136"/>
      <c r="AJ58" s="136"/>
      <c r="AK58" s="137"/>
      <c r="AL58" s="137"/>
      <c r="AM58" s="137"/>
    </row>
    <row r="59" spans="1:39" ht="12.75" customHeight="1">
      <c r="A59" s="321">
        <v>7</v>
      </c>
      <c r="B59" s="322">
        <v>45384</v>
      </c>
      <c r="C59" s="323"/>
      <c r="D59" s="323" t="s">
        <v>937</v>
      </c>
      <c r="E59" s="324" t="s">
        <v>587</v>
      </c>
      <c r="F59" s="324">
        <v>6</v>
      </c>
      <c r="G59" s="324">
        <v>0</v>
      </c>
      <c r="H59" s="324">
        <v>0</v>
      </c>
      <c r="I59" s="325" t="s">
        <v>948</v>
      </c>
      <c r="J59" s="326" t="s">
        <v>949</v>
      </c>
      <c r="K59" s="327">
        <f>H59-F59</f>
        <v>-6</v>
      </c>
      <c r="L59" s="328">
        <v>25</v>
      </c>
      <c r="M59" s="329">
        <f t="shared" ref="M59" si="25">(K59*N59)-L59</f>
        <v>-265</v>
      </c>
      <c r="N59" s="327">
        <v>40</v>
      </c>
      <c r="O59" s="326" t="s">
        <v>595</v>
      </c>
      <c r="P59" s="330">
        <v>45384</v>
      </c>
      <c r="Q59" s="252"/>
      <c r="R59" s="136"/>
      <c r="S59" s="54" t="s">
        <v>866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353">
        <v>8</v>
      </c>
      <c r="B60" s="351">
        <v>45385</v>
      </c>
      <c r="C60" s="305"/>
      <c r="D60" s="305" t="s">
        <v>966</v>
      </c>
      <c r="E60" s="306" t="s">
        <v>587</v>
      </c>
      <c r="F60" s="306">
        <v>345</v>
      </c>
      <c r="G60" s="306"/>
      <c r="H60" s="306">
        <v>505</v>
      </c>
      <c r="I60" s="307"/>
      <c r="J60" s="349" t="s">
        <v>970</v>
      </c>
      <c r="K60" s="300">
        <f>H60-F60</f>
        <v>160</v>
      </c>
      <c r="L60" s="301">
        <v>50</v>
      </c>
      <c r="M60" s="361">
        <v>1025</v>
      </c>
      <c r="N60" s="300">
        <v>15</v>
      </c>
      <c r="O60" s="349" t="s">
        <v>578</v>
      </c>
      <c r="P60" s="351">
        <v>45385</v>
      </c>
      <c r="Q60" s="252"/>
      <c r="R60" s="136"/>
      <c r="S60" s="54" t="s">
        <v>577</v>
      </c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354"/>
      <c r="B61" s="352"/>
      <c r="C61" s="305"/>
      <c r="D61" s="305" t="s">
        <v>967</v>
      </c>
      <c r="E61" s="306" t="s">
        <v>858</v>
      </c>
      <c r="F61" s="306">
        <v>155</v>
      </c>
      <c r="G61" s="306"/>
      <c r="H61" s="306">
        <v>240</v>
      </c>
      <c r="I61" s="307"/>
      <c r="J61" s="350"/>
      <c r="K61" s="300">
        <f>F61-H61</f>
        <v>-85</v>
      </c>
      <c r="L61" s="301">
        <v>50</v>
      </c>
      <c r="M61" s="362"/>
      <c r="N61" s="300">
        <v>15</v>
      </c>
      <c r="O61" s="350"/>
      <c r="P61" s="352"/>
      <c r="Q61" s="252"/>
      <c r="R61" s="136"/>
      <c r="S61" s="54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308">
        <v>9</v>
      </c>
      <c r="B62" s="304">
        <v>45385</v>
      </c>
      <c r="C62" s="305"/>
      <c r="D62" s="305" t="s">
        <v>971</v>
      </c>
      <c r="E62" s="306" t="s">
        <v>587</v>
      </c>
      <c r="F62" s="306">
        <v>43</v>
      </c>
      <c r="G62" s="306">
        <v>17</v>
      </c>
      <c r="H62" s="306">
        <v>63</v>
      </c>
      <c r="I62" s="307" t="s">
        <v>972</v>
      </c>
      <c r="J62" s="299" t="s">
        <v>925</v>
      </c>
      <c r="K62" s="300">
        <f>H62-F62</f>
        <v>20</v>
      </c>
      <c r="L62" s="301">
        <v>50</v>
      </c>
      <c r="M62" s="302">
        <f t="shared" ref="M62" si="26">(K62*N62)-L62</f>
        <v>950</v>
      </c>
      <c r="N62" s="300">
        <v>50</v>
      </c>
      <c r="O62" s="299" t="s">
        <v>578</v>
      </c>
      <c r="P62" s="303">
        <v>45385</v>
      </c>
      <c r="Q62" s="252"/>
      <c r="R62" s="136"/>
      <c r="S62" s="54" t="s">
        <v>577</v>
      </c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308">
        <v>10</v>
      </c>
      <c r="B63" s="304">
        <v>45386</v>
      </c>
      <c r="C63" s="305"/>
      <c r="D63" s="305" t="s">
        <v>1014</v>
      </c>
      <c r="E63" s="306" t="s">
        <v>587</v>
      </c>
      <c r="F63" s="306">
        <v>39</v>
      </c>
      <c r="G63" s="306">
        <v>5</v>
      </c>
      <c r="H63" s="306">
        <v>76.5</v>
      </c>
      <c r="I63" s="307" t="s">
        <v>1015</v>
      </c>
      <c r="J63" s="299" t="s">
        <v>1016</v>
      </c>
      <c r="K63" s="300">
        <f>H63-F63</f>
        <v>37.5</v>
      </c>
      <c r="L63" s="301">
        <v>50</v>
      </c>
      <c r="M63" s="302">
        <f t="shared" ref="M63" si="27">(K63*N63)-L63</f>
        <v>1825</v>
      </c>
      <c r="N63" s="300">
        <v>50</v>
      </c>
      <c r="O63" s="299" t="s">
        <v>578</v>
      </c>
      <c r="P63" s="303">
        <v>45386</v>
      </c>
      <c r="Q63" s="252"/>
      <c r="R63" s="136"/>
      <c r="S63" s="54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65">
        <v>11</v>
      </c>
      <c r="B64" s="367">
        <v>45386</v>
      </c>
      <c r="C64" s="253"/>
      <c r="D64" s="253" t="s">
        <v>1017</v>
      </c>
      <c r="E64" s="205" t="s">
        <v>587</v>
      </c>
      <c r="F64" s="205" t="s">
        <v>1019</v>
      </c>
      <c r="G64" s="205"/>
      <c r="H64" s="205"/>
      <c r="I64" s="207"/>
      <c r="J64" s="369" t="s">
        <v>576</v>
      </c>
      <c r="K64" s="205"/>
      <c r="L64" s="208"/>
      <c r="M64" s="284"/>
      <c r="N64" s="205"/>
      <c r="O64" s="320"/>
      <c r="P64" s="367"/>
      <c r="Q64" s="252"/>
      <c r="R64" s="136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66"/>
      <c r="B65" s="368"/>
      <c r="C65" s="253"/>
      <c r="D65" s="253" t="s">
        <v>1018</v>
      </c>
      <c r="E65" s="205" t="s">
        <v>858</v>
      </c>
      <c r="F65" s="258">
        <v>45574</v>
      </c>
      <c r="G65" s="205"/>
      <c r="H65" s="205"/>
      <c r="I65" s="207"/>
      <c r="J65" s="370"/>
      <c r="K65" s="205"/>
      <c r="L65" s="208"/>
      <c r="M65" s="284"/>
      <c r="N65" s="205"/>
      <c r="O65" s="320"/>
      <c r="P65" s="368"/>
      <c r="Q65" s="252"/>
      <c r="R65" s="136"/>
      <c r="S65" s="54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65">
        <v>12</v>
      </c>
      <c r="B66" s="367">
        <v>45386</v>
      </c>
      <c r="C66" s="253"/>
      <c r="D66" s="253" t="s">
        <v>943</v>
      </c>
      <c r="E66" s="205" t="s">
        <v>587</v>
      </c>
      <c r="F66" s="205" t="s">
        <v>1021</v>
      </c>
      <c r="G66" s="205"/>
      <c r="H66" s="205"/>
      <c r="I66" s="207"/>
      <c r="J66" s="369" t="s">
        <v>576</v>
      </c>
      <c r="K66" s="205"/>
      <c r="L66" s="208"/>
      <c r="M66" s="284"/>
      <c r="N66" s="205"/>
      <c r="O66" s="320"/>
      <c r="P66" s="367"/>
      <c r="Q66" s="252"/>
      <c r="R66" s="136"/>
      <c r="S66" s="54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66"/>
      <c r="B67" s="368"/>
      <c r="C67" s="253"/>
      <c r="D67" s="253" t="s">
        <v>1020</v>
      </c>
      <c r="E67" s="205" t="s">
        <v>858</v>
      </c>
      <c r="F67" s="205" t="s">
        <v>1022</v>
      </c>
      <c r="G67" s="205"/>
      <c r="H67" s="205"/>
      <c r="I67" s="207"/>
      <c r="J67" s="370"/>
      <c r="K67" s="205"/>
      <c r="L67" s="208"/>
      <c r="M67" s="284"/>
      <c r="N67" s="205"/>
      <c r="O67" s="320"/>
      <c r="P67" s="368"/>
      <c r="Q67" s="252"/>
      <c r="R67" s="136"/>
      <c r="S67" s="54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18"/>
      <c r="B68" s="319"/>
      <c r="C68" s="253"/>
      <c r="D68" s="253"/>
      <c r="E68" s="205"/>
      <c r="F68" s="205"/>
      <c r="G68" s="205"/>
      <c r="H68" s="205"/>
      <c r="I68" s="207"/>
      <c r="J68" s="320"/>
      <c r="K68" s="205"/>
      <c r="L68" s="208"/>
      <c r="M68" s="284"/>
      <c r="N68" s="205"/>
      <c r="O68" s="320"/>
      <c r="P68" s="319"/>
      <c r="Q68" s="252"/>
      <c r="R68" s="136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s="277" customFormat="1" ht="12.75" customHeight="1">
      <c r="A69" s="267"/>
      <c r="B69" s="268"/>
      <c r="C69" s="269"/>
      <c r="D69" s="269"/>
      <c r="E69" s="267"/>
      <c r="F69" s="267"/>
      <c r="G69" s="267"/>
      <c r="H69" s="267"/>
      <c r="I69" s="270"/>
      <c r="J69" s="270"/>
      <c r="K69" s="267"/>
      <c r="L69" s="279"/>
      <c r="M69" s="278"/>
      <c r="N69" s="267"/>
      <c r="O69" s="270"/>
      <c r="P69" s="268"/>
      <c r="Q69" s="271"/>
      <c r="R69" s="272"/>
      <c r="S69" s="273"/>
      <c r="T69" s="274"/>
      <c r="U69" s="274"/>
      <c r="V69" s="274"/>
      <c r="W69" s="274"/>
      <c r="X69" s="274"/>
      <c r="Y69" s="274"/>
      <c r="Z69" s="274"/>
      <c r="AA69" s="274"/>
      <c r="AB69" s="274"/>
      <c r="AC69" s="274"/>
      <c r="AD69" s="274"/>
      <c r="AE69" s="274"/>
      <c r="AF69" s="274"/>
      <c r="AG69" s="275"/>
      <c r="AH69" s="276"/>
      <c r="AI69" s="272"/>
      <c r="AJ69" s="272"/>
      <c r="AK69" s="275"/>
      <c r="AL69" s="275"/>
      <c r="AM69" s="275"/>
    </row>
    <row r="70" spans="1:39" ht="38.25" customHeight="1">
      <c r="A70" s="91" t="s">
        <v>599</v>
      </c>
      <c r="B70" s="143"/>
      <c r="C70" s="143"/>
      <c r="D70" s="144"/>
      <c r="E70" s="125"/>
      <c r="F70" s="6"/>
      <c r="G70" s="6"/>
      <c r="H70" s="126"/>
      <c r="I70" s="145"/>
      <c r="J70" s="1"/>
      <c r="K70" s="6"/>
      <c r="L70" s="6"/>
      <c r="M70" s="6"/>
      <c r="N70" s="1"/>
      <c r="O70" s="1"/>
      <c r="R70" s="1"/>
      <c r="S70" s="6"/>
      <c r="T70" s="1"/>
      <c r="U70" s="1"/>
      <c r="V70" s="1"/>
      <c r="W70" s="1"/>
      <c r="X70" s="1"/>
      <c r="Y70" s="6"/>
      <c r="Z70" s="1"/>
      <c r="AA70" s="1"/>
      <c r="AB70" s="1"/>
      <c r="AC70" s="1"/>
      <c r="AD70" s="1"/>
      <c r="AE70" s="6"/>
      <c r="AF70" s="1"/>
      <c r="AG70" s="1"/>
      <c r="AH70" s="1"/>
      <c r="AI70" s="1"/>
      <c r="AJ70" s="1"/>
      <c r="AK70" s="6"/>
      <c r="AL70" s="1"/>
    </row>
    <row r="71" spans="1:39" ht="38.25">
      <c r="A71" s="92" t="s">
        <v>16</v>
      </c>
      <c r="B71" s="93" t="s">
        <v>551</v>
      </c>
      <c r="C71" s="93"/>
      <c r="D71" s="94" t="s">
        <v>562</v>
      </c>
      <c r="E71" s="93" t="s">
        <v>563</v>
      </c>
      <c r="F71" s="93" t="s">
        <v>564</v>
      </c>
      <c r="G71" s="93" t="s">
        <v>565</v>
      </c>
      <c r="H71" s="93" t="s">
        <v>566</v>
      </c>
      <c r="I71" s="93" t="s">
        <v>567</v>
      </c>
      <c r="J71" s="92" t="s">
        <v>568</v>
      </c>
      <c r="K71" s="129" t="s">
        <v>586</v>
      </c>
      <c r="L71" s="130" t="s">
        <v>570</v>
      </c>
      <c r="M71" s="95" t="s">
        <v>571</v>
      </c>
      <c r="N71" s="93" t="s">
        <v>572</v>
      </c>
      <c r="O71" s="94" t="s">
        <v>573</v>
      </c>
      <c r="P71" s="215" t="s">
        <v>574</v>
      </c>
      <c r="Q71" s="217" t="s">
        <v>851</v>
      </c>
      <c r="R71" s="37"/>
      <c r="S71" s="6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</row>
    <row r="72" spans="1:39" ht="12.75" customHeight="1">
      <c r="A72" s="205">
        <v>1</v>
      </c>
      <c r="B72" s="206">
        <v>45356</v>
      </c>
      <c r="C72" s="253"/>
      <c r="D72" s="253" t="s">
        <v>298</v>
      </c>
      <c r="E72" s="205" t="s">
        <v>575</v>
      </c>
      <c r="F72" s="205" t="s">
        <v>888</v>
      </c>
      <c r="G72" s="205">
        <v>35</v>
      </c>
      <c r="H72" s="205"/>
      <c r="I72" s="205" t="s">
        <v>886</v>
      </c>
      <c r="J72" s="205" t="s">
        <v>576</v>
      </c>
      <c r="K72" s="205"/>
      <c r="L72" s="282"/>
      <c r="M72" s="283"/>
      <c r="N72" s="205"/>
      <c r="O72" s="258"/>
      <c r="P72" s="208">
        <f>VLOOKUP(D72,'MidCap Intra'!$B$11:$C$568,2,0)</f>
        <v>40.799999999999997</v>
      </c>
      <c r="Q72" s="280"/>
      <c r="S72" s="281" t="s">
        <v>577</v>
      </c>
      <c r="T72" s="233"/>
      <c r="U72" s="233"/>
      <c r="V72" s="233"/>
      <c r="W72" s="233"/>
      <c r="X72" s="233"/>
      <c r="Y72" s="233"/>
      <c r="Z72" s="233"/>
    </row>
    <row r="73" spans="1:39" ht="12.75" customHeight="1">
      <c r="A73" s="205"/>
      <c r="B73" s="206"/>
      <c r="C73" s="253"/>
      <c r="D73" s="253"/>
      <c r="E73" s="205"/>
      <c r="F73" s="205"/>
      <c r="G73" s="205"/>
      <c r="H73" s="205"/>
      <c r="I73" s="205"/>
      <c r="J73" s="205"/>
      <c r="K73" s="205"/>
      <c r="L73" s="282"/>
      <c r="M73" s="283"/>
      <c r="N73" s="205"/>
      <c r="O73" s="258"/>
      <c r="P73" s="206"/>
      <c r="Q73" s="280"/>
      <c r="S73" s="281"/>
      <c r="T73" s="233"/>
      <c r="U73" s="233"/>
      <c r="V73" s="233"/>
      <c r="W73" s="233"/>
      <c r="X73" s="233"/>
      <c r="Y73" s="233"/>
      <c r="Z73" s="233"/>
    </row>
    <row r="74" spans="1:39" ht="12.75" customHeight="1">
      <c r="A74" s="111" t="s">
        <v>579</v>
      </c>
      <c r="B74" s="111"/>
      <c r="C74" s="111"/>
      <c r="D74" s="111"/>
      <c r="E74" s="37"/>
      <c r="F74" s="118" t="s">
        <v>581</v>
      </c>
      <c r="G74" s="54"/>
      <c r="H74" s="54"/>
      <c r="I74" s="54"/>
      <c r="J74" s="6"/>
      <c r="K74" s="131"/>
      <c r="L74" s="132"/>
      <c r="M74" s="6"/>
      <c r="N74" s="101"/>
      <c r="O74" s="146"/>
      <c r="P74" s="1"/>
      <c r="Q74" s="223"/>
      <c r="R74" s="1"/>
      <c r="S74" s="6"/>
      <c r="T74" s="1"/>
      <c r="U74" s="1"/>
      <c r="V74" s="1"/>
      <c r="W74" s="1"/>
      <c r="X74" s="1"/>
      <c r="Y74" s="1"/>
      <c r="Z74" s="1"/>
      <c r="AA74" s="1"/>
    </row>
    <row r="75" spans="1:39" ht="12.75" customHeight="1">
      <c r="A75" s="117" t="s">
        <v>580</v>
      </c>
      <c r="B75" s="111"/>
      <c r="C75" s="111"/>
      <c r="D75" s="111"/>
      <c r="E75" s="6"/>
      <c r="F75" s="118" t="s">
        <v>584</v>
      </c>
      <c r="G75" s="6"/>
      <c r="H75" s="6" t="s">
        <v>601</v>
      </c>
      <c r="I75" s="6"/>
      <c r="J75" s="1"/>
      <c r="K75" s="6"/>
      <c r="L75" s="6"/>
      <c r="M75" s="6"/>
      <c r="N75" s="1"/>
      <c r="O75" s="1"/>
      <c r="R75" s="1"/>
      <c r="S75" s="6"/>
      <c r="T75" s="1"/>
      <c r="U75" s="1"/>
      <c r="V75" s="1"/>
      <c r="W75" s="1"/>
      <c r="X75" s="1"/>
      <c r="Y75" s="1"/>
      <c r="Z75" s="1"/>
      <c r="AA75" s="1"/>
    </row>
    <row r="76" spans="1:39" ht="12.75" customHeight="1">
      <c r="A76" s="117"/>
      <c r="B76" s="111"/>
      <c r="C76" s="111"/>
      <c r="D76" s="111"/>
      <c r="E76" s="6"/>
      <c r="F76" s="118"/>
      <c r="G76" s="6"/>
      <c r="H76" s="6"/>
      <c r="I76" s="6"/>
      <c r="J76" s="1"/>
      <c r="K76" s="6"/>
      <c r="L76" s="6"/>
      <c r="M76" s="6"/>
      <c r="N76" s="1"/>
      <c r="O76" s="1"/>
      <c r="R76" s="1"/>
      <c r="S76" s="54"/>
      <c r="T76" s="1"/>
      <c r="U76" s="1"/>
      <c r="V76" s="1"/>
      <c r="W76" s="1"/>
      <c r="X76" s="1"/>
      <c r="Y76" s="1"/>
      <c r="Z76" s="1"/>
      <c r="AA76" s="1"/>
    </row>
    <row r="77" spans="1:39" ht="12.75" customHeight="1">
      <c r="A77" s="117"/>
      <c r="B77" s="111"/>
      <c r="C77" s="111"/>
      <c r="D77" s="111"/>
      <c r="E77" s="6"/>
      <c r="F77" s="118"/>
      <c r="G77" s="54"/>
      <c r="H77" s="37"/>
      <c r="I77" s="54"/>
      <c r="J77" s="6"/>
      <c r="K77" s="131"/>
      <c r="L77" s="132"/>
      <c r="M77" s="6"/>
      <c r="N77" s="101"/>
      <c r="O77" s="133"/>
      <c r="P77" s="1"/>
      <c r="Q77" s="223"/>
      <c r="R77" s="1"/>
      <c r="S77" s="6"/>
      <c r="T77" s="1"/>
      <c r="U77" s="1"/>
      <c r="V77" s="1"/>
      <c r="W77" s="1"/>
      <c r="X77" s="1"/>
      <c r="Y77" s="1"/>
      <c r="Z77" s="1"/>
      <c r="AA77" s="1"/>
    </row>
    <row r="78" spans="1:39" ht="12.75" customHeight="1">
      <c r="A78" s="117"/>
      <c r="B78" s="111"/>
      <c r="C78" s="111"/>
      <c r="D78" s="111"/>
      <c r="E78" s="6"/>
      <c r="F78" s="118"/>
      <c r="G78" s="54"/>
      <c r="H78" s="37"/>
      <c r="I78" s="54"/>
      <c r="J78" s="6"/>
      <c r="K78" s="131"/>
      <c r="L78" s="132"/>
      <c r="M78" s="6"/>
      <c r="N78" s="101"/>
      <c r="O78" s="133"/>
      <c r="P78" s="1"/>
      <c r="Q78" s="223"/>
      <c r="R78" s="1"/>
      <c r="S78" s="6"/>
      <c r="T78" s="1"/>
      <c r="U78" s="1"/>
      <c r="V78" s="1"/>
      <c r="W78" s="1"/>
      <c r="X78" s="1"/>
      <c r="Y78" s="1"/>
      <c r="Z78" s="1"/>
      <c r="AA78" s="1"/>
    </row>
    <row r="79" spans="1:39" ht="12.75" customHeight="1">
      <c r="A79" s="117"/>
      <c r="B79" s="111"/>
      <c r="C79" s="111"/>
      <c r="D79" s="111"/>
      <c r="E79" s="6"/>
      <c r="F79" s="118"/>
      <c r="G79" s="54"/>
      <c r="H79" s="37"/>
      <c r="I79" s="54"/>
      <c r="J79" s="6"/>
      <c r="K79" s="131"/>
      <c r="L79" s="132"/>
      <c r="M79" s="6"/>
      <c r="N79" s="101"/>
      <c r="O79" s="133"/>
      <c r="P79" s="1"/>
      <c r="Q79" s="223"/>
      <c r="R79" s="1"/>
      <c r="S79" s="6"/>
      <c r="T79" s="1"/>
      <c r="U79" s="1"/>
      <c r="V79" s="1"/>
      <c r="W79" s="1"/>
      <c r="X79" s="1"/>
      <c r="Y79" s="1"/>
      <c r="Z79" s="1"/>
      <c r="AA79" s="1"/>
    </row>
    <row r="80" spans="1:39" ht="12.75" customHeight="1">
      <c r="A80" s="117"/>
      <c r="B80" s="111"/>
      <c r="C80" s="111"/>
      <c r="D80" s="111"/>
      <c r="E80" s="6"/>
      <c r="F80" s="118"/>
      <c r="G80" s="54"/>
      <c r="H80" s="37"/>
      <c r="I80" s="54"/>
      <c r="J80" s="6"/>
      <c r="K80" s="131"/>
      <c r="L80" s="132"/>
      <c r="M80" s="6"/>
      <c r="N80" s="101"/>
      <c r="O80" s="133"/>
      <c r="P80" s="1"/>
      <c r="Q80" s="223"/>
      <c r="R80" s="1"/>
      <c r="S80" s="6"/>
      <c r="T80" s="1"/>
      <c r="U80" s="1"/>
      <c r="V80" s="1"/>
      <c r="W80" s="1"/>
      <c r="X80" s="1"/>
      <c r="Y80" s="1"/>
      <c r="Z80" s="1"/>
      <c r="AA80" s="1"/>
    </row>
    <row r="81" spans="1:27" ht="12.75" customHeight="1">
      <c r="A81" s="117"/>
      <c r="B81" s="111"/>
      <c r="C81" s="111"/>
      <c r="D81" s="111"/>
      <c r="E81" s="6"/>
      <c r="F81" s="118"/>
      <c r="G81" s="54"/>
      <c r="H81" s="37"/>
      <c r="I81" s="54"/>
      <c r="J81" s="6"/>
      <c r="K81" s="131"/>
      <c r="L81" s="132"/>
      <c r="M81" s="6"/>
      <c r="N81" s="101"/>
      <c r="O81" s="133"/>
      <c r="P81" s="1"/>
      <c r="Q81" s="223"/>
      <c r="R81" s="1"/>
      <c r="S81" s="6"/>
      <c r="T81" s="1"/>
      <c r="U81" s="1"/>
      <c r="V81" s="1"/>
      <c r="W81" s="1"/>
      <c r="X81" s="1"/>
      <c r="Y81" s="1"/>
      <c r="Z81" s="1"/>
      <c r="AA81" s="1"/>
    </row>
    <row r="82" spans="1:27" ht="12.75" customHeight="1">
      <c r="A82" s="117"/>
      <c r="B82" s="111"/>
      <c r="C82" s="111"/>
      <c r="D82" s="111"/>
      <c r="E82" s="6"/>
      <c r="F82" s="118"/>
      <c r="G82" s="54"/>
      <c r="H82" s="37"/>
      <c r="I82" s="54"/>
      <c r="J82" s="6"/>
      <c r="K82" s="131"/>
      <c r="L82" s="132"/>
      <c r="M82" s="6"/>
      <c r="N82" s="101"/>
      <c r="O82" s="133"/>
      <c r="P82" s="1"/>
      <c r="Q82" s="223"/>
      <c r="R82" s="1"/>
      <c r="S82" s="6"/>
      <c r="T82" s="1"/>
      <c r="U82" s="1"/>
      <c r="V82" s="1"/>
      <c r="W82" s="1"/>
      <c r="X82" s="1"/>
      <c r="Y82" s="1"/>
      <c r="Z82" s="1"/>
      <c r="AA82" s="1"/>
    </row>
    <row r="83" spans="1:27" ht="12.75" customHeight="1">
      <c r="A83" s="54"/>
      <c r="B83" s="100"/>
      <c r="C83" s="100"/>
      <c r="D83" s="37"/>
      <c r="E83" s="54"/>
      <c r="F83" s="54"/>
      <c r="G83" s="54"/>
      <c r="H83" s="37"/>
      <c r="I83" s="54"/>
      <c r="J83" s="6"/>
      <c r="K83" s="131"/>
      <c r="L83" s="132"/>
      <c r="M83" s="6"/>
      <c r="N83" s="101"/>
      <c r="O83" s="133"/>
      <c r="P83" s="1"/>
      <c r="Q83" s="223"/>
      <c r="R83" s="1"/>
      <c r="S83" s="6"/>
      <c r="T83" s="1"/>
      <c r="U83" s="1"/>
      <c r="V83" s="1"/>
      <c r="W83" s="1"/>
      <c r="X83" s="1"/>
      <c r="Y83" s="1"/>
      <c r="Z83" s="1"/>
      <c r="AA83" s="1"/>
    </row>
    <row r="84" spans="1:27" ht="38.25" customHeight="1">
      <c r="A84" s="37"/>
      <c r="B84" s="147" t="s">
        <v>602</v>
      </c>
      <c r="C84" s="147"/>
      <c r="D84" s="147"/>
      <c r="E84" s="147"/>
      <c r="F84" s="6"/>
      <c r="G84" s="6"/>
      <c r="H84" s="127"/>
      <c r="I84" s="6"/>
      <c r="J84" s="127"/>
      <c r="K84" s="128"/>
      <c r="L84" s="6"/>
      <c r="M84" s="6"/>
      <c r="N84" s="1"/>
      <c r="O84" s="1"/>
      <c r="P84" s="1"/>
      <c r="Q84" s="223"/>
      <c r="R84" s="1"/>
      <c r="S84" s="6"/>
      <c r="T84" s="1"/>
      <c r="U84" s="1"/>
      <c r="V84" s="1"/>
      <c r="W84" s="1"/>
      <c r="X84" s="1"/>
      <c r="Y84" s="1"/>
      <c r="Z84" s="1"/>
      <c r="AA84" s="1"/>
    </row>
    <row r="85" spans="1:27" ht="12.75" customHeight="1">
      <c r="A85" s="92" t="s">
        <v>16</v>
      </c>
      <c r="B85" s="93" t="s">
        <v>551</v>
      </c>
      <c r="C85" s="93"/>
      <c r="D85" s="94" t="s">
        <v>562</v>
      </c>
      <c r="E85" s="93" t="s">
        <v>563</v>
      </c>
      <c r="F85" s="93" t="s">
        <v>564</v>
      </c>
      <c r="G85" s="93" t="s">
        <v>603</v>
      </c>
      <c r="H85" s="93" t="s">
        <v>604</v>
      </c>
      <c r="I85" s="93" t="s">
        <v>567</v>
      </c>
      <c r="J85" s="148" t="s">
        <v>568</v>
      </c>
      <c r="K85" s="93" t="s">
        <v>569</v>
      </c>
      <c r="L85" s="93" t="s">
        <v>605</v>
      </c>
      <c r="M85" s="93" t="s">
        <v>572</v>
      </c>
      <c r="N85" s="94" t="s">
        <v>573</v>
      </c>
      <c r="O85" s="1"/>
      <c r="P85" s="1"/>
      <c r="Q85" s="223"/>
      <c r="R85" s="1"/>
      <c r="S85" s="6"/>
      <c r="T85" s="1"/>
      <c r="U85" s="1"/>
      <c r="V85" s="1"/>
      <c r="W85" s="1"/>
      <c r="X85" s="1"/>
      <c r="Y85" s="1"/>
      <c r="Z85" s="1"/>
      <c r="AA85" s="1"/>
    </row>
    <row r="86" spans="1:27" ht="12.75" customHeight="1">
      <c r="A86" s="149">
        <v>1</v>
      </c>
      <c r="B86" s="150">
        <v>41579</v>
      </c>
      <c r="C86" s="150"/>
      <c r="D86" s="151" t="s">
        <v>606</v>
      </c>
      <c r="E86" s="152" t="s">
        <v>575</v>
      </c>
      <c r="F86" s="153">
        <v>82</v>
      </c>
      <c r="G86" s="152" t="s">
        <v>607</v>
      </c>
      <c r="H86" s="152">
        <v>100</v>
      </c>
      <c r="I86" s="154">
        <v>100</v>
      </c>
      <c r="J86" s="155" t="s">
        <v>608</v>
      </c>
      <c r="K86" s="156">
        <f t="shared" ref="K86:K117" si="28">H86-F86</f>
        <v>18</v>
      </c>
      <c r="L86" s="157">
        <f t="shared" ref="L86:L117" si="29">K86/F86</f>
        <v>0.21951219512195122</v>
      </c>
      <c r="M86" s="152" t="s">
        <v>578</v>
      </c>
      <c r="N86" s="158">
        <v>42657</v>
      </c>
      <c r="O86" s="1"/>
      <c r="P86" s="1"/>
      <c r="Q86" s="223"/>
      <c r="R86" s="1"/>
      <c r="S86" s="6"/>
      <c r="T86" s="1"/>
      <c r="U86" s="1"/>
      <c r="V86" s="1"/>
      <c r="W86" s="1"/>
      <c r="X86" s="1"/>
      <c r="Y86" s="1"/>
      <c r="Z86" s="1"/>
      <c r="AA86" s="1"/>
    </row>
    <row r="87" spans="1:27" ht="12.75" customHeight="1">
      <c r="A87" s="149">
        <v>2</v>
      </c>
      <c r="B87" s="150">
        <v>41794</v>
      </c>
      <c r="C87" s="150"/>
      <c r="D87" s="151" t="s">
        <v>609</v>
      </c>
      <c r="E87" s="152" t="s">
        <v>587</v>
      </c>
      <c r="F87" s="153">
        <v>257</v>
      </c>
      <c r="G87" s="152" t="s">
        <v>607</v>
      </c>
      <c r="H87" s="152">
        <v>300</v>
      </c>
      <c r="I87" s="154">
        <v>300</v>
      </c>
      <c r="J87" s="155" t="s">
        <v>608</v>
      </c>
      <c r="K87" s="156">
        <f t="shared" si="28"/>
        <v>43</v>
      </c>
      <c r="L87" s="157">
        <f t="shared" si="29"/>
        <v>0.16731517509727625</v>
      </c>
      <c r="M87" s="152" t="s">
        <v>578</v>
      </c>
      <c r="N87" s="158">
        <v>41822</v>
      </c>
      <c r="O87" s="1"/>
      <c r="P87" s="1"/>
      <c r="Q87" s="223"/>
      <c r="R87" s="1"/>
      <c r="S87" s="6"/>
      <c r="T87" s="1"/>
      <c r="U87" s="1"/>
      <c r="V87" s="1"/>
      <c r="W87" s="1"/>
      <c r="X87" s="1"/>
      <c r="Y87" s="1"/>
      <c r="Z87" s="1"/>
      <c r="AA87" s="1"/>
    </row>
    <row r="88" spans="1:27" ht="12.75" customHeight="1">
      <c r="A88" s="149">
        <v>3</v>
      </c>
      <c r="B88" s="150">
        <v>41828</v>
      </c>
      <c r="C88" s="150"/>
      <c r="D88" s="151" t="s">
        <v>610</v>
      </c>
      <c r="E88" s="152" t="s">
        <v>587</v>
      </c>
      <c r="F88" s="153">
        <v>393</v>
      </c>
      <c r="G88" s="152" t="s">
        <v>607</v>
      </c>
      <c r="H88" s="152">
        <v>468</v>
      </c>
      <c r="I88" s="154">
        <v>468</v>
      </c>
      <c r="J88" s="155" t="s">
        <v>608</v>
      </c>
      <c r="K88" s="156">
        <f t="shared" si="28"/>
        <v>75</v>
      </c>
      <c r="L88" s="157">
        <f t="shared" si="29"/>
        <v>0.19083969465648856</v>
      </c>
      <c r="M88" s="152" t="s">
        <v>578</v>
      </c>
      <c r="N88" s="158">
        <v>41863</v>
      </c>
      <c r="O88" s="1"/>
      <c r="P88" s="1"/>
      <c r="Q88" s="223"/>
      <c r="R88" s="1"/>
      <c r="S88" s="6"/>
      <c r="T88" s="1"/>
      <c r="U88" s="1"/>
      <c r="V88" s="1"/>
      <c r="W88" s="1"/>
      <c r="X88" s="1"/>
      <c r="Y88" s="1"/>
      <c r="Z88" s="1"/>
      <c r="AA88" s="1"/>
    </row>
    <row r="89" spans="1:27" ht="12.75" customHeight="1">
      <c r="A89" s="149">
        <v>4</v>
      </c>
      <c r="B89" s="150">
        <v>41857</v>
      </c>
      <c r="C89" s="150"/>
      <c r="D89" s="151" t="s">
        <v>611</v>
      </c>
      <c r="E89" s="152" t="s">
        <v>587</v>
      </c>
      <c r="F89" s="153">
        <v>205</v>
      </c>
      <c r="G89" s="152" t="s">
        <v>607</v>
      </c>
      <c r="H89" s="152">
        <v>275</v>
      </c>
      <c r="I89" s="154">
        <v>250</v>
      </c>
      <c r="J89" s="155" t="s">
        <v>608</v>
      </c>
      <c r="K89" s="156">
        <f t="shared" si="28"/>
        <v>70</v>
      </c>
      <c r="L89" s="157">
        <f t="shared" si="29"/>
        <v>0.34146341463414637</v>
      </c>
      <c r="M89" s="152" t="s">
        <v>578</v>
      </c>
      <c r="N89" s="158">
        <v>41962</v>
      </c>
      <c r="O89" s="1"/>
      <c r="P89" s="1"/>
      <c r="Q89" s="223"/>
      <c r="R89" s="1"/>
      <c r="S89" s="6"/>
      <c r="T89" s="1"/>
      <c r="U89" s="1"/>
      <c r="V89" s="1"/>
      <c r="W89" s="1"/>
      <c r="X89" s="1"/>
      <c r="Y89" s="1"/>
      <c r="Z89" s="1"/>
      <c r="AA89" s="1"/>
    </row>
    <row r="90" spans="1:27" ht="12.75" customHeight="1">
      <c r="A90" s="149">
        <v>5</v>
      </c>
      <c r="B90" s="150">
        <v>41886</v>
      </c>
      <c r="C90" s="150"/>
      <c r="D90" s="151" t="s">
        <v>612</v>
      </c>
      <c r="E90" s="152" t="s">
        <v>587</v>
      </c>
      <c r="F90" s="153">
        <v>162</v>
      </c>
      <c r="G90" s="152" t="s">
        <v>607</v>
      </c>
      <c r="H90" s="152">
        <v>190</v>
      </c>
      <c r="I90" s="154">
        <v>190</v>
      </c>
      <c r="J90" s="155" t="s">
        <v>608</v>
      </c>
      <c r="K90" s="156">
        <f t="shared" si="28"/>
        <v>28</v>
      </c>
      <c r="L90" s="157">
        <f t="shared" si="29"/>
        <v>0.1728395061728395</v>
      </c>
      <c r="M90" s="152" t="s">
        <v>578</v>
      </c>
      <c r="N90" s="158">
        <v>42006</v>
      </c>
      <c r="O90" s="1"/>
      <c r="P90" s="1"/>
      <c r="Q90" s="223"/>
      <c r="R90" s="1"/>
      <c r="S90" s="6"/>
      <c r="T90" s="1"/>
      <c r="U90" s="1"/>
      <c r="V90" s="1"/>
      <c r="W90" s="1"/>
      <c r="X90" s="1"/>
      <c r="Y90" s="1"/>
      <c r="Z90" s="1"/>
      <c r="AA90" s="1"/>
    </row>
    <row r="91" spans="1:27" ht="12.75" customHeight="1">
      <c r="A91" s="149">
        <v>6</v>
      </c>
      <c r="B91" s="150">
        <v>41886</v>
      </c>
      <c r="C91" s="150"/>
      <c r="D91" s="151" t="s">
        <v>613</v>
      </c>
      <c r="E91" s="152" t="s">
        <v>587</v>
      </c>
      <c r="F91" s="153">
        <v>75</v>
      </c>
      <c r="G91" s="152" t="s">
        <v>607</v>
      </c>
      <c r="H91" s="152">
        <v>91.5</v>
      </c>
      <c r="I91" s="154" t="s">
        <v>600</v>
      </c>
      <c r="J91" s="155" t="s">
        <v>614</v>
      </c>
      <c r="K91" s="156">
        <f t="shared" si="28"/>
        <v>16.5</v>
      </c>
      <c r="L91" s="157">
        <f t="shared" si="29"/>
        <v>0.22</v>
      </c>
      <c r="M91" s="152" t="s">
        <v>578</v>
      </c>
      <c r="N91" s="158">
        <v>41954</v>
      </c>
      <c r="O91" s="1"/>
      <c r="P91" s="1"/>
      <c r="Q91" s="223"/>
      <c r="R91" s="1"/>
      <c r="S91" s="6"/>
      <c r="T91" s="1"/>
      <c r="U91" s="1"/>
      <c r="V91" s="1"/>
      <c r="W91" s="1"/>
      <c r="X91" s="1"/>
      <c r="Y91" s="1"/>
      <c r="Z91" s="1"/>
      <c r="AA91" s="1"/>
    </row>
    <row r="92" spans="1:27" ht="12.75" customHeight="1">
      <c r="A92" s="149">
        <v>7</v>
      </c>
      <c r="B92" s="150">
        <v>41913</v>
      </c>
      <c r="C92" s="150"/>
      <c r="D92" s="151" t="s">
        <v>615</v>
      </c>
      <c r="E92" s="152" t="s">
        <v>587</v>
      </c>
      <c r="F92" s="153">
        <v>850</v>
      </c>
      <c r="G92" s="152" t="s">
        <v>607</v>
      </c>
      <c r="H92" s="152">
        <v>982.5</v>
      </c>
      <c r="I92" s="154">
        <v>1050</v>
      </c>
      <c r="J92" s="155" t="s">
        <v>616</v>
      </c>
      <c r="K92" s="156">
        <f t="shared" si="28"/>
        <v>132.5</v>
      </c>
      <c r="L92" s="157">
        <f t="shared" si="29"/>
        <v>0.15588235294117647</v>
      </c>
      <c r="M92" s="152" t="s">
        <v>578</v>
      </c>
      <c r="N92" s="158">
        <v>42039</v>
      </c>
      <c r="O92" s="1"/>
      <c r="P92" s="1"/>
      <c r="Q92" s="223"/>
      <c r="R92" s="1"/>
      <c r="S92" s="6"/>
      <c r="T92" s="1"/>
      <c r="U92" s="1"/>
      <c r="V92" s="1"/>
      <c r="W92" s="1"/>
      <c r="X92" s="1"/>
      <c r="Y92" s="1"/>
      <c r="Z92" s="1"/>
      <c r="AA92" s="1"/>
    </row>
    <row r="93" spans="1:27" ht="12.75" customHeight="1">
      <c r="A93" s="149">
        <v>8</v>
      </c>
      <c r="B93" s="150">
        <v>41913</v>
      </c>
      <c r="C93" s="150"/>
      <c r="D93" s="151" t="s">
        <v>617</v>
      </c>
      <c r="E93" s="152" t="s">
        <v>587</v>
      </c>
      <c r="F93" s="153">
        <v>475</v>
      </c>
      <c r="G93" s="152" t="s">
        <v>607</v>
      </c>
      <c r="H93" s="152">
        <v>515</v>
      </c>
      <c r="I93" s="154">
        <v>600</v>
      </c>
      <c r="J93" s="155" t="s">
        <v>618</v>
      </c>
      <c r="K93" s="156">
        <f t="shared" si="28"/>
        <v>40</v>
      </c>
      <c r="L93" s="157">
        <f t="shared" si="29"/>
        <v>8.4210526315789472E-2</v>
      </c>
      <c r="M93" s="152" t="s">
        <v>578</v>
      </c>
      <c r="N93" s="158">
        <v>41939</v>
      </c>
      <c r="O93" s="1"/>
      <c r="P93" s="1"/>
      <c r="Q93" s="223"/>
      <c r="R93" s="1"/>
      <c r="S93" s="6"/>
      <c r="T93" s="1"/>
      <c r="U93" s="1"/>
      <c r="V93" s="1"/>
      <c r="W93" s="1"/>
      <c r="X93" s="1"/>
      <c r="Y93" s="1"/>
      <c r="Z93" s="1"/>
      <c r="AA93" s="1"/>
    </row>
    <row r="94" spans="1:27" ht="12.75" customHeight="1">
      <c r="A94" s="149">
        <v>9</v>
      </c>
      <c r="B94" s="150">
        <v>41913</v>
      </c>
      <c r="C94" s="150"/>
      <c r="D94" s="151" t="s">
        <v>619</v>
      </c>
      <c r="E94" s="152" t="s">
        <v>587</v>
      </c>
      <c r="F94" s="153">
        <v>86</v>
      </c>
      <c r="G94" s="152" t="s">
        <v>607</v>
      </c>
      <c r="H94" s="152">
        <v>99</v>
      </c>
      <c r="I94" s="154">
        <v>140</v>
      </c>
      <c r="J94" s="155" t="s">
        <v>620</v>
      </c>
      <c r="K94" s="156">
        <f t="shared" si="28"/>
        <v>13</v>
      </c>
      <c r="L94" s="157">
        <f t="shared" si="29"/>
        <v>0.15116279069767441</v>
      </c>
      <c r="M94" s="152" t="s">
        <v>578</v>
      </c>
      <c r="N94" s="158">
        <v>41939</v>
      </c>
      <c r="O94" s="1"/>
      <c r="P94" s="1"/>
      <c r="Q94" s="223"/>
      <c r="R94" s="1"/>
      <c r="S94" s="6"/>
      <c r="T94" s="1"/>
      <c r="U94" s="1"/>
      <c r="V94" s="1"/>
      <c r="W94" s="1"/>
      <c r="X94" s="1"/>
      <c r="Y94" s="1"/>
      <c r="Z94" s="1"/>
      <c r="AA94" s="1"/>
    </row>
    <row r="95" spans="1:27" ht="12.75" customHeight="1">
      <c r="A95" s="149">
        <v>10</v>
      </c>
      <c r="B95" s="150">
        <v>41926</v>
      </c>
      <c r="C95" s="150"/>
      <c r="D95" s="151" t="s">
        <v>621</v>
      </c>
      <c r="E95" s="152" t="s">
        <v>587</v>
      </c>
      <c r="F95" s="153">
        <v>496.6</v>
      </c>
      <c r="G95" s="152" t="s">
        <v>607</v>
      </c>
      <c r="H95" s="152">
        <v>621</v>
      </c>
      <c r="I95" s="154">
        <v>580</v>
      </c>
      <c r="J95" s="155" t="s">
        <v>608</v>
      </c>
      <c r="K95" s="156">
        <f t="shared" si="28"/>
        <v>124.39999999999998</v>
      </c>
      <c r="L95" s="157">
        <f t="shared" si="29"/>
        <v>0.25050342327829234</v>
      </c>
      <c r="M95" s="152" t="s">
        <v>578</v>
      </c>
      <c r="N95" s="158">
        <v>42605</v>
      </c>
      <c r="O95" s="1"/>
      <c r="P95" s="1"/>
      <c r="Q95" s="223"/>
      <c r="R95" s="1"/>
      <c r="S95" s="6"/>
      <c r="T95" s="1"/>
      <c r="U95" s="1"/>
      <c r="V95" s="1"/>
      <c r="W95" s="1"/>
      <c r="X95" s="1"/>
      <c r="Y95" s="1"/>
      <c r="Z95" s="1"/>
      <c r="AA95" s="1"/>
    </row>
    <row r="96" spans="1:27" ht="12.75" customHeight="1">
      <c r="A96" s="149">
        <v>11</v>
      </c>
      <c r="B96" s="150">
        <v>41926</v>
      </c>
      <c r="C96" s="150"/>
      <c r="D96" s="151" t="s">
        <v>622</v>
      </c>
      <c r="E96" s="152" t="s">
        <v>587</v>
      </c>
      <c r="F96" s="153">
        <v>2481.9</v>
      </c>
      <c r="G96" s="152" t="s">
        <v>607</v>
      </c>
      <c r="H96" s="152">
        <v>2840</v>
      </c>
      <c r="I96" s="154">
        <v>2870</v>
      </c>
      <c r="J96" s="155" t="s">
        <v>623</v>
      </c>
      <c r="K96" s="156">
        <f t="shared" si="28"/>
        <v>358.09999999999991</v>
      </c>
      <c r="L96" s="157">
        <f t="shared" si="29"/>
        <v>0.14428462065353154</v>
      </c>
      <c r="M96" s="152" t="s">
        <v>578</v>
      </c>
      <c r="N96" s="158">
        <v>42017</v>
      </c>
      <c r="O96" s="1"/>
      <c r="P96" s="1"/>
      <c r="Q96" s="223"/>
      <c r="R96" s="1"/>
      <c r="S96" s="6"/>
      <c r="T96" s="1"/>
      <c r="U96" s="1"/>
      <c r="V96" s="1"/>
      <c r="W96" s="1"/>
      <c r="X96" s="1"/>
      <c r="Y96" s="1"/>
      <c r="Z96" s="1"/>
      <c r="AA96" s="1"/>
    </row>
    <row r="97" spans="1:27" ht="12.75" customHeight="1">
      <c r="A97" s="149">
        <v>12</v>
      </c>
      <c r="B97" s="150">
        <v>41928</v>
      </c>
      <c r="C97" s="150"/>
      <c r="D97" s="151" t="s">
        <v>624</v>
      </c>
      <c r="E97" s="152" t="s">
        <v>587</v>
      </c>
      <c r="F97" s="153">
        <v>84.5</v>
      </c>
      <c r="G97" s="152" t="s">
        <v>607</v>
      </c>
      <c r="H97" s="152">
        <v>93</v>
      </c>
      <c r="I97" s="154">
        <v>110</v>
      </c>
      <c r="J97" s="155" t="s">
        <v>625</v>
      </c>
      <c r="K97" s="156">
        <f t="shared" si="28"/>
        <v>8.5</v>
      </c>
      <c r="L97" s="157">
        <f t="shared" si="29"/>
        <v>0.10059171597633136</v>
      </c>
      <c r="M97" s="152" t="s">
        <v>578</v>
      </c>
      <c r="N97" s="158">
        <v>41939</v>
      </c>
      <c r="O97" s="1"/>
      <c r="P97" s="1"/>
      <c r="Q97" s="223"/>
      <c r="R97" s="1"/>
      <c r="S97" s="6"/>
      <c r="T97" s="1"/>
      <c r="U97" s="1"/>
      <c r="V97" s="1"/>
      <c r="W97" s="1"/>
      <c r="X97" s="1"/>
      <c r="Y97" s="1"/>
      <c r="Z97" s="1"/>
      <c r="AA97" s="1"/>
    </row>
    <row r="98" spans="1:27" ht="12.75" customHeight="1">
      <c r="A98" s="149">
        <v>13</v>
      </c>
      <c r="B98" s="150">
        <v>41928</v>
      </c>
      <c r="C98" s="150"/>
      <c r="D98" s="151" t="s">
        <v>626</v>
      </c>
      <c r="E98" s="152" t="s">
        <v>587</v>
      </c>
      <c r="F98" s="153">
        <v>401</v>
      </c>
      <c r="G98" s="152" t="s">
        <v>607</v>
      </c>
      <c r="H98" s="152">
        <v>428</v>
      </c>
      <c r="I98" s="154">
        <v>450</v>
      </c>
      <c r="J98" s="155" t="s">
        <v>627</v>
      </c>
      <c r="K98" s="156">
        <f t="shared" si="28"/>
        <v>27</v>
      </c>
      <c r="L98" s="157">
        <f t="shared" si="29"/>
        <v>6.7331670822942641E-2</v>
      </c>
      <c r="M98" s="152" t="s">
        <v>578</v>
      </c>
      <c r="N98" s="158">
        <v>42020</v>
      </c>
      <c r="O98" s="1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49">
        <v>14</v>
      </c>
      <c r="B99" s="150">
        <v>41928</v>
      </c>
      <c r="C99" s="150"/>
      <c r="D99" s="151" t="s">
        <v>628</v>
      </c>
      <c r="E99" s="152" t="s">
        <v>587</v>
      </c>
      <c r="F99" s="153">
        <v>101</v>
      </c>
      <c r="G99" s="152" t="s">
        <v>607</v>
      </c>
      <c r="H99" s="152">
        <v>112</v>
      </c>
      <c r="I99" s="154">
        <v>120</v>
      </c>
      <c r="J99" s="155" t="s">
        <v>629</v>
      </c>
      <c r="K99" s="156">
        <f t="shared" si="28"/>
        <v>11</v>
      </c>
      <c r="L99" s="157">
        <f t="shared" si="29"/>
        <v>0.10891089108910891</v>
      </c>
      <c r="M99" s="152" t="s">
        <v>578</v>
      </c>
      <c r="N99" s="158">
        <v>41939</v>
      </c>
      <c r="O99" s="1"/>
      <c r="P99" s="1"/>
      <c r="Q99" s="223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49">
        <v>15</v>
      </c>
      <c r="B100" s="150">
        <v>41954</v>
      </c>
      <c r="C100" s="150"/>
      <c r="D100" s="151" t="s">
        <v>630</v>
      </c>
      <c r="E100" s="152" t="s">
        <v>587</v>
      </c>
      <c r="F100" s="153">
        <v>59</v>
      </c>
      <c r="G100" s="152" t="s">
        <v>607</v>
      </c>
      <c r="H100" s="152">
        <v>76</v>
      </c>
      <c r="I100" s="154">
        <v>76</v>
      </c>
      <c r="J100" s="155" t="s">
        <v>608</v>
      </c>
      <c r="K100" s="156">
        <f t="shared" si="28"/>
        <v>17</v>
      </c>
      <c r="L100" s="157">
        <f t="shared" si="29"/>
        <v>0.28813559322033899</v>
      </c>
      <c r="M100" s="152" t="s">
        <v>578</v>
      </c>
      <c r="N100" s="158">
        <v>43032</v>
      </c>
      <c r="O100" s="1"/>
      <c r="P100" s="1"/>
      <c r="Q100" s="223"/>
      <c r="R100" s="1"/>
      <c r="S100" s="6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49">
        <v>16</v>
      </c>
      <c r="B101" s="150">
        <v>41954</v>
      </c>
      <c r="C101" s="150"/>
      <c r="D101" s="151" t="s">
        <v>619</v>
      </c>
      <c r="E101" s="152" t="s">
        <v>587</v>
      </c>
      <c r="F101" s="153">
        <v>99</v>
      </c>
      <c r="G101" s="152" t="s">
        <v>607</v>
      </c>
      <c r="H101" s="152">
        <v>120</v>
      </c>
      <c r="I101" s="154">
        <v>120</v>
      </c>
      <c r="J101" s="155" t="s">
        <v>596</v>
      </c>
      <c r="K101" s="156">
        <f t="shared" si="28"/>
        <v>21</v>
      </c>
      <c r="L101" s="157">
        <f t="shared" si="29"/>
        <v>0.21212121212121213</v>
      </c>
      <c r="M101" s="152" t="s">
        <v>578</v>
      </c>
      <c r="N101" s="158">
        <v>41960</v>
      </c>
      <c r="O101" s="1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49">
        <v>17</v>
      </c>
      <c r="B102" s="150">
        <v>41956</v>
      </c>
      <c r="C102" s="150"/>
      <c r="D102" s="151" t="s">
        <v>631</v>
      </c>
      <c r="E102" s="152" t="s">
        <v>587</v>
      </c>
      <c r="F102" s="153">
        <v>22</v>
      </c>
      <c r="G102" s="152" t="s">
        <v>607</v>
      </c>
      <c r="H102" s="152">
        <v>33.549999999999997</v>
      </c>
      <c r="I102" s="154">
        <v>32</v>
      </c>
      <c r="J102" s="155" t="s">
        <v>632</v>
      </c>
      <c r="K102" s="156">
        <f t="shared" si="28"/>
        <v>11.549999999999997</v>
      </c>
      <c r="L102" s="157">
        <f t="shared" si="29"/>
        <v>0.52499999999999991</v>
      </c>
      <c r="M102" s="152" t="s">
        <v>578</v>
      </c>
      <c r="N102" s="158">
        <v>42188</v>
      </c>
      <c r="O102" s="1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49">
        <v>18</v>
      </c>
      <c r="B103" s="150">
        <v>41976</v>
      </c>
      <c r="C103" s="150"/>
      <c r="D103" s="151" t="s">
        <v>633</v>
      </c>
      <c r="E103" s="152" t="s">
        <v>587</v>
      </c>
      <c r="F103" s="153">
        <v>440</v>
      </c>
      <c r="G103" s="152" t="s">
        <v>607</v>
      </c>
      <c r="H103" s="152">
        <v>520</v>
      </c>
      <c r="I103" s="154">
        <v>520</v>
      </c>
      <c r="J103" s="155" t="s">
        <v>634</v>
      </c>
      <c r="K103" s="156">
        <f t="shared" si="28"/>
        <v>80</v>
      </c>
      <c r="L103" s="157">
        <f t="shared" si="29"/>
        <v>0.18181818181818182</v>
      </c>
      <c r="M103" s="152" t="s">
        <v>578</v>
      </c>
      <c r="N103" s="158">
        <v>42208</v>
      </c>
      <c r="O103" s="1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49">
        <v>19</v>
      </c>
      <c r="B104" s="150">
        <v>41976</v>
      </c>
      <c r="C104" s="150"/>
      <c r="D104" s="151" t="s">
        <v>635</v>
      </c>
      <c r="E104" s="152" t="s">
        <v>587</v>
      </c>
      <c r="F104" s="153">
        <v>360</v>
      </c>
      <c r="G104" s="152" t="s">
        <v>607</v>
      </c>
      <c r="H104" s="152">
        <v>427</v>
      </c>
      <c r="I104" s="154">
        <v>425</v>
      </c>
      <c r="J104" s="155" t="s">
        <v>636</v>
      </c>
      <c r="K104" s="156">
        <f t="shared" si="28"/>
        <v>67</v>
      </c>
      <c r="L104" s="157">
        <f t="shared" si="29"/>
        <v>0.18611111111111112</v>
      </c>
      <c r="M104" s="152" t="s">
        <v>578</v>
      </c>
      <c r="N104" s="158">
        <v>42058</v>
      </c>
      <c r="O104" s="1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49">
        <v>20</v>
      </c>
      <c r="B105" s="150">
        <v>42012</v>
      </c>
      <c r="C105" s="150"/>
      <c r="D105" s="151" t="s">
        <v>637</v>
      </c>
      <c r="E105" s="152" t="s">
        <v>587</v>
      </c>
      <c r="F105" s="153">
        <v>360</v>
      </c>
      <c r="G105" s="152" t="s">
        <v>607</v>
      </c>
      <c r="H105" s="152">
        <v>455</v>
      </c>
      <c r="I105" s="154">
        <v>420</v>
      </c>
      <c r="J105" s="155" t="s">
        <v>638</v>
      </c>
      <c r="K105" s="156">
        <f t="shared" si="28"/>
        <v>95</v>
      </c>
      <c r="L105" s="157">
        <f t="shared" si="29"/>
        <v>0.2638888888888889</v>
      </c>
      <c r="M105" s="152" t="s">
        <v>578</v>
      </c>
      <c r="N105" s="158">
        <v>42024</v>
      </c>
      <c r="O105" s="1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49">
        <v>21</v>
      </c>
      <c r="B106" s="150">
        <v>42012</v>
      </c>
      <c r="C106" s="150"/>
      <c r="D106" s="151" t="s">
        <v>639</v>
      </c>
      <c r="E106" s="152" t="s">
        <v>587</v>
      </c>
      <c r="F106" s="153">
        <v>130</v>
      </c>
      <c r="G106" s="152"/>
      <c r="H106" s="152">
        <v>175.5</v>
      </c>
      <c r="I106" s="154">
        <v>165</v>
      </c>
      <c r="J106" s="155" t="s">
        <v>640</v>
      </c>
      <c r="K106" s="156">
        <f t="shared" si="28"/>
        <v>45.5</v>
      </c>
      <c r="L106" s="157">
        <f t="shared" si="29"/>
        <v>0.35</v>
      </c>
      <c r="M106" s="152" t="s">
        <v>578</v>
      </c>
      <c r="N106" s="158">
        <v>43088</v>
      </c>
      <c r="O106" s="1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149">
        <v>22</v>
      </c>
      <c r="B107" s="150">
        <v>42040</v>
      </c>
      <c r="C107" s="150"/>
      <c r="D107" s="151" t="s">
        <v>397</v>
      </c>
      <c r="E107" s="152" t="s">
        <v>575</v>
      </c>
      <c r="F107" s="153">
        <v>98</v>
      </c>
      <c r="G107" s="152"/>
      <c r="H107" s="152">
        <v>120</v>
      </c>
      <c r="I107" s="154">
        <v>120</v>
      </c>
      <c r="J107" s="155" t="s">
        <v>608</v>
      </c>
      <c r="K107" s="156">
        <f t="shared" si="28"/>
        <v>22</v>
      </c>
      <c r="L107" s="157">
        <f t="shared" si="29"/>
        <v>0.22448979591836735</v>
      </c>
      <c r="M107" s="152" t="s">
        <v>578</v>
      </c>
      <c r="N107" s="158">
        <v>42753</v>
      </c>
      <c r="O107" s="1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12.75" customHeight="1">
      <c r="A108" s="149">
        <v>23</v>
      </c>
      <c r="B108" s="150">
        <v>42040</v>
      </c>
      <c r="C108" s="150"/>
      <c r="D108" s="151" t="s">
        <v>641</v>
      </c>
      <c r="E108" s="152" t="s">
        <v>575</v>
      </c>
      <c r="F108" s="153">
        <v>196</v>
      </c>
      <c r="G108" s="152"/>
      <c r="H108" s="152">
        <v>262</v>
      </c>
      <c r="I108" s="154">
        <v>255</v>
      </c>
      <c r="J108" s="155" t="s">
        <v>608</v>
      </c>
      <c r="K108" s="156">
        <f t="shared" si="28"/>
        <v>66</v>
      </c>
      <c r="L108" s="157">
        <f t="shared" si="29"/>
        <v>0.33673469387755101</v>
      </c>
      <c r="M108" s="152" t="s">
        <v>578</v>
      </c>
      <c r="N108" s="158">
        <v>42599</v>
      </c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159">
        <v>24</v>
      </c>
      <c r="B109" s="160">
        <v>42067</v>
      </c>
      <c r="C109" s="160"/>
      <c r="D109" s="161" t="s">
        <v>396</v>
      </c>
      <c r="E109" s="162" t="s">
        <v>575</v>
      </c>
      <c r="F109" s="163">
        <v>235</v>
      </c>
      <c r="G109" s="163"/>
      <c r="H109" s="164">
        <v>77</v>
      </c>
      <c r="I109" s="164" t="s">
        <v>642</v>
      </c>
      <c r="J109" s="165" t="s">
        <v>643</v>
      </c>
      <c r="K109" s="166">
        <f t="shared" si="28"/>
        <v>-158</v>
      </c>
      <c r="L109" s="167">
        <f t="shared" si="29"/>
        <v>-0.67234042553191486</v>
      </c>
      <c r="M109" s="163" t="s">
        <v>588</v>
      </c>
      <c r="N109" s="160">
        <v>43522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25</v>
      </c>
      <c r="B110" s="150">
        <v>42067</v>
      </c>
      <c r="C110" s="150"/>
      <c r="D110" s="151" t="s">
        <v>644</v>
      </c>
      <c r="E110" s="152" t="s">
        <v>575</v>
      </c>
      <c r="F110" s="153">
        <v>185</v>
      </c>
      <c r="G110" s="152"/>
      <c r="H110" s="152">
        <v>224</v>
      </c>
      <c r="I110" s="154" t="s">
        <v>645</v>
      </c>
      <c r="J110" s="155" t="s">
        <v>608</v>
      </c>
      <c r="K110" s="156">
        <f t="shared" si="28"/>
        <v>39</v>
      </c>
      <c r="L110" s="157">
        <f t="shared" si="29"/>
        <v>0.21081081081081082</v>
      </c>
      <c r="M110" s="152" t="s">
        <v>578</v>
      </c>
      <c r="N110" s="158">
        <v>42647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59">
        <v>26</v>
      </c>
      <c r="B111" s="160">
        <v>42090</v>
      </c>
      <c r="C111" s="160"/>
      <c r="D111" s="168" t="s">
        <v>646</v>
      </c>
      <c r="E111" s="163" t="s">
        <v>575</v>
      </c>
      <c r="F111" s="163">
        <v>49.5</v>
      </c>
      <c r="G111" s="164"/>
      <c r="H111" s="164">
        <v>15.85</v>
      </c>
      <c r="I111" s="164">
        <v>67</v>
      </c>
      <c r="J111" s="165" t="s">
        <v>647</v>
      </c>
      <c r="K111" s="164">
        <f t="shared" si="28"/>
        <v>-33.65</v>
      </c>
      <c r="L111" s="169">
        <f t="shared" si="29"/>
        <v>-0.67979797979797973</v>
      </c>
      <c r="M111" s="163" t="s">
        <v>588</v>
      </c>
      <c r="N111" s="170">
        <v>43627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49">
        <v>27</v>
      </c>
      <c r="B112" s="150">
        <v>42093</v>
      </c>
      <c r="C112" s="150"/>
      <c r="D112" s="151" t="s">
        <v>648</v>
      </c>
      <c r="E112" s="152" t="s">
        <v>575</v>
      </c>
      <c r="F112" s="153">
        <v>183.5</v>
      </c>
      <c r="G112" s="152"/>
      <c r="H112" s="152">
        <v>219</v>
      </c>
      <c r="I112" s="154">
        <v>218</v>
      </c>
      <c r="J112" s="155" t="s">
        <v>649</v>
      </c>
      <c r="K112" s="156">
        <f t="shared" si="28"/>
        <v>35.5</v>
      </c>
      <c r="L112" s="157">
        <f t="shared" si="29"/>
        <v>0.19346049046321526</v>
      </c>
      <c r="M112" s="152" t="s">
        <v>578</v>
      </c>
      <c r="N112" s="158">
        <v>42103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49">
        <v>28</v>
      </c>
      <c r="B113" s="150">
        <v>42114</v>
      </c>
      <c r="C113" s="150"/>
      <c r="D113" s="151" t="s">
        <v>650</v>
      </c>
      <c r="E113" s="152" t="s">
        <v>575</v>
      </c>
      <c r="F113" s="153">
        <f>(227+237)/2</f>
        <v>232</v>
      </c>
      <c r="G113" s="152"/>
      <c r="H113" s="152">
        <v>298</v>
      </c>
      <c r="I113" s="154">
        <v>298</v>
      </c>
      <c r="J113" s="155" t="s">
        <v>608</v>
      </c>
      <c r="K113" s="156">
        <f t="shared" si="28"/>
        <v>66</v>
      </c>
      <c r="L113" s="157">
        <f t="shared" si="29"/>
        <v>0.28448275862068967</v>
      </c>
      <c r="M113" s="152" t="s">
        <v>578</v>
      </c>
      <c r="N113" s="158">
        <v>42823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29</v>
      </c>
      <c r="B114" s="150">
        <v>42128</v>
      </c>
      <c r="C114" s="150"/>
      <c r="D114" s="151" t="s">
        <v>651</v>
      </c>
      <c r="E114" s="152" t="s">
        <v>587</v>
      </c>
      <c r="F114" s="153">
        <v>385</v>
      </c>
      <c r="G114" s="152"/>
      <c r="H114" s="152">
        <f>212.5+331</f>
        <v>543.5</v>
      </c>
      <c r="I114" s="154">
        <v>510</v>
      </c>
      <c r="J114" s="155" t="s">
        <v>652</v>
      </c>
      <c r="K114" s="156">
        <f t="shared" si="28"/>
        <v>158.5</v>
      </c>
      <c r="L114" s="157">
        <f t="shared" si="29"/>
        <v>0.41168831168831171</v>
      </c>
      <c r="M114" s="152" t="s">
        <v>578</v>
      </c>
      <c r="N114" s="158">
        <v>42235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30</v>
      </c>
      <c r="B115" s="150">
        <v>42128</v>
      </c>
      <c r="C115" s="150"/>
      <c r="D115" s="151" t="s">
        <v>653</v>
      </c>
      <c r="E115" s="152" t="s">
        <v>587</v>
      </c>
      <c r="F115" s="153">
        <v>115.5</v>
      </c>
      <c r="G115" s="152"/>
      <c r="H115" s="152">
        <v>146</v>
      </c>
      <c r="I115" s="154">
        <v>142</v>
      </c>
      <c r="J115" s="155" t="s">
        <v>654</v>
      </c>
      <c r="K115" s="156">
        <f t="shared" si="28"/>
        <v>30.5</v>
      </c>
      <c r="L115" s="157">
        <f t="shared" si="29"/>
        <v>0.26406926406926406</v>
      </c>
      <c r="M115" s="152" t="s">
        <v>578</v>
      </c>
      <c r="N115" s="158">
        <v>42202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31</v>
      </c>
      <c r="B116" s="150">
        <v>42151</v>
      </c>
      <c r="C116" s="150"/>
      <c r="D116" s="151" t="s">
        <v>528</v>
      </c>
      <c r="E116" s="152" t="s">
        <v>587</v>
      </c>
      <c r="F116" s="153">
        <v>237.5</v>
      </c>
      <c r="G116" s="152"/>
      <c r="H116" s="152">
        <v>279.5</v>
      </c>
      <c r="I116" s="154">
        <v>278</v>
      </c>
      <c r="J116" s="155" t="s">
        <v>608</v>
      </c>
      <c r="K116" s="156">
        <f t="shared" si="28"/>
        <v>42</v>
      </c>
      <c r="L116" s="157">
        <f t="shared" si="29"/>
        <v>0.17684210526315788</v>
      </c>
      <c r="M116" s="152" t="s">
        <v>578</v>
      </c>
      <c r="N116" s="158">
        <v>42222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32</v>
      </c>
      <c r="B117" s="150">
        <v>42174</v>
      </c>
      <c r="C117" s="150"/>
      <c r="D117" s="151" t="s">
        <v>626</v>
      </c>
      <c r="E117" s="152" t="s">
        <v>575</v>
      </c>
      <c r="F117" s="153">
        <v>340</v>
      </c>
      <c r="G117" s="152"/>
      <c r="H117" s="152">
        <v>448</v>
      </c>
      <c r="I117" s="154">
        <v>448</v>
      </c>
      <c r="J117" s="155" t="s">
        <v>608</v>
      </c>
      <c r="K117" s="156">
        <f t="shared" si="28"/>
        <v>108</v>
      </c>
      <c r="L117" s="157">
        <f t="shared" si="29"/>
        <v>0.31764705882352939</v>
      </c>
      <c r="M117" s="152" t="s">
        <v>578</v>
      </c>
      <c r="N117" s="158">
        <v>43018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33</v>
      </c>
      <c r="B118" s="150">
        <v>42191</v>
      </c>
      <c r="C118" s="150"/>
      <c r="D118" s="151" t="s">
        <v>655</v>
      </c>
      <c r="E118" s="152" t="s">
        <v>575</v>
      </c>
      <c r="F118" s="153">
        <v>390</v>
      </c>
      <c r="G118" s="152"/>
      <c r="H118" s="152">
        <v>460</v>
      </c>
      <c r="I118" s="154">
        <v>460</v>
      </c>
      <c r="J118" s="155" t="s">
        <v>608</v>
      </c>
      <c r="K118" s="156">
        <f t="shared" ref="K118:K138" si="30">H118-F118</f>
        <v>70</v>
      </c>
      <c r="L118" s="157">
        <f t="shared" ref="L118:L138" si="31">K118/F118</f>
        <v>0.17948717948717949</v>
      </c>
      <c r="M118" s="152" t="s">
        <v>578</v>
      </c>
      <c r="N118" s="158">
        <v>42478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59">
        <v>34</v>
      </c>
      <c r="B119" s="160">
        <v>42195</v>
      </c>
      <c r="C119" s="160"/>
      <c r="D119" s="161" t="s">
        <v>656</v>
      </c>
      <c r="E119" s="162" t="s">
        <v>575</v>
      </c>
      <c r="F119" s="163">
        <v>122.5</v>
      </c>
      <c r="G119" s="163"/>
      <c r="H119" s="164">
        <v>61</v>
      </c>
      <c r="I119" s="164">
        <v>172</v>
      </c>
      <c r="J119" s="165" t="s">
        <v>657</v>
      </c>
      <c r="K119" s="166">
        <f t="shared" si="30"/>
        <v>-61.5</v>
      </c>
      <c r="L119" s="167">
        <f t="shared" si="31"/>
        <v>-0.50204081632653064</v>
      </c>
      <c r="M119" s="163" t="s">
        <v>588</v>
      </c>
      <c r="N119" s="160">
        <v>43333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35</v>
      </c>
      <c r="B120" s="150">
        <v>42219</v>
      </c>
      <c r="C120" s="150"/>
      <c r="D120" s="151" t="s">
        <v>658</v>
      </c>
      <c r="E120" s="152" t="s">
        <v>575</v>
      </c>
      <c r="F120" s="153">
        <v>297.5</v>
      </c>
      <c r="G120" s="152"/>
      <c r="H120" s="152">
        <v>350</v>
      </c>
      <c r="I120" s="154">
        <v>360</v>
      </c>
      <c r="J120" s="155" t="s">
        <v>659</v>
      </c>
      <c r="K120" s="156">
        <f t="shared" si="30"/>
        <v>52.5</v>
      </c>
      <c r="L120" s="157">
        <f t="shared" si="31"/>
        <v>0.17647058823529413</v>
      </c>
      <c r="M120" s="152" t="s">
        <v>578</v>
      </c>
      <c r="N120" s="158">
        <v>42232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49">
        <v>36</v>
      </c>
      <c r="B121" s="150">
        <v>42219</v>
      </c>
      <c r="C121" s="150"/>
      <c r="D121" s="151" t="s">
        <v>660</v>
      </c>
      <c r="E121" s="152" t="s">
        <v>575</v>
      </c>
      <c r="F121" s="153">
        <v>115.5</v>
      </c>
      <c r="G121" s="152"/>
      <c r="H121" s="152">
        <v>149</v>
      </c>
      <c r="I121" s="154">
        <v>140</v>
      </c>
      <c r="J121" s="155" t="s">
        <v>661</v>
      </c>
      <c r="K121" s="156">
        <f t="shared" si="30"/>
        <v>33.5</v>
      </c>
      <c r="L121" s="157">
        <f t="shared" si="31"/>
        <v>0.29004329004329005</v>
      </c>
      <c r="M121" s="152" t="s">
        <v>578</v>
      </c>
      <c r="N121" s="158">
        <v>42740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37</v>
      </c>
      <c r="B122" s="150">
        <v>42251</v>
      </c>
      <c r="C122" s="150"/>
      <c r="D122" s="151" t="s">
        <v>528</v>
      </c>
      <c r="E122" s="152" t="s">
        <v>575</v>
      </c>
      <c r="F122" s="153">
        <v>226</v>
      </c>
      <c r="G122" s="152"/>
      <c r="H122" s="152">
        <v>292</v>
      </c>
      <c r="I122" s="154">
        <v>292</v>
      </c>
      <c r="J122" s="155" t="s">
        <v>662</v>
      </c>
      <c r="K122" s="156">
        <f t="shared" si="30"/>
        <v>66</v>
      </c>
      <c r="L122" s="157">
        <f t="shared" si="31"/>
        <v>0.29203539823008851</v>
      </c>
      <c r="M122" s="152" t="s">
        <v>578</v>
      </c>
      <c r="N122" s="158">
        <v>42286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38</v>
      </c>
      <c r="B123" s="150">
        <v>42254</v>
      </c>
      <c r="C123" s="150"/>
      <c r="D123" s="151" t="s">
        <v>650</v>
      </c>
      <c r="E123" s="152" t="s">
        <v>575</v>
      </c>
      <c r="F123" s="153">
        <v>232.5</v>
      </c>
      <c r="G123" s="152"/>
      <c r="H123" s="152">
        <v>312.5</v>
      </c>
      <c r="I123" s="154">
        <v>310</v>
      </c>
      <c r="J123" s="155" t="s">
        <v>608</v>
      </c>
      <c r="K123" s="156">
        <f t="shared" si="30"/>
        <v>80</v>
      </c>
      <c r="L123" s="157">
        <f t="shared" si="31"/>
        <v>0.34408602150537637</v>
      </c>
      <c r="M123" s="152" t="s">
        <v>578</v>
      </c>
      <c r="N123" s="158">
        <v>42823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39</v>
      </c>
      <c r="B124" s="150">
        <v>42268</v>
      </c>
      <c r="C124" s="150"/>
      <c r="D124" s="151" t="s">
        <v>663</v>
      </c>
      <c r="E124" s="152" t="s">
        <v>575</v>
      </c>
      <c r="F124" s="153">
        <v>196.5</v>
      </c>
      <c r="G124" s="152"/>
      <c r="H124" s="152">
        <v>238</v>
      </c>
      <c r="I124" s="154">
        <v>238</v>
      </c>
      <c r="J124" s="155" t="s">
        <v>662</v>
      </c>
      <c r="K124" s="156">
        <f t="shared" si="30"/>
        <v>41.5</v>
      </c>
      <c r="L124" s="157">
        <f t="shared" si="31"/>
        <v>0.21119592875318066</v>
      </c>
      <c r="M124" s="152" t="s">
        <v>578</v>
      </c>
      <c r="N124" s="158">
        <v>42291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40</v>
      </c>
      <c r="B125" s="150">
        <v>42271</v>
      </c>
      <c r="C125" s="150"/>
      <c r="D125" s="151" t="s">
        <v>606</v>
      </c>
      <c r="E125" s="152" t="s">
        <v>575</v>
      </c>
      <c r="F125" s="153">
        <v>65</v>
      </c>
      <c r="G125" s="152"/>
      <c r="H125" s="152">
        <v>82</v>
      </c>
      <c r="I125" s="154">
        <v>82</v>
      </c>
      <c r="J125" s="155" t="s">
        <v>662</v>
      </c>
      <c r="K125" s="156">
        <f t="shared" si="30"/>
        <v>17</v>
      </c>
      <c r="L125" s="157">
        <f t="shared" si="31"/>
        <v>0.26153846153846155</v>
      </c>
      <c r="M125" s="152" t="s">
        <v>578</v>
      </c>
      <c r="N125" s="158">
        <v>42578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41</v>
      </c>
      <c r="B126" s="150">
        <v>42291</v>
      </c>
      <c r="C126" s="150"/>
      <c r="D126" s="151" t="s">
        <v>664</v>
      </c>
      <c r="E126" s="152" t="s">
        <v>575</v>
      </c>
      <c r="F126" s="153">
        <v>144</v>
      </c>
      <c r="G126" s="152"/>
      <c r="H126" s="152">
        <v>182.5</v>
      </c>
      <c r="I126" s="154">
        <v>181</v>
      </c>
      <c r="J126" s="155" t="s">
        <v>662</v>
      </c>
      <c r="K126" s="156">
        <f t="shared" si="30"/>
        <v>38.5</v>
      </c>
      <c r="L126" s="157">
        <f t="shared" si="31"/>
        <v>0.2673611111111111</v>
      </c>
      <c r="M126" s="152" t="s">
        <v>578</v>
      </c>
      <c r="N126" s="158">
        <v>42817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42</v>
      </c>
      <c r="B127" s="150">
        <v>42291</v>
      </c>
      <c r="C127" s="150"/>
      <c r="D127" s="151" t="s">
        <v>665</v>
      </c>
      <c r="E127" s="152" t="s">
        <v>575</v>
      </c>
      <c r="F127" s="153">
        <v>264</v>
      </c>
      <c r="G127" s="152"/>
      <c r="H127" s="152">
        <v>311</v>
      </c>
      <c r="I127" s="154">
        <v>311</v>
      </c>
      <c r="J127" s="155" t="s">
        <v>662</v>
      </c>
      <c r="K127" s="156">
        <f t="shared" si="30"/>
        <v>47</v>
      </c>
      <c r="L127" s="157">
        <f t="shared" si="31"/>
        <v>0.17803030303030304</v>
      </c>
      <c r="M127" s="152" t="s">
        <v>578</v>
      </c>
      <c r="N127" s="158">
        <v>42604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43</v>
      </c>
      <c r="B128" s="150">
        <v>42318</v>
      </c>
      <c r="C128" s="150"/>
      <c r="D128" s="151" t="s">
        <v>666</v>
      </c>
      <c r="E128" s="152" t="s">
        <v>587</v>
      </c>
      <c r="F128" s="153">
        <v>549.5</v>
      </c>
      <c r="G128" s="152"/>
      <c r="H128" s="152">
        <v>630</v>
      </c>
      <c r="I128" s="154">
        <v>630</v>
      </c>
      <c r="J128" s="155" t="s">
        <v>662</v>
      </c>
      <c r="K128" s="156">
        <f t="shared" si="30"/>
        <v>80.5</v>
      </c>
      <c r="L128" s="157">
        <f t="shared" si="31"/>
        <v>0.1464968152866242</v>
      </c>
      <c r="M128" s="152" t="s">
        <v>578</v>
      </c>
      <c r="N128" s="158">
        <v>42419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49">
        <v>44</v>
      </c>
      <c r="B129" s="150">
        <v>42342</v>
      </c>
      <c r="C129" s="150"/>
      <c r="D129" s="151" t="s">
        <v>667</v>
      </c>
      <c r="E129" s="152" t="s">
        <v>575</v>
      </c>
      <c r="F129" s="153">
        <v>1027.5</v>
      </c>
      <c r="G129" s="152"/>
      <c r="H129" s="152">
        <v>1315</v>
      </c>
      <c r="I129" s="154">
        <v>1250</v>
      </c>
      <c r="J129" s="155" t="s">
        <v>662</v>
      </c>
      <c r="K129" s="156">
        <f t="shared" si="30"/>
        <v>287.5</v>
      </c>
      <c r="L129" s="157">
        <f t="shared" si="31"/>
        <v>0.27980535279805352</v>
      </c>
      <c r="M129" s="152" t="s">
        <v>578</v>
      </c>
      <c r="N129" s="158">
        <v>43244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45</v>
      </c>
      <c r="B130" s="150">
        <v>42367</v>
      </c>
      <c r="C130" s="150"/>
      <c r="D130" s="151" t="s">
        <v>668</v>
      </c>
      <c r="E130" s="152" t="s">
        <v>575</v>
      </c>
      <c r="F130" s="153">
        <v>465</v>
      </c>
      <c r="G130" s="152"/>
      <c r="H130" s="152">
        <v>540</v>
      </c>
      <c r="I130" s="154">
        <v>540</v>
      </c>
      <c r="J130" s="155" t="s">
        <v>662</v>
      </c>
      <c r="K130" s="156">
        <f t="shared" si="30"/>
        <v>75</v>
      </c>
      <c r="L130" s="157">
        <f t="shared" si="31"/>
        <v>0.16129032258064516</v>
      </c>
      <c r="M130" s="152" t="s">
        <v>578</v>
      </c>
      <c r="N130" s="158">
        <v>42530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46</v>
      </c>
      <c r="B131" s="150">
        <v>42380</v>
      </c>
      <c r="C131" s="150"/>
      <c r="D131" s="151" t="s">
        <v>397</v>
      </c>
      <c r="E131" s="152" t="s">
        <v>587</v>
      </c>
      <c r="F131" s="153">
        <v>81</v>
      </c>
      <c r="G131" s="152"/>
      <c r="H131" s="152">
        <v>110</v>
      </c>
      <c r="I131" s="154">
        <v>110</v>
      </c>
      <c r="J131" s="155" t="s">
        <v>662</v>
      </c>
      <c r="K131" s="156">
        <f t="shared" si="30"/>
        <v>29</v>
      </c>
      <c r="L131" s="157">
        <f t="shared" si="31"/>
        <v>0.35802469135802467</v>
      </c>
      <c r="M131" s="152" t="s">
        <v>578</v>
      </c>
      <c r="N131" s="158">
        <v>42745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47</v>
      </c>
      <c r="B132" s="150">
        <v>42382</v>
      </c>
      <c r="C132" s="150"/>
      <c r="D132" s="151" t="s">
        <v>669</v>
      </c>
      <c r="E132" s="152" t="s">
        <v>587</v>
      </c>
      <c r="F132" s="153">
        <v>417.5</v>
      </c>
      <c r="G132" s="152"/>
      <c r="H132" s="152">
        <v>547</v>
      </c>
      <c r="I132" s="154">
        <v>535</v>
      </c>
      <c r="J132" s="155" t="s">
        <v>662</v>
      </c>
      <c r="K132" s="156">
        <f t="shared" si="30"/>
        <v>129.5</v>
      </c>
      <c r="L132" s="157">
        <f t="shared" si="31"/>
        <v>0.31017964071856285</v>
      </c>
      <c r="M132" s="152" t="s">
        <v>578</v>
      </c>
      <c r="N132" s="158">
        <v>42578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49">
        <v>48</v>
      </c>
      <c r="B133" s="150">
        <v>42408</v>
      </c>
      <c r="C133" s="150"/>
      <c r="D133" s="151" t="s">
        <v>670</v>
      </c>
      <c r="E133" s="152" t="s">
        <v>575</v>
      </c>
      <c r="F133" s="153">
        <v>650</v>
      </c>
      <c r="G133" s="152"/>
      <c r="H133" s="152">
        <v>800</v>
      </c>
      <c r="I133" s="154">
        <v>800</v>
      </c>
      <c r="J133" s="155" t="s">
        <v>662</v>
      </c>
      <c r="K133" s="156">
        <f t="shared" si="30"/>
        <v>150</v>
      </c>
      <c r="L133" s="157">
        <f t="shared" si="31"/>
        <v>0.23076923076923078</v>
      </c>
      <c r="M133" s="152" t="s">
        <v>578</v>
      </c>
      <c r="N133" s="158">
        <v>43154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49</v>
      </c>
      <c r="B134" s="150">
        <v>42433</v>
      </c>
      <c r="C134" s="150"/>
      <c r="D134" s="151" t="s">
        <v>235</v>
      </c>
      <c r="E134" s="152" t="s">
        <v>575</v>
      </c>
      <c r="F134" s="153">
        <v>437.5</v>
      </c>
      <c r="G134" s="152"/>
      <c r="H134" s="152">
        <v>504.5</v>
      </c>
      <c r="I134" s="154">
        <v>522</v>
      </c>
      <c r="J134" s="155" t="s">
        <v>671</v>
      </c>
      <c r="K134" s="156">
        <f t="shared" si="30"/>
        <v>67</v>
      </c>
      <c r="L134" s="157">
        <f t="shared" si="31"/>
        <v>0.15314285714285714</v>
      </c>
      <c r="M134" s="152" t="s">
        <v>578</v>
      </c>
      <c r="N134" s="158">
        <v>42480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49">
        <v>50</v>
      </c>
      <c r="B135" s="150">
        <v>42438</v>
      </c>
      <c r="C135" s="150"/>
      <c r="D135" s="151" t="s">
        <v>672</v>
      </c>
      <c r="E135" s="152" t="s">
        <v>575</v>
      </c>
      <c r="F135" s="153">
        <v>189.5</v>
      </c>
      <c r="G135" s="152"/>
      <c r="H135" s="152">
        <v>218</v>
      </c>
      <c r="I135" s="154">
        <v>218</v>
      </c>
      <c r="J135" s="155" t="s">
        <v>662</v>
      </c>
      <c r="K135" s="156">
        <f t="shared" si="30"/>
        <v>28.5</v>
      </c>
      <c r="L135" s="157">
        <f t="shared" si="31"/>
        <v>0.15039577836411611</v>
      </c>
      <c r="M135" s="152" t="s">
        <v>578</v>
      </c>
      <c r="N135" s="158">
        <v>43034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59">
        <v>51</v>
      </c>
      <c r="B136" s="160">
        <v>42471</v>
      </c>
      <c r="C136" s="160"/>
      <c r="D136" s="168" t="s">
        <v>673</v>
      </c>
      <c r="E136" s="163" t="s">
        <v>575</v>
      </c>
      <c r="F136" s="163">
        <v>36.5</v>
      </c>
      <c r="G136" s="164"/>
      <c r="H136" s="164">
        <v>15.85</v>
      </c>
      <c r="I136" s="164">
        <v>60</v>
      </c>
      <c r="J136" s="165" t="s">
        <v>674</v>
      </c>
      <c r="K136" s="166">
        <f t="shared" si="30"/>
        <v>-20.65</v>
      </c>
      <c r="L136" s="167">
        <f t="shared" si="31"/>
        <v>-0.5657534246575342</v>
      </c>
      <c r="M136" s="163" t="s">
        <v>588</v>
      </c>
      <c r="N136" s="171">
        <v>43627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52</v>
      </c>
      <c r="B137" s="150">
        <v>42472</v>
      </c>
      <c r="C137" s="150"/>
      <c r="D137" s="151" t="s">
        <v>675</v>
      </c>
      <c r="E137" s="152" t="s">
        <v>575</v>
      </c>
      <c r="F137" s="153">
        <v>93</v>
      </c>
      <c r="G137" s="152"/>
      <c r="H137" s="152">
        <v>149</v>
      </c>
      <c r="I137" s="154">
        <v>140</v>
      </c>
      <c r="J137" s="155" t="s">
        <v>676</v>
      </c>
      <c r="K137" s="156">
        <f t="shared" si="30"/>
        <v>56</v>
      </c>
      <c r="L137" s="157">
        <f t="shared" si="31"/>
        <v>0.60215053763440862</v>
      </c>
      <c r="M137" s="152" t="s">
        <v>578</v>
      </c>
      <c r="N137" s="158">
        <v>42740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53</v>
      </c>
      <c r="B138" s="150">
        <v>42472</v>
      </c>
      <c r="C138" s="150"/>
      <c r="D138" s="151" t="s">
        <v>677</v>
      </c>
      <c r="E138" s="152" t="s">
        <v>575</v>
      </c>
      <c r="F138" s="153">
        <v>130</v>
      </c>
      <c r="G138" s="152"/>
      <c r="H138" s="152">
        <v>150</v>
      </c>
      <c r="I138" s="154" t="s">
        <v>678</v>
      </c>
      <c r="J138" s="155" t="s">
        <v>662</v>
      </c>
      <c r="K138" s="156">
        <f t="shared" si="30"/>
        <v>20</v>
      </c>
      <c r="L138" s="157">
        <f t="shared" si="31"/>
        <v>0.15384615384615385</v>
      </c>
      <c r="M138" s="152" t="s">
        <v>578</v>
      </c>
      <c r="N138" s="158">
        <v>42564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54</v>
      </c>
      <c r="B139" s="150">
        <v>42473</v>
      </c>
      <c r="C139" s="150"/>
      <c r="D139" s="151" t="s">
        <v>679</v>
      </c>
      <c r="E139" s="152" t="s">
        <v>575</v>
      </c>
      <c r="F139" s="153">
        <v>196</v>
      </c>
      <c r="G139" s="152"/>
      <c r="H139" s="152">
        <v>299</v>
      </c>
      <c r="I139" s="154">
        <v>299</v>
      </c>
      <c r="J139" s="155" t="s">
        <v>662</v>
      </c>
      <c r="K139" s="156">
        <v>103</v>
      </c>
      <c r="L139" s="157">
        <v>0.52551020408163296</v>
      </c>
      <c r="M139" s="152" t="s">
        <v>578</v>
      </c>
      <c r="N139" s="158">
        <v>42620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55</v>
      </c>
      <c r="B140" s="150">
        <v>42473</v>
      </c>
      <c r="C140" s="150"/>
      <c r="D140" s="151" t="s">
        <v>680</v>
      </c>
      <c r="E140" s="152" t="s">
        <v>575</v>
      </c>
      <c r="F140" s="153">
        <v>88</v>
      </c>
      <c r="G140" s="152"/>
      <c r="H140" s="152">
        <v>103</v>
      </c>
      <c r="I140" s="154">
        <v>103</v>
      </c>
      <c r="J140" s="155" t="s">
        <v>662</v>
      </c>
      <c r="K140" s="156">
        <v>15</v>
      </c>
      <c r="L140" s="157">
        <v>0.170454545454545</v>
      </c>
      <c r="M140" s="152" t="s">
        <v>578</v>
      </c>
      <c r="N140" s="158">
        <v>42530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56</v>
      </c>
      <c r="B141" s="150">
        <v>42492</v>
      </c>
      <c r="C141" s="150"/>
      <c r="D141" s="151" t="s">
        <v>681</v>
      </c>
      <c r="E141" s="152" t="s">
        <v>575</v>
      </c>
      <c r="F141" s="153">
        <v>127.5</v>
      </c>
      <c r="G141" s="152"/>
      <c r="H141" s="152">
        <v>148</v>
      </c>
      <c r="I141" s="154" t="s">
        <v>682</v>
      </c>
      <c r="J141" s="155" t="s">
        <v>662</v>
      </c>
      <c r="K141" s="156">
        <f>H141-F141</f>
        <v>20.5</v>
      </c>
      <c r="L141" s="157">
        <f>K141/F141</f>
        <v>0.16078431372549021</v>
      </c>
      <c r="M141" s="152" t="s">
        <v>578</v>
      </c>
      <c r="N141" s="158">
        <v>42564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57</v>
      </c>
      <c r="B142" s="150">
        <v>42493</v>
      </c>
      <c r="C142" s="150"/>
      <c r="D142" s="151" t="s">
        <v>683</v>
      </c>
      <c r="E142" s="152" t="s">
        <v>575</v>
      </c>
      <c r="F142" s="153">
        <v>675</v>
      </c>
      <c r="G142" s="152"/>
      <c r="H142" s="152">
        <v>815</v>
      </c>
      <c r="I142" s="154" t="s">
        <v>684</v>
      </c>
      <c r="J142" s="155" t="s">
        <v>662</v>
      </c>
      <c r="K142" s="156">
        <f>H142-F142</f>
        <v>140</v>
      </c>
      <c r="L142" s="157">
        <f>K142/F142</f>
        <v>0.2074074074074074</v>
      </c>
      <c r="M142" s="152" t="s">
        <v>578</v>
      </c>
      <c r="N142" s="158">
        <v>43154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9">
        <v>58</v>
      </c>
      <c r="B143" s="160">
        <v>42522</v>
      </c>
      <c r="C143" s="160"/>
      <c r="D143" s="161" t="s">
        <v>685</v>
      </c>
      <c r="E143" s="162" t="s">
        <v>575</v>
      </c>
      <c r="F143" s="163">
        <v>500</v>
      </c>
      <c r="G143" s="163"/>
      <c r="H143" s="164">
        <v>232.5</v>
      </c>
      <c r="I143" s="164" t="s">
        <v>686</v>
      </c>
      <c r="J143" s="165" t="s">
        <v>687</v>
      </c>
      <c r="K143" s="166">
        <f>H143-F143</f>
        <v>-267.5</v>
      </c>
      <c r="L143" s="167">
        <f>K143/F143</f>
        <v>-0.53500000000000003</v>
      </c>
      <c r="M143" s="163" t="s">
        <v>588</v>
      </c>
      <c r="N143" s="160">
        <v>43735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59</v>
      </c>
      <c r="B144" s="150">
        <v>42527</v>
      </c>
      <c r="C144" s="150"/>
      <c r="D144" s="151" t="s">
        <v>530</v>
      </c>
      <c r="E144" s="152" t="s">
        <v>575</v>
      </c>
      <c r="F144" s="153">
        <v>110</v>
      </c>
      <c r="G144" s="152"/>
      <c r="H144" s="152">
        <v>126.5</v>
      </c>
      <c r="I144" s="154">
        <v>125</v>
      </c>
      <c r="J144" s="155" t="s">
        <v>614</v>
      </c>
      <c r="K144" s="156">
        <f>H144-F144</f>
        <v>16.5</v>
      </c>
      <c r="L144" s="157">
        <f>K144/F144</f>
        <v>0.15</v>
      </c>
      <c r="M144" s="152" t="s">
        <v>578</v>
      </c>
      <c r="N144" s="158">
        <v>42552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60</v>
      </c>
      <c r="B145" s="150">
        <v>42538</v>
      </c>
      <c r="C145" s="150"/>
      <c r="D145" s="151" t="s">
        <v>688</v>
      </c>
      <c r="E145" s="152" t="s">
        <v>575</v>
      </c>
      <c r="F145" s="153">
        <v>44</v>
      </c>
      <c r="G145" s="152"/>
      <c r="H145" s="152">
        <v>69.5</v>
      </c>
      <c r="I145" s="154">
        <v>69.5</v>
      </c>
      <c r="J145" s="155" t="s">
        <v>689</v>
      </c>
      <c r="K145" s="156">
        <f>H145-F145</f>
        <v>25.5</v>
      </c>
      <c r="L145" s="157">
        <f>K145/F145</f>
        <v>0.57954545454545459</v>
      </c>
      <c r="M145" s="152" t="s">
        <v>578</v>
      </c>
      <c r="N145" s="158">
        <v>42977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61</v>
      </c>
      <c r="B146" s="150">
        <v>42549</v>
      </c>
      <c r="C146" s="150"/>
      <c r="D146" s="151" t="s">
        <v>690</v>
      </c>
      <c r="E146" s="152" t="s">
        <v>575</v>
      </c>
      <c r="F146" s="153">
        <v>262.5</v>
      </c>
      <c r="G146" s="152"/>
      <c r="H146" s="152">
        <v>340</v>
      </c>
      <c r="I146" s="154">
        <v>333</v>
      </c>
      <c r="J146" s="155" t="s">
        <v>691</v>
      </c>
      <c r="K146" s="156">
        <v>77.5</v>
      </c>
      <c r="L146" s="157">
        <v>0.29523809523809502</v>
      </c>
      <c r="M146" s="152" t="s">
        <v>578</v>
      </c>
      <c r="N146" s="158">
        <v>43017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62</v>
      </c>
      <c r="B147" s="150">
        <v>42549</v>
      </c>
      <c r="C147" s="150"/>
      <c r="D147" s="151" t="s">
        <v>692</v>
      </c>
      <c r="E147" s="152" t="s">
        <v>575</v>
      </c>
      <c r="F147" s="153">
        <v>840</v>
      </c>
      <c r="G147" s="152"/>
      <c r="H147" s="152">
        <v>1230</v>
      </c>
      <c r="I147" s="154">
        <v>1230</v>
      </c>
      <c r="J147" s="155" t="s">
        <v>662</v>
      </c>
      <c r="K147" s="156">
        <v>390</v>
      </c>
      <c r="L147" s="157">
        <v>0.46428571428571402</v>
      </c>
      <c r="M147" s="152" t="s">
        <v>578</v>
      </c>
      <c r="N147" s="158">
        <v>42649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72">
        <v>63</v>
      </c>
      <c r="B148" s="173">
        <v>42556</v>
      </c>
      <c r="C148" s="173"/>
      <c r="D148" s="174" t="s">
        <v>693</v>
      </c>
      <c r="E148" s="175" t="s">
        <v>575</v>
      </c>
      <c r="F148" s="175">
        <v>395</v>
      </c>
      <c r="G148" s="176"/>
      <c r="H148" s="176">
        <f>(468.5+342.5)/2</f>
        <v>405.5</v>
      </c>
      <c r="I148" s="176">
        <v>510</v>
      </c>
      <c r="J148" s="177" t="s">
        <v>694</v>
      </c>
      <c r="K148" s="178">
        <f t="shared" ref="K148:K154" si="32">H148-F148</f>
        <v>10.5</v>
      </c>
      <c r="L148" s="179">
        <f t="shared" ref="L148:L154" si="33">K148/F148</f>
        <v>2.6582278481012658E-2</v>
      </c>
      <c r="M148" s="175" t="s">
        <v>595</v>
      </c>
      <c r="N148" s="173">
        <v>43606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59">
        <v>64</v>
      </c>
      <c r="B149" s="160">
        <v>42584</v>
      </c>
      <c r="C149" s="160"/>
      <c r="D149" s="161" t="s">
        <v>695</v>
      </c>
      <c r="E149" s="162" t="s">
        <v>587</v>
      </c>
      <c r="F149" s="163">
        <f>169.5-12.8</f>
        <v>156.69999999999999</v>
      </c>
      <c r="G149" s="163"/>
      <c r="H149" s="164">
        <v>77</v>
      </c>
      <c r="I149" s="164" t="s">
        <v>696</v>
      </c>
      <c r="J149" s="165" t="s">
        <v>697</v>
      </c>
      <c r="K149" s="166">
        <f t="shared" si="32"/>
        <v>-79.699999999999989</v>
      </c>
      <c r="L149" s="167">
        <f t="shared" si="33"/>
        <v>-0.50861518825781749</v>
      </c>
      <c r="M149" s="163" t="s">
        <v>588</v>
      </c>
      <c r="N149" s="160">
        <v>43522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59">
        <v>65</v>
      </c>
      <c r="B150" s="160">
        <v>42586</v>
      </c>
      <c r="C150" s="160"/>
      <c r="D150" s="161" t="s">
        <v>698</v>
      </c>
      <c r="E150" s="162" t="s">
        <v>575</v>
      </c>
      <c r="F150" s="163">
        <v>400</v>
      </c>
      <c r="G150" s="163"/>
      <c r="H150" s="164">
        <v>305</v>
      </c>
      <c r="I150" s="164">
        <v>475</v>
      </c>
      <c r="J150" s="165" t="s">
        <v>699</v>
      </c>
      <c r="K150" s="166">
        <f t="shared" si="32"/>
        <v>-95</v>
      </c>
      <c r="L150" s="167">
        <f t="shared" si="33"/>
        <v>-0.23749999999999999</v>
      </c>
      <c r="M150" s="163" t="s">
        <v>588</v>
      </c>
      <c r="N150" s="160">
        <v>43606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66</v>
      </c>
      <c r="B151" s="150">
        <v>42593</v>
      </c>
      <c r="C151" s="150"/>
      <c r="D151" s="151" t="s">
        <v>700</v>
      </c>
      <c r="E151" s="152" t="s">
        <v>575</v>
      </c>
      <c r="F151" s="153">
        <v>86.5</v>
      </c>
      <c r="G151" s="152"/>
      <c r="H151" s="152">
        <v>130</v>
      </c>
      <c r="I151" s="154">
        <v>130</v>
      </c>
      <c r="J151" s="155" t="s">
        <v>701</v>
      </c>
      <c r="K151" s="156">
        <f t="shared" si="32"/>
        <v>43.5</v>
      </c>
      <c r="L151" s="157">
        <f t="shared" si="33"/>
        <v>0.50289017341040465</v>
      </c>
      <c r="M151" s="152" t="s">
        <v>578</v>
      </c>
      <c r="N151" s="158">
        <v>43091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59">
        <v>67</v>
      </c>
      <c r="B152" s="160">
        <v>42600</v>
      </c>
      <c r="C152" s="160"/>
      <c r="D152" s="161" t="s">
        <v>120</v>
      </c>
      <c r="E152" s="162" t="s">
        <v>575</v>
      </c>
      <c r="F152" s="163">
        <v>133.5</v>
      </c>
      <c r="G152" s="163"/>
      <c r="H152" s="164">
        <v>126.5</v>
      </c>
      <c r="I152" s="164">
        <v>178</v>
      </c>
      <c r="J152" s="165" t="s">
        <v>702</v>
      </c>
      <c r="K152" s="166">
        <f t="shared" si="32"/>
        <v>-7</v>
      </c>
      <c r="L152" s="167">
        <f t="shared" si="33"/>
        <v>-5.2434456928838954E-2</v>
      </c>
      <c r="M152" s="163" t="s">
        <v>588</v>
      </c>
      <c r="N152" s="160">
        <v>42615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68</v>
      </c>
      <c r="B153" s="150">
        <v>42613</v>
      </c>
      <c r="C153" s="150"/>
      <c r="D153" s="151" t="s">
        <v>703</v>
      </c>
      <c r="E153" s="152" t="s">
        <v>575</v>
      </c>
      <c r="F153" s="153">
        <v>560</v>
      </c>
      <c r="G153" s="152"/>
      <c r="H153" s="152">
        <v>725</v>
      </c>
      <c r="I153" s="154">
        <v>725</v>
      </c>
      <c r="J153" s="155" t="s">
        <v>608</v>
      </c>
      <c r="K153" s="156">
        <f t="shared" si="32"/>
        <v>165</v>
      </c>
      <c r="L153" s="157">
        <f t="shared" si="33"/>
        <v>0.29464285714285715</v>
      </c>
      <c r="M153" s="152" t="s">
        <v>578</v>
      </c>
      <c r="N153" s="158">
        <v>42456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69</v>
      </c>
      <c r="B154" s="150">
        <v>42614</v>
      </c>
      <c r="C154" s="150"/>
      <c r="D154" s="151" t="s">
        <v>704</v>
      </c>
      <c r="E154" s="152" t="s">
        <v>575</v>
      </c>
      <c r="F154" s="153">
        <v>160.5</v>
      </c>
      <c r="G154" s="152"/>
      <c r="H154" s="152">
        <v>210</v>
      </c>
      <c r="I154" s="154">
        <v>210</v>
      </c>
      <c r="J154" s="155" t="s">
        <v>608</v>
      </c>
      <c r="K154" s="156">
        <f t="shared" si="32"/>
        <v>49.5</v>
      </c>
      <c r="L154" s="157">
        <f t="shared" si="33"/>
        <v>0.30841121495327101</v>
      </c>
      <c r="M154" s="152" t="s">
        <v>578</v>
      </c>
      <c r="N154" s="158">
        <v>42871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70</v>
      </c>
      <c r="B155" s="150">
        <v>42646</v>
      </c>
      <c r="C155" s="150"/>
      <c r="D155" s="151" t="s">
        <v>407</v>
      </c>
      <c r="E155" s="152" t="s">
        <v>575</v>
      </c>
      <c r="F155" s="153">
        <v>430</v>
      </c>
      <c r="G155" s="152"/>
      <c r="H155" s="152">
        <v>596</v>
      </c>
      <c r="I155" s="154">
        <v>575</v>
      </c>
      <c r="J155" s="155" t="s">
        <v>705</v>
      </c>
      <c r="K155" s="156">
        <v>166</v>
      </c>
      <c r="L155" s="157">
        <v>0.38604651162790699</v>
      </c>
      <c r="M155" s="152" t="s">
        <v>578</v>
      </c>
      <c r="N155" s="158">
        <v>42769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71</v>
      </c>
      <c r="B156" s="150">
        <v>42657</v>
      </c>
      <c r="C156" s="150"/>
      <c r="D156" s="151" t="s">
        <v>706</v>
      </c>
      <c r="E156" s="152" t="s">
        <v>575</v>
      </c>
      <c r="F156" s="153">
        <v>280</v>
      </c>
      <c r="G156" s="152"/>
      <c r="H156" s="152">
        <v>345</v>
      </c>
      <c r="I156" s="154">
        <v>345</v>
      </c>
      <c r="J156" s="155" t="s">
        <v>608</v>
      </c>
      <c r="K156" s="156">
        <f t="shared" ref="K156:K161" si="34">H156-F156</f>
        <v>65</v>
      </c>
      <c r="L156" s="157">
        <f>K156/F156</f>
        <v>0.23214285714285715</v>
      </c>
      <c r="M156" s="152" t="s">
        <v>578</v>
      </c>
      <c r="N156" s="158">
        <v>42814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72</v>
      </c>
      <c r="B157" s="150">
        <v>42657</v>
      </c>
      <c r="C157" s="150"/>
      <c r="D157" s="151" t="s">
        <v>707</v>
      </c>
      <c r="E157" s="152" t="s">
        <v>575</v>
      </c>
      <c r="F157" s="153">
        <v>245</v>
      </c>
      <c r="G157" s="152"/>
      <c r="H157" s="152">
        <v>325.5</v>
      </c>
      <c r="I157" s="154">
        <v>330</v>
      </c>
      <c r="J157" s="155" t="s">
        <v>708</v>
      </c>
      <c r="K157" s="156">
        <f t="shared" si="34"/>
        <v>80.5</v>
      </c>
      <c r="L157" s="157">
        <f>K157/F157</f>
        <v>0.32857142857142857</v>
      </c>
      <c r="M157" s="152" t="s">
        <v>578</v>
      </c>
      <c r="N157" s="158">
        <v>42769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73</v>
      </c>
      <c r="B158" s="150">
        <v>42660</v>
      </c>
      <c r="C158" s="150"/>
      <c r="D158" s="151" t="s">
        <v>709</v>
      </c>
      <c r="E158" s="152" t="s">
        <v>575</v>
      </c>
      <c r="F158" s="153">
        <v>125</v>
      </c>
      <c r="G158" s="152"/>
      <c r="H158" s="152">
        <v>160</v>
      </c>
      <c r="I158" s="154">
        <v>160</v>
      </c>
      <c r="J158" s="155" t="s">
        <v>662</v>
      </c>
      <c r="K158" s="156">
        <f t="shared" si="34"/>
        <v>35</v>
      </c>
      <c r="L158" s="157">
        <v>0.28000000000000003</v>
      </c>
      <c r="M158" s="152" t="s">
        <v>578</v>
      </c>
      <c r="N158" s="158">
        <v>42803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74</v>
      </c>
      <c r="B159" s="150">
        <v>42660</v>
      </c>
      <c r="C159" s="150"/>
      <c r="D159" s="151" t="s">
        <v>710</v>
      </c>
      <c r="E159" s="152" t="s">
        <v>575</v>
      </c>
      <c r="F159" s="153">
        <v>114</v>
      </c>
      <c r="G159" s="152"/>
      <c r="H159" s="152">
        <v>145</v>
      </c>
      <c r="I159" s="154">
        <v>145</v>
      </c>
      <c r="J159" s="155" t="s">
        <v>662</v>
      </c>
      <c r="K159" s="156">
        <f t="shared" si="34"/>
        <v>31</v>
      </c>
      <c r="L159" s="157">
        <f>K159/F159</f>
        <v>0.27192982456140352</v>
      </c>
      <c r="M159" s="152" t="s">
        <v>578</v>
      </c>
      <c r="N159" s="158">
        <v>42859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49">
        <v>75</v>
      </c>
      <c r="B160" s="150">
        <v>42660</v>
      </c>
      <c r="C160" s="150"/>
      <c r="D160" s="151" t="s">
        <v>711</v>
      </c>
      <c r="E160" s="152" t="s">
        <v>575</v>
      </c>
      <c r="F160" s="153">
        <v>212</v>
      </c>
      <c r="G160" s="152"/>
      <c r="H160" s="152">
        <v>280</v>
      </c>
      <c r="I160" s="154">
        <v>276</v>
      </c>
      <c r="J160" s="155" t="s">
        <v>712</v>
      </c>
      <c r="K160" s="156">
        <f t="shared" si="34"/>
        <v>68</v>
      </c>
      <c r="L160" s="157">
        <f>K160/F160</f>
        <v>0.32075471698113206</v>
      </c>
      <c r="M160" s="152" t="s">
        <v>578</v>
      </c>
      <c r="N160" s="158">
        <v>42858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76</v>
      </c>
      <c r="B161" s="150">
        <v>42678</v>
      </c>
      <c r="C161" s="150"/>
      <c r="D161" s="151" t="s">
        <v>454</v>
      </c>
      <c r="E161" s="152" t="s">
        <v>575</v>
      </c>
      <c r="F161" s="153">
        <v>155</v>
      </c>
      <c r="G161" s="152"/>
      <c r="H161" s="152">
        <v>210</v>
      </c>
      <c r="I161" s="154">
        <v>210</v>
      </c>
      <c r="J161" s="155" t="s">
        <v>713</v>
      </c>
      <c r="K161" s="156">
        <f t="shared" si="34"/>
        <v>55</v>
      </c>
      <c r="L161" s="157">
        <f>K161/F161</f>
        <v>0.35483870967741937</v>
      </c>
      <c r="M161" s="152" t="s">
        <v>578</v>
      </c>
      <c r="N161" s="158">
        <v>42944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59">
        <v>77</v>
      </c>
      <c r="B162" s="160">
        <v>42710</v>
      </c>
      <c r="C162" s="160"/>
      <c r="D162" s="161" t="s">
        <v>714</v>
      </c>
      <c r="E162" s="162" t="s">
        <v>575</v>
      </c>
      <c r="F162" s="163">
        <v>150.5</v>
      </c>
      <c r="G162" s="163"/>
      <c r="H162" s="164">
        <v>72.5</v>
      </c>
      <c r="I162" s="164">
        <v>174</v>
      </c>
      <c r="J162" s="165" t="s">
        <v>715</v>
      </c>
      <c r="K162" s="166">
        <v>-78</v>
      </c>
      <c r="L162" s="167">
        <v>-0.51827242524916906</v>
      </c>
      <c r="M162" s="163" t="s">
        <v>588</v>
      </c>
      <c r="N162" s="160">
        <v>43333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78</v>
      </c>
      <c r="B163" s="150">
        <v>42712</v>
      </c>
      <c r="C163" s="150"/>
      <c r="D163" s="151" t="s">
        <v>716</v>
      </c>
      <c r="E163" s="152" t="s">
        <v>575</v>
      </c>
      <c r="F163" s="153">
        <v>380</v>
      </c>
      <c r="G163" s="152"/>
      <c r="H163" s="152">
        <v>478</v>
      </c>
      <c r="I163" s="154">
        <v>468</v>
      </c>
      <c r="J163" s="155" t="s">
        <v>662</v>
      </c>
      <c r="K163" s="156">
        <f>H163-F163</f>
        <v>98</v>
      </c>
      <c r="L163" s="157">
        <f>K163/F163</f>
        <v>0.25789473684210529</v>
      </c>
      <c r="M163" s="152" t="s">
        <v>578</v>
      </c>
      <c r="N163" s="158">
        <v>43025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79</v>
      </c>
      <c r="B164" s="150">
        <v>42734</v>
      </c>
      <c r="C164" s="150"/>
      <c r="D164" s="151" t="s">
        <v>119</v>
      </c>
      <c r="E164" s="152" t="s">
        <v>575</v>
      </c>
      <c r="F164" s="153">
        <v>305</v>
      </c>
      <c r="G164" s="152"/>
      <c r="H164" s="152">
        <v>375</v>
      </c>
      <c r="I164" s="154">
        <v>375</v>
      </c>
      <c r="J164" s="155" t="s">
        <v>662</v>
      </c>
      <c r="K164" s="156">
        <f>H164-F164</f>
        <v>70</v>
      </c>
      <c r="L164" s="157">
        <f>K164/F164</f>
        <v>0.22950819672131148</v>
      </c>
      <c r="M164" s="152" t="s">
        <v>578</v>
      </c>
      <c r="N164" s="158">
        <v>42768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80</v>
      </c>
      <c r="B165" s="150">
        <v>42739</v>
      </c>
      <c r="C165" s="150"/>
      <c r="D165" s="151" t="s">
        <v>102</v>
      </c>
      <c r="E165" s="152" t="s">
        <v>575</v>
      </c>
      <c r="F165" s="153">
        <v>99.5</v>
      </c>
      <c r="G165" s="152"/>
      <c r="H165" s="152">
        <v>158</v>
      </c>
      <c r="I165" s="154">
        <v>158</v>
      </c>
      <c r="J165" s="155" t="s">
        <v>662</v>
      </c>
      <c r="K165" s="156">
        <f>H165-F165</f>
        <v>58.5</v>
      </c>
      <c r="L165" s="157">
        <f>K165/F165</f>
        <v>0.5879396984924623</v>
      </c>
      <c r="M165" s="152" t="s">
        <v>578</v>
      </c>
      <c r="N165" s="158">
        <v>42898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81</v>
      </c>
      <c r="B166" s="150">
        <v>42739</v>
      </c>
      <c r="C166" s="150"/>
      <c r="D166" s="151" t="s">
        <v>102</v>
      </c>
      <c r="E166" s="152" t="s">
        <v>575</v>
      </c>
      <c r="F166" s="153">
        <v>99.5</v>
      </c>
      <c r="G166" s="152"/>
      <c r="H166" s="152">
        <v>158</v>
      </c>
      <c r="I166" s="154">
        <v>158</v>
      </c>
      <c r="J166" s="155" t="s">
        <v>662</v>
      </c>
      <c r="K166" s="156">
        <v>58.5</v>
      </c>
      <c r="L166" s="157">
        <v>0.58793969849246197</v>
      </c>
      <c r="M166" s="152" t="s">
        <v>578</v>
      </c>
      <c r="N166" s="158">
        <v>42898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49">
        <v>82</v>
      </c>
      <c r="B167" s="150">
        <v>42786</v>
      </c>
      <c r="C167" s="150"/>
      <c r="D167" s="151" t="s">
        <v>208</v>
      </c>
      <c r="E167" s="152" t="s">
        <v>575</v>
      </c>
      <c r="F167" s="153">
        <v>140.5</v>
      </c>
      <c r="G167" s="152"/>
      <c r="H167" s="152">
        <v>220</v>
      </c>
      <c r="I167" s="154">
        <v>220</v>
      </c>
      <c r="J167" s="155" t="s">
        <v>662</v>
      </c>
      <c r="K167" s="156">
        <f>H167-F167</f>
        <v>79.5</v>
      </c>
      <c r="L167" s="157">
        <f>K167/F167</f>
        <v>0.5658362989323843</v>
      </c>
      <c r="M167" s="152" t="s">
        <v>578</v>
      </c>
      <c r="N167" s="158">
        <v>42864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83</v>
      </c>
      <c r="B168" s="150">
        <v>42786</v>
      </c>
      <c r="C168" s="150"/>
      <c r="D168" s="151" t="s">
        <v>717</v>
      </c>
      <c r="E168" s="152" t="s">
        <v>575</v>
      </c>
      <c r="F168" s="153">
        <v>202.5</v>
      </c>
      <c r="G168" s="152"/>
      <c r="H168" s="152">
        <v>234</v>
      </c>
      <c r="I168" s="154">
        <v>234</v>
      </c>
      <c r="J168" s="155" t="s">
        <v>662</v>
      </c>
      <c r="K168" s="156">
        <v>31.5</v>
      </c>
      <c r="L168" s="157">
        <v>0.155555555555556</v>
      </c>
      <c r="M168" s="152" t="s">
        <v>578</v>
      </c>
      <c r="N168" s="158">
        <v>42836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84</v>
      </c>
      <c r="B169" s="150">
        <v>42818</v>
      </c>
      <c r="C169" s="150"/>
      <c r="D169" s="151" t="s">
        <v>718</v>
      </c>
      <c r="E169" s="152" t="s">
        <v>575</v>
      </c>
      <c r="F169" s="153">
        <v>300.5</v>
      </c>
      <c r="G169" s="152"/>
      <c r="H169" s="152">
        <v>417.5</v>
      </c>
      <c r="I169" s="154">
        <v>420</v>
      </c>
      <c r="J169" s="155" t="s">
        <v>719</v>
      </c>
      <c r="K169" s="156">
        <f>H169-F169</f>
        <v>117</v>
      </c>
      <c r="L169" s="157">
        <f>K169/F169</f>
        <v>0.38935108153078202</v>
      </c>
      <c r="M169" s="152" t="s">
        <v>578</v>
      </c>
      <c r="N169" s="158">
        <v>43070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85</v>
      </c>
      <c r="B170" s="150">
        <v>42818</v>
      </c>
      <c r="C170" s="150"/>
      <c r="D170" s="151" t="s">
        <v>692</v>
      </c>
      <c r="E170" s="152" t="s">
        <v>575</v>
      </c>
      <c r="F170" s="153">
        <v>850</v>
      </c>
      <c r="G170" s="152"/>
      <c r="H170" s="152">
        <v>1042.5</v>
      </c>
      <c r="I170" s="154">
        <v>1023</v>
      </c>
      <c r="J170" s="155" t="s">
        <v>720</v>
      </c>
      <c r="K170" s="156">
        <v>192.5</v>
      </c>
      <c r="L170" s="157">
        <v>0.22647058823529401</v>
      </c>
      <c r="M170" s="152" t="s">
        <v>578</v>
      </c>
      <c r="N170" s="158">
        <v>42830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86</v>
      </c>
      <c r="B171" s="150">
        <v>42830</v>
      </c>
      <c r="C171" s="150"/>
      <c r="D171" s="151" t="s">
        <v>485</v>
      </c>
      <c r="E171" s="152" t="s">
        <v>575</v>
      </c>
      <c r="F171" s="153">
        <v>785</v>
      </c>
      <c r="G171" s="152"/>
      <c r="H171" s="152">
        <v>930</v>
      </c>
      <c r="I171" s="154">
        <v>920</v>
      </c>
      <c r="J171" s="155" t="s">
        <v>721</v>
      </c>
      <c r="K171" s="156">
        <f>H171-F171</f>
        <v>145</v>
      </c>
      <c r="L171" s="157">
        <f>K171/F171</f>
        <v>0.18471337579617833</v>
      </c>
      <c r="M171" s="152" t="s">
        <v>578</v>
      </c>
      <c r="N171" s="158">
        <v>42976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59">
        <v>87</v>
      </c>
      <c r="B172" s="160">
        <v>42831</v>
      </c>
      <c r="C172" s="160"/>
      <c r="D172" s="161" t="s">
        <v>722</v>
      </c>
      <c r="E172" s="162" t="s">
        <v>575</v>
      </c>
      <c r="F172" s="163">
        <v>40</v>
      </c>
      <c r="G172" s="163"/>
      <c r="H172" s="164">
        <v>13.1</v>
      </c>
      <c r="I172" s="164">
        <v>60</v>
      </c>
      <c r="J172" s="165" t="s">
        <v>723</v>
      </c>
      <c r="K172" s="166">
        <v>-26.9</v>
      </c>
      <c r="L172" s="167">
        <v>-0.67249999999999999</v>
      </c>
      <c r="M172" s="163" t="s">
        <v>588</v>
      </c>
      <c r="N172" s="160">
        <v>43138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49">
        <v>88</v>
      </c>
      <c r="B173" s="150">
        <v>42837</v>
      </c>
      <c r="C173" s="150"/>
      <c r="D173" s="151" t="s">
        <v>100</v>
      </c>
      <c r="E173" s="152" t="s">
        <v>575</v>
      </c>
      <c r="F173" s="153">
        <v>289.5</v>
      </c>
      <c r="G173" s="152"/>
      <c r="H173" s="152">
        <v>354</v>
      </c>
      <c r="I173" s="154">
        <v>360</v>
      </c>
      <c r="J173" s="155" t="s">
        <v>724</v>
      </c>
      <c r="K173" s="156">
        <f t="shared" ref="K173:K181" si="35">H173-F173</f>
        <v>64.5</v>
      </c>
      <c r="L173" s="157">
        <f t="shared" ref="L173:L181" si="36">K173/F173</f>
        <v>0.22279792746113988</v>
      </c>
      <c r="M173" s="152" t="s">
        <v>578</v>
      </c>
      <c r="N173" s="158">
        <v>43040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49">
        <v>89</v>
      </c>
      <c r="B174" s="150">
        <v>42845</v>
      </c>
      <c r="C174" s="150"/>
      <c r="D174" s="151" t="s">
        <v>426</v>
      </c>
      <c r="E174" s="152" t="s">
        <v>575</v>
      </c>
      <c r="F174" s="153">
        <v>700</v>
      </c>
      <c r="G174" s="152"/>
      <c r="H174" s="152">
        <v>840</v>
      </c>
      <c r="I174" s="154">
        <v>840</v>
      </c>
      <c r="J174" s="155" t="s">
        <v>725</v>
      </c>
      <c r="K174" s="156">
        <f t="shared" si="35"/>
        <v>140</v>
      </c>
      <c r="L174" s="157">
        <f t="shared" si="36"/>
        <v>0.2</v>
      </c>
      <c r="M174" s="152" t="s">
        <v>578</v>
      </c>
      <c r="N174" s="158">
        <v>42893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90</v>
      </c>
      <c r="B175" s="150">
        <v>42887</v>
      </c>
      <c r="C175" s="150"/>
      <c r="D175" s="151" t="s">
        <v>726</v>
      </c>
      <c r="E175" s="152" t="s">
        <v>575</v>
      </c>
      <c r="F175" s="153">
        <v>130</v>
      </c>
      <c r="G175" s="152"/>
      <c r="H175" s="152">
        <v>144.25</v>
      </c>
      <c r="I175" s="154">
        <v>170</v>
      </c>
      <c r="J175" s="155" t="s">
        <v>727</v>
      </c>
      <c r="K175" s="156">
        <f t="shared" si="35"/>
        <v>14.25</v>
      </c>
      <c r="L175" s="157">
        <f t="shared" si="36"/>
        <v>0.10961538461538461</v>
      </c>
      <c r="M175" s="152" t="s">
        <v>578</v>
      </c>
      <c r="N175" s="158">
        <v>43675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49">
        <v>91</v>
      </c>
      <c r="B176" s="150">
        <v>42901</v>
      </c>
      <c r="C176" s="150"/>
      <c r="D176" s="151" t="s">
        <v>728</v>
      </c>
      <c r="E176" s="152" t="s">
        <v>575</v>
      </c>
      <c r="F176" s="153">
        <v>214.5</v>
      </c>
      <c r="G176" s="152"/>
      <c r="H176" s="152">
        <v>262</v>
      </c>
      <c r="I176" s="154">
        <v>262</v>
      </c>
      <c r="J176" s="155" t="s">
        <v>597</v>
      </c>
      <c r="K176" s="156">
        <f t="shared" si="35"/>
        <v>47.5</v>
      </c>
      <c r="L176" s="157">
        <f t="shared" si="36"/>
        <v>0.22144522144522144</v>
      </c>
      <c r="M176" s="152" t="s">
        <v>578</v>
      </c>
      <c r="N176" s="158">
        <v>42977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80">
        <v>92</v>
      </c>
      <c r="B177" s="181">
        <v>42933</v>
      </c>
      <c r="C177" s="181"/>
      <c r="D177" s="182" t="s">
        <v>729</v>
      </c>
      <c r="E177" s="183" t="s">
        <v>575</v>
      </c>
      <c r="F177" s="184">
        <v>370</v>
      </c>
      <c r="G177" s="183"/>
      <c r="H177" s="183">
        <v>447.5</v>
      </c>
      <c r="I177" s="185">
        <v>450</v>
      </c>
      <c r="J177" s="186" t="s">
        <v>662</v>
      </c>
      <c r="K177" s="156">
        <f t="shared" si="35"/>
        <v>77.5</v>
      </c>
      <c r="L177" s="187">
        <f t="shared" si="36"/>
        <v>0.20945945945945946</v>
      </c>
      <c r="M177" s="183" t="s">
        <v>578</v>
      </c>
      <c r="N177" s="188">
        <v>43035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80">
        <v>93</v>
      </c>
      <c r="B178" s="181">
        <v>42943</v>
      </c>
      <c r="C178" s="181"/>
      <c r="D178" s="182" t="s">
        <v>206</v>
      </c>
      <c r="E178" s="183" t="s">
        <v>575</v>
      </c>
      <c r="F178" s="184">
        <v>657.5</v>
      </c>
      <c r="G178" s="183"/>
      <c r="H178" s="183">
        <v>825</v>
      </c>
      <c r="I178" s="185">
        <v>820</v>
      </c>
      <c r="J178" s="186" t="s">
        <v>662</v>
      </c>
      <c r="K178" s="156">
        <f t="shared" si="35"/>
        <v>167.5</v>
      </c>
      <c r="L178" s="187">
        <f t="shared" si="36"/>
        <v>0.25475285171102663</v>
      </c>
      <c r="M178" s="183" t="s">
        <v>578</v>
      </c>
      <c r="N178" s="188">
        <v>43090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94</v>
      </c>
      <c r="B179" s="150">
        <v>42964</v>
      </c>
      <c r="C179" s="150"/>
      <c r="D179" s="151" t="s">
        <v>380</v>
      </c>
      <c r="E179" s="152" t="s">
        <v>575</v>
      </c>
      <c r="F179" s="153">
        <v>605</v>
      </c>
      <c r="G179" s="152"/>
      <c r="H179" s="152">
        <v>750</v>
      </c>
      <c r="I179" s="154">
        <v>750</v>
      </c>
      <c r="J179" s="155" t="s">
        <v>721</v>
      </c>
      <c r="K179" s="156">
        <f t="shared" si="35"/>
        <v>145</v>
      </c>
      <c r="L179" s="157">
        <f t="shared" si="36"/>
        <v>0.23966942148760331</v>
      </c>
      <c r="M179" s="152" t="s">
        <v>578</v>
      </c>
      <c r="N179" s="158">
        <v>43027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59">
        <v>95</v>
      </c>
      <c r="B180" s="160">
        <v>42979</v>
      </c>
      <c r="C180" s="160"/>
      <c r="D180" s="168" t="s">
        <v>730</v>
      </c>
      <c r="E180" s="163" t="s">
        <v>575</v>
      </c>
      <c r="F180" s="163">
        <v>255</v>
      </c>
      <c r="G180" s="164"/>
      <c r="H180" s="164">
        <v>217.25</v>
      </c>
      <c r="I180" s="164">
        <v>320</v>
      </c>
      <c r="J180" s="165" t="s">
        <v>731</v>
      </c>
      <c r="K180" s="166">
        <f t="shared" si="35"/>
        <v>-37.75</v>
      </c>
      <c r="L180" s="169">
        <f t="shared" si="36"/>
        <v>-0.14803921568627451</v>
      </c>
      <c r="M180" s="163" t="s">
        <v>588</v>
      </c>
      <c r="N180" s="160">
        <v>43661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96</v>
      </c>
      <c r="B181" s="150">
        <v>42997</v>
      </c>
      <c r="C181" s="150"/>
      <c r="D181" s="151" t="s">
        <v>732</v>
      </c>
      <c r="E181" s="152" t="s">
        <v>575</v>
      </c>
      <c r="F181" s="153">
        <v>215</v>
      </c>
      <c r="G181" s="152"/>
      <c r="H181" s="152">
        <v>258</v>
      </c>
      <c r="I181" s="154">
        <v>258</v>
      </c>
      <c r="J181" s="155" t="s">
        <v>662</v>
      </c>
      <c r="K181" s="156">
        <f t="shared" si="35"/>
        <v>43</v>
      </c>
      <c r="L181" s="157">
        <f t="shared" si="36"/>
        <v>0.2</v>
      </c>
      <c r="M181" s="152" t="s">
        <v>578</v>
      </c>
      <c r="N181" s="158">
        <v>43040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97</v>
      </c>
      <c r="B182" s="150">
        <v>42997</v>
      </c>
      <c r="C182" s="150"/>
      <c r="D182" s="151" t="s">
        <v>732</v>
      </c>
      <c r="E182" s="152" t="s">
        <v>575</v>
      </c>
      <c r="F182" s="153">
        <v>215</v>
      </c>
      <c r="G182" s="152"/>
      <c r="H182" s="152">
        <v>258</v>
      </c>
      <c r="I182" s="154">
        <v>258</v>
      </c>
      <c r="J182" s="186" t="s">
        <v>662</v>
      </c>
      <c r="K182" s="156">
        <v>43</v>
      </c>
      <c r="L182" s="157">
        <v>0.2</v>
      </c>
      <c r="M182" s="152" t="s">
        <v>578</v>
      </c>
      <c r="N182" s="158">
        <v>43040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80">
        <v>98</v>
      </c>
      <c r="B183" s="181">
        <v>42998</v>
      </c>
      <c r="C183" s="181"/>
      <c r="D183" s="182" t="s">
        <v>733</v>
      </c>
      <c r="E183" s="183" t="s">
        <v>575</v>
      </c>
      <c r="F183" s="153">
        <v>75</v>
      </c>
      <c r="G183" s="183"/>
      <c r="H183" s="183">
        <v>90</v>
      </c>
      <c r="I183" s="185">
        <v>90</v>
      </c>
      <c r="J183" s="155" t="s">
        <v>734</v>
      </c>
      <c r="K183" s="156">
        <f t="shared" ref="K183:K188" si="37">H183-F183</f>
        <v>15</v>
      </c>
      <c r="L183" s="157">
        <f t="shared" ref="L183:L188" si="38">K183/F183</f>
        <v>0.2</v>
      </c>
      <c r="M183" s="152" t="s">
        <v>578</v>
      </c>
      <c r="N183" s="158">
        <v>43019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80">
        <v>99</v>
      </c>
      <c r="B184" s="181">
        <v>43011</v>
      </c>
      <c r="C184" s="181"/>
      <c r="D184" s="182" t="s">
        <v>735</v>
      </c>
      <c r="E184" s="183" t="s">
        <v>575</v>
      </c>
      <c r="F184" s="184">
        <v>315</v>
      </c>
      <c r="G184" s="183"/>
      <c r="H184" s="183">
        <v>392</v>
      </c>
      <c r="I184" s="185">
        <v>384</v>
      </c>
      <c r="J184" s="186" t="s">
        <v>736</v>
      </c>
      <c r="K184" s="156">
        <f t="shared" si="37"/>
        <v>77</v>
      </c>
      <c r="L184" s="187">
        <f t="shared" si="38"/>
        <v>0.24444444444444444</v>
      </c>
      <c r="M184" s="183" t="s">
        <v>578</v>
      </c>
      <c r="N184" s="188">
        <v>43017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80">
        <v>100</v>
      </c>
      <c r="B185" s="181">
        <v>43013</v>
      </c>
      <c r="C185" s="181"/>
      <c r="D185" s="182" t="s">
        <v>458</v>
      </c>
      <c r="E185" s="183" t="s">
        <v>575</v>
      </c>
      <c r="F185" s="184">
        <v>145</v>
      </c>
      <c r="G185" s="183"/>
      <c r="H185" s="183">
        <v>179</v>
      </c>
      <c r="I185" s="185">
        <v>180</v>
      </c>
      <c r="J185" s="186" t="s">
        <v>737</v>
      </c>
      <c r="K185" s="156">
        <f t="shared" si="37"/>
        <v>34</v>
      </c>
      <c r="L185" s="187">
        <f t="shared" si="38"/>
        <v>0.23448275862068965</v>
      </c>
      <c r="M185" s="183" t="s">
        <v>578</v>
      </c>
      <c r="N185" s="188">
        <v>43025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80">
        <v>101</v>
      </c>
      <c r="B186" s="181">
        <v>43014</v>
      </c>
      <c r="C186" s="181"/>
      <c r="D186" s="182" t="s">
        <v>355</v>
      </c>
      <c r="E186" s="183" t="s">
        <v>575</v>
      </c>
      <c r="F186" s="184">
        <v>256</v>
      </c>
      <c r="G186" s="183"/>
      <c r="H186" s="183">
        <v>323</v>
      </c>
      <c r="I186" s="185">
        <v>320</v>
      </c>
      <c r="J186" s="186" t="s">
        <v>662</v>
      </c>
      <c r="K186" s="156">
        <f t="shared" si="37"/>
        <v>67</v>
      </c>
      <c r="L186" s="187">
        <f t="shared" si="38"/>
        <v>0.26171875</v>
      </c>
      <c r="M186" s="183" t="s">
        <v>578</v>
      </c>
      <c r="N186" s="188">
        <v>43067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80">
        <v>102</v>
      </c>
      <c r="B187" s="181">
        <v>43017</v>
      </c>
      <c r="C187" s="181"/>
      <c r="D187" s="182" t="s">
        <v>369</v>
      </c>
      <c r="E187" s="183" t="s">
        <v>575</v>
      </c>
      <c r="F187" s="184">
        <v>137.5</v>
      </c>
      <c r="G187" s="183"/>
      <c r="H187" s="183">
        <v>184</v>
      </c>
      <c r="I187" s="185">
        <v>183</v>
      </c>
      <c r="J187" s="186" t="s">
        <v>738</v>
      </c>
      <c r="K187" s="156">
        <f t="shared" si="37"/>
        <v>46.5</v>
      </c>
      <c r="L187" s="187">
        <f t="shared" si="38"/>
        <v>0.33818181818181819</v>
      </c>
      <c r="M187" s="183" t="s">
        <v>578</v>
      </c>
      <c r="N187" s="188">
        <v>43108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80">
        <v>103</v>
      </c>
      <c r="B188" s="181">
        <v>43018</v>
      </c>
      <c r="C188" s="181"/>
      <c r="D188" s="182" t="s">
        <v>739</v>
      </c>
      <c r="E188" s="183" t="s">
        <v>575</v>
      </c>
      <c r="F188" s="184">
        <v>125.5</v>
      </c>
      <c r="G188" s="183"/>
      <c r="H188" s="183">
        <v>158</v>
      </c>
      <c r="I188" s="185">
        <v>155</v>
      </c>
      <c r="J188" s="186" t="s">
        <v>740</v>
      </c>
      <c r="K188" s="156">
        <f t="shared" si="37"/>
        <v>32.5</v>
      </c>
      <c r="L188" s="187">
        <f t="shared" si="38"/>
        <v>0.25896414342629481</v>
      </c>
      <c r="M188" s="183" t="s">
        <v>578</v>
      </c>
      <c r="N188" s="188">
        <v>43067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80">
        <v>104</v>
      </c>
      <c r="B189" s="181">
        <v>43018</v>
      </c>
      <c r="C189" s="181"/>
      <c r="D189" s="182" t="s">
        <v>741</v>
      </c>
      <c r="E189" s="183" t="s">
        <v>575</v>
      </c>
      <c r="F189" s="184">
        <v>895</v>
      </c>
      <c r="G189" s="183"/>
      <c r="H189" s="183">
        <v>1122.5</v>
      </c>
      <c r="I189" s="185">
        <v>1078</v>
      </c>
      <c r="J189" s="186" t="s">
        <v>742</v>
      </c>
      <c r="K189" s="156">
        <v>227.5</v>
      </c>
      <c r="L189" s="187">
        <v>0.25418994413407803</v>
      </c>
      <c r="M189" s="183" t="s">
        <v>578</v>
      </c>
      <c r="N189" s="188">
        <v>43117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80">
        <v>105</v>
      </c>
      <c r="B190" s="181">
        <v>43020</v>
      </c>
      <c r="C190" s="181"/>
      <c r="D190" s="182" t="s">
        <v>364</v>
      </c>
      <c r="E190" s="183" t="s">
        <v>575</v>
      </c>
      <c r="F190" s="184">
        <v>525</v>
      </c>
      <c r="G190" s="183"/>
      <c r="H190" s="183">
        <v>629</v>
      </c>
      <c r="I190" s="185">
        <v>629</v>
      </c>
      <c r="J190" s="186" t="s">
        <v>662</v>
      </c>
      <c r="K190" s="156">
        <v>104</v>
      </c>
      <c r="L190" s="187">
        <v>0.19809523809523799</v>
      </c>
      <c r="M190" s="183" t="s">
        <v>578</v>
      </c>
      <c r="N190" s="188">
        <v>43119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80">
        <v>106</v>
      </c>
      <c r="B191" s="181">
        <v>43046</v>
      </c>
      <c r="C191" s="181"/>
      <c r="D191" s="182" t="s">
        <v>402</v>
      </c>
      <c r="E191" s="183" t="s">
        <v>575</v>
      </c>
      <c r="F191" s="184">
        <v>740</v>
      </c>
      <c r="G191" s="183"/>
      <c r="H191" s="183">
        <v>892.5</v>
      </c>
      <c r="I191" s="185">
        <v>900</v>
      </c>
      <c r="J191" s="186" t="s">
        <v>743</v>
      </c>
      <c r="K191" s="156">
        <f>H191-F191</f>
        <v>152.5</v>
      </c>
      <c r="L191" s="187">
        <f>K191/F191</f>
        <v>0.20608108108108109</v>
      </c>
      <c r="M191" s="183" t="s">
        <v>578</v>
      </c>
      <c r="N191" s="188">
        <v>43052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107</v>
      </c>
      <c r="B192" s="150">
        <v>43073</v>
      </c>
      <c r="C192" s="150"/>
      <c r="D192" s="151" t="s">
        <v>744</v>
      </c>
      <c r="E192" s="152" t="s">
        <v>575</v>
      </c>
      <c r="F192" s="153">
        <v>118.5</v>
      </c>
      <c r="G192" s="152"/>
      <c r="H192" s="152">
        <v>143.5</v>
      </c>
      <c r="I192" s="154">
        <v>145</v>
      </c>
      <c r="J192" s="155" t="s">
        <v>745</v>
      </c>
      <c r="K192" s="156">
        <f>H192-F192</f>
        <v>25</v>
      </c>
      <c r="L192" s="157">
        <f>K192/F192</f>
        <v>0.2109704641350211</v>
      </c>
      <c r="M192" s="152" t="s">
        <v>578</v>
      </c>
      <c r="N192" s="158">
        <v>43097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59">
        <v>108</v>
      </c>
      <c r="B193" s="160">
        <v>43090</v>
      </c>
      <c r="C193" s="160"/>
      <c r="D193" s="161" t="s">
        <v>431</v>
      </c>
      <c r="E193" s="162" t="s">
        <v>575</v>
      </c>
      <c r="F193" s="163">
        <v>715</v>
      </c>
      <c r="G193" s="163"/>
      <c r="H193" s="164">
        <v>500</v>
      </c>
      <c r="I193" s="164">
        <v>872</v>
      </c>
      <c r="J193" s="165" t="s">
        <v>746</v>
      </c>
      <c r="K193" s="166">
        <f>H193-F193</f>
        <v>-215</v>
      </c>
      <c r="L193" s="167">
        <f>K193/F193</f>
        <v>-0.30069930069930068</v>
      </c>
      <c r="M193" s="163" t="s">
        <v>588</v>
      </c>
      <c r="N193" s="160">
        <v>43670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109</v>
      </c>
      <c r="B194" s="150">
        <v>43098</v>
      </c>
      <c r="C194" s="150"/>
      <c r="D194" s="151" t="s">
        <v>735</v>
      </c>
      <c r="E194" s="152" t="s">
        <v>575</v>
      </c>
      <c r="F194" s="153">
        <v>435</v>
      </c>
      <c r="G194" s="152"/>
      <c r="H194" s="152">
        <v>542.5</v>
      </c>
      <c r="I194" s="154">
        <v>539</v>
      </c>
      <c r="J194" s="155" t="s">
        <v>662</v>
      </c>
      <c r="K194" s="156">
        <v>107.5</v>
      </c>
      <c r="L194" s="157">
        <v>0.247126436781609</v>
      </c>
      <c r="M194" s="152" t="s">
        <v>578</v>
      </c>
      <c r="N194" s="158">
        <v>43206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110</v>
      </c>
      <c r="B195" s="150">
        <v>43098</v>
      </c>
      <c r="C195" s="150"/>
      <c r="D195" s="151" t="s">
        <v>546</v>
      </c>
      <c r="E195" s="152" t="s">
        <v>575</v>
      </c>
      <c r="F195" s="153">
        <v>885</v>
      </c>
      <c r="G195" s="152"/>
      <c r="H195" s="152">
        <v>1090</v>
      </c>
      <c r="I195" s="154">
        <v>1084</v>
      </c>
      <c r="J195" s="155" t="s">
        <v>662</v>
      </c>
      <c r="K195" s="156">
        <v>205</v>
      </c>
      <c r="L195" s="157">
        <v>0.23163841807909599</v>
      </c>
      <c r="M195" s="152" t="s">
        <v>578</v>
      </c>
      <c r="N195" s="158">
        <v>43213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89">
        <v>111</v>
      </c>
      <c r="B196" s="190">
        <v>43192</v>
      </c>
      <c r="C196" s="190"/>
      <c r="D196" s="168" t="s">
        <v>747</v>
      </c>
      <c r="E196" s="163" t="s">
        <v>575</v>
      </c>
      <c r="F196" s="191">
        <v>478.5</v>
      </c>
      <c r="G196" s="163"/>
      <c r="H196" s="163">
        <v>442</v>
      </c>
      <c r="I196" s="164">
        <v>613</v>
      </c>
      <c r="J196" s="165" t="s">
        <v>748</v>
      </c>
      <c r="K196" s="166">
        <f>H196-F196</f>
        <v>-36.5</v>
      </c>
      <c r="L196" s="167">
        <f>K196/F196</f>
        <v>-7.6280041797283177E-2</v>
      </c>
      <c r="M196" s="163" t="s">
        <v>588</v>
      </c>
      <c r="N196" s="160">
        <v>43762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59">
        <v>112</v>
      </c>
      <c r="B197" s="160">
        <v>43194</v>
      </c>
      <c r="C197" s="160"/>
      <c r="D197" s="161" t="s">
        <v>749</v>
      </c>
      <c r="E197" s="162" t="s">
        <v>575</v>
      </c>
      <c r="F197" s="163">
        <f>141.5-7.3</f>
        <v>134.19999999999999</v>
      </c>
      <c r="G197" s="163"/>
      <c r="H197" s="164">
        <v>77</v>
      </c>
      <c r="I197" s="164">
        <v>180</v>
      </c>
      <c r="J197" s="165" t="s">
        <v>750</v>
      </c>
      <c r="K197" s="166">
        <f>H197-F197</f>
        <v>-57.199999999999989</v>
      </c>
      <c r="L197" s="167">
        <f>K197/F197</f>
        <v>-0.42622950819672129</v>
      </c>
      <c r="M197" s="163" t="s">
        <v>588</v>
      </c>
      <c r="N197" s="160">
        <v>43522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59">
        <v>113</v>
      </c>
      <c r="B198" s="160">
        <v>43209</v>
      </c>
      <c r="C198" s="160"/>
      <c r="D198" s="161" t="s">
        <v>751</v>
      </c>
      <c r="E198" s="162" t="s">
        <v>575</v>
      </c>
      <c r="F198" s="163">
        <v>430</v>
      </c>
      <c r="G198" s="163"/>
      <c r="H198" s="164">
        <v>220</v>
      </c>
      <c r="I198" s="164">
        <v>537</v>
      </c>
      <c r="J198" s="165" t="s">
        <v>752</v>
      </c>
      <c r="K198" s="166">
        <f>H198-F198</f>
        <v>-210</v>
      </c>
      <c r="L198" s="167">
        <f>K198/F198</f>
        <v>-0.48837209302325579</v>
      </c>
      <c r="M198" s="163" t="s">
        <v>588</v>
      </c>
      <c r="N198" s="160">
        <v>43252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80">
        <v>114</v>
      </c>
      <c r="B199" s="181">
        <v>43220</v>
      </c>
      <c r="C199" s="181"/>
      <c r="D199" s="182" t="s">
        <v>753</v>
      </c>
      <c r="E199" s="183" t="s">
        <v>575</v>
      </c>
      <c r="F199" s="183">
        <v>153.5</v>
      </c>
      <c r="G199" s="183"/>
      <c r="H199" s="183">
        <v>196</v>
      </c>
      <c r="I199" s="185">
        <v>196</v>
      </c>
      <c r="J199" s="155" t="s">
        <v>754</v>
      </c>
      <c r="K199" s="156">
        <f>H199-F199</f>
        <v>42.5</v>
      </c>
      <c r="L199" s="157">
        <f>K199/F199</f>
        <v>0.27687296416938112</v>
      </c>
      <c r="M199" s="152" t="s">
        <v>578</v>
      </c>
      <c r="N199" s="158">
        <v>43605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59">
        <v>115</v>
      </c>
      <c r="B200" s="160">
        <v>43306</v>
      </c>
      <c r="C200" s="160"/>
      <c r="D200" s="161" t="s">
        <v>722</v>
      </c>
      <c r="E200" s="162" t="s">
        <v>575</v>
      </c>
      <c r="F200" s="163">
        <v>27.5</v>
      </c>
      <c r="G200" s="163"/>
      <c r="H200" s="164">
        <v>13.1</v>
      </c>
      <c r="I200" s="164">
        <v>60</v>
      </c>
      <c r="J200" s="165" t="s">
        <v>755</v>
      </c>
      <c r="K200" s="166">
        <v>-14.4</v>
      </c>
      <c r="L200" s="167">
        <v>-0.52363636363636401</v>
      </c>
      <c r="M200" s="163" t="s">
        <v>588</v>
      </c>
      <c r="N200" s="160">
        <v>43138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9">
        <v>116</v>
      </c>
      <c r="B201" s="190">
        <v>43318</v>
      </c>
      <c r="C201" s="190"/>
      <c r="D201" s="168" t="s">
        <v>756</v>
      </c>
      <c r="E201" s="163" t="s">
        <v>575</v>
      </c>
      <c r="F201" s="163">
        <v>148.5</v>
      </c>
      <c r="G201" s="163"/>
      <c r="H201" s="163">
        <v>102</v>
      </c>
      <c r="I201" s="164">
        <v>182</v>
      </c>
      <c r="J201" s="165" t="s">
        <v>757</v>
      </c>
      <c r="K201" s="166">
        <f>H201-F201</f>
        <v>-46.5</v>
      </c>
      <c r="L201" s="167">
        <f>K201/F201</f>
        <v>-0.31313131313131315</v>
      </c>
      <c r="M201" s="163" t="s">
        <v>588</v>
      </c>
      <c r="N201" s="160">
        <v>43661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49">
        <v>117</v>
      </c>
      <c r="B202" s="150">
        <v>43335</v>
      </c>
      <c r="C202" s="150"/>
      <c r="D202" s="151" t="s">
        <v>758</v>
      </c>
      <c r="E202" s="152" t="s">
        <v>575</v>
      </c>
      <c r="F202" s="183">
        <v>285</v>
      </c>
      <c r="G202" s="152"/>
      <c r="H202" s="152">
        <v>355</v>
      </c>
      <c r="I202" s="154">
        <v>364</v>
      </c>
      <c r="J202" s="155" t="s">
        <v>759</v>
      </c>
      <c r="K202" s="156">
        <v>70</v>
      </c>
      <c r="L202" s="157">
        <v>0.24561403508771901</v>
      </c>
      <c r="M202" s="152" t="s">
        <v>578</v>
      </c>
      <c r="N202" s="158">
        <v>43455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49">
        <v>118</v>
      </c>
      <c r="B203" s="150">
        <v>43341</v>
      </c>
      <c r="C203" s="150"/>
      <c r="D203" s="151" t="s">
        <v>392</v>
      </c>
      <c r="E203" s="152" t="s">
        <v>575</v>
      </c>
      <c r="F203" s="183">
        <v>525</v>
      </c>
      <c r="G203" s="152"/>
      <c r="H203" s="152">
        <v>585</v>
      </c>
      <c r="I203" s="154">
        <v>635</v>
      </c>
      <c r="J203" s="155" t="s">
        <v>760</v>
      </c>
      <c r="K203" s="156">
        <f t="shared" ref="K203:K234" si="39">H203-F203</f>
        <v>60</v>
      </c>
      <c r="L203" s="157">
        <f t="shared" ref="L203:L234" si="40">K203/F203</f>
        <v>0.11428571428571428</v>
      </c>
      <c r="M203" s="152" t="s">
        <v>578</v>
      </c>
      <c r="N203" s="158">
        <v>43662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49">
        <v>119</v>
      </c>
      <c r="B204" s="150">
        <v>43395</v>
      </c>
      <c r="C204" s="150"/>
      <c r="D204" s="151" t="s">
        <v>380</v>
      </c>
      <c r="E204" s="152" t="s">
        <v>575</v>
      </c>
      <c r="F204" s="183">
        <v>475</v>
      </c>
      <c r="G204" s="152"/>
      <c r="H204" s="152">
        <v>574</v>
      </c>
      <c r="I204" s="154">
        <v>570</v>
      </c>
      <c r="J204" s="155" t="s">
        <v>662</v>
      </c>
      <c r="K204" s="156">
        <f t="shared" si="39"/>
        <v>99</v>
      </c>
      <c r="L204" s="157">
        <f t="shared" si="40"/>
        <v>0.20842105263157895</v>
      </c>
      <c r="M204" s="152" t="s">
        <v>578</v>
      </c>
      <c r="N204" s="158">
        <v>43403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80">
        <v>120</v>
      </c>
      <c r="B205" s="181">
        <v>43397</v>
      </c>
      <c r="C205" s="181"/>
      <c r="D205" s="182" t="s">
        <v>761</v>
      </c>
      <c r="E205" s="183" t="s">
        <v>575</v>
      </c>
      <c r="F205" s="183">
        <v>707.5</v>
      </c>
      <c r="G205" s="183"/>
      <c r="H205" s="183">
        <v>872</v>
      </c>
      <c r="I205" s="185">
        <v>872</v>
      </c>
      <c r="J205" s="186" t="s">
        <v>662</v>
      </c>
      <c r="K205" s="156">
        <f t="shared" si="39"/>
        <v>164.5</v>
      </c>
      <c r="L205" s="187">
        <f t="shared" si="40"/>
        <v>0.23250883392226149</v>
      </c>
      <c r="M205" s="183" t="s">
        <v>578</v>
      </c>
      <c r="N205" s="188">
        <v>43482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80">
        <v>121</v>
      </c>
      <c r="B206" s="181">
        <v>43398</v>
      </c>
      <c r="C206" s="181"/>
      <c r="D206" s="182" t="s">
        <v>762</v>
      </c>
      <c r="E206" s="183" t="s">
        <v>575</v>
      </c>
      <c r="F206" s="183">
        <v>162</v>
      </c>
      <c r="G206" s="183"/>
      <c r="H206" s="183">
        <v>204</v>
      </c>
      <c r="I206" s="185">
        <v>209</v>
      </c>
      <c r="J206" s="186" t="s">
        <v>763</v>
      </c>
      <c r="K206" s="156">
        <f t="shared" si="39"/>
        <v>42</v>
      </c>
      <c r="L206" s="187">
        <f t="shared" si="40"/>
        <v>0.25925925925925924</v>
      </c>
      <c r="M206" s="183" t="s">
        <v>578</v>
      </c>
      <c r="N206" s="188">
        <v>43539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0">
        <v>122</v>
      </c>
      <c r="B207" s="181">
        <v>43399</v>
      </c>
      <c r="C207" s="181"/>
      <c r="D207" s="182" t="s">
        <v>478</v>
      </c>
      <c r="E207" s="183" t="s">
        <v>575</v>
      </c>
      <c r="F207" s="183">
        <v>240</v>
      </c>
      <c r="G207" s="183"/>
      <c r="H207" s="183">
        <v>297</v>
      </c>
      <c r="I207" s="185">
        <v>297</v>
      </c>
      <c r="J207" s="186" t="s">
        <v>662</v>
      </c>
      <c r="K207" s="192">
        <f t="shared" si="39"/>
        <v>57</v>
      </c>
      <c r="L207" s="187">
        <f t="shared" si="40"/>
        <v>0.23749999999999999</v>
      </c>
      <c r="M207" s="183" t="s">
        <v>578</v>
      </c>
      <c r="N207" s="188">
        <v>43417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49">
        <v>123</v>
      </c>
      <c r="B208" s="150">
        <v>43439</v>
      </c>
      <c r="C208" s="150"/>
      <c r="D208" s="151" t="s">
        <v>764</v>
      </c>
      <c r="E208" s="152" t="s">
        <v>575</v>
      </c>
      <c r="F208" s="152">
        <v>202.5</v>
      </c>
      <c r="G208" s="152"/>
      <c r="H208" s="152">
        <v>255</v>
      </c>
      <c r="I208" s="154">
        <v>252</v>
      </c>
      <c r="J208" s="155" t="s">
        <v>662</v>
      </c>
      <c r="K208" s="156">
        <f t="shared" si="39"/>
        <v>52.5</v>
      </c>
      <c r="L208" s="157">
        <f t="shared" si="40"/>
        <v>0.25925925925925924</v>
      </c>
      <c r="M208" s="152" t="s">
        <v>578</v>
      </c>
      <c r="N208" s="158">
        <v>43542</v>
      </c>
      <c r="O208" s="1"/>
      <c r="P208" s="1"/>
      <c r="Q208" s="223"/>
      <c r="R208" s="1"/>
      <c r="S208" s="6" t="s">
        <v>765</v>
      </c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124</v>
      </c>
      <c r="B209" s="181">
        <v>43465</v>
      </c>
      <c r="C209" s="150"/>
      <c r="D209" s="182" t="s">
        <v>157</v>
      </c>
      <c r="E209" s="183" t="s">
        <v>575</v>
      </c>
      <c r="F209" s="183">
        <v>710</v>
      </c>
      <c r="G209" s="183"/>
      <c r="H209" s="183">
        <v>866</v>
      </c>
      <c r="I209" s="185">
        <v>866</v>
      </c>
      <c r="J209" s="186" t="s">
        <v>662</v>
      </c>
      <c r="K209" s="156">
        <f t="shared" si="39"/>
        <v>156</v>
      </c>
      <c r="L209" s="157">
        <f t="shared" si="40"/>
        <v>0.21971830985915494</v>
      </c>
      <c r="M209" s="152" t="s">
        <v>578</v>
      </c>
      <c r="N209" s="158">
        <v>43553</v>
      </c>
      <c r="O209" s="1"/>
      <c r="P209" s="1"/>
      <c r="Q209" s="223"/>
      <c r="R209" s="1"/>
      <c r="S209" s="6" t="s">
        <v>765</v>
      </c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0">
        <v>125</v>
      </c>
      <c r="B210" s="181">
        <v>43522</v>
      </c>
      <c r="C210" s="181"/>
      <c r="D210" s="182" t="s">
        <v>172</v>
      </c>
      <c r="E210" s="183" t="s">
        <v>575</v>
      </c>
      <c r="F210" s="183">
        <v>337.25</v>
      </c>
      <c r="G210" s="183"/>
      <c r="H210" s="183">
        <v>398.5</v>
      </c>
      <c r="I210" s="185">
        <v>411</v>
      </c>
      <c r="J210" s="155" t="s">
        <v>766</v>
      </c>
      <c r="K210" s="156">
        <f t="shared" si="39"/>
        <v>61.25</v>
      </c>
      <c r="L210" s="157">
        <f t="shared" si="40"/>
        <v>0.1816160118606375</v>
      </c>
      <c r="M210" s="152" t="s">
        <v>578</v>
      </c>
      <c r="N210" s="158">
        <v>43760</v>
      </c>
      <c r="O210" s="1"/>
      <c r="P210" s="1"/>
      <c r="Q210" s="223"/>
      <c r="R210" s="1"/>
      <c r="S210" s="6" t="s">
        <v>765</v>
      </c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93">
        <v>126</v>
      </c>
      <c r="B211" s="194">
        <v>43559</v>
      </c>
      <c r="C211" s="194"/>
      <c r="D211" s="195" t="s">
        <v>767</v>
      </c>
      <c r="E211" s="196" t="s">
        <v>575</v>
      </c>
      <c r="F211" s="196">
        <v>130</v>
      </c>
      <c r="G211" s="196"/>
      <c r="H211" s="196">
        <v>65</v>
      </c>
      <c r="I211" s="197">
        <v>158</v>
      </c>
      <c r="J211" s="165" t="s">
        <v>768</v>
      </c>
      <c r="K211" s="166">
        <f t="shared" si="39"/>
        <v>-65</v>
      </c>
      <c r="L211" s="167">
        <f t="shared" si="40"/>
        <v>-0.5</v>
      </c>
      <c r="M211" s="163" t="s">
        <v>588</v>
      </c>
      <c r="N211" s="160">
        <v>43726</v>
      </c>
      <c r="O211" s="1"/>
      <c r="P211" s="1"/>
      <c r="Q211" s="223"/>
      <c r="R211" s="1"/>
      <c r="S211" s="6" t="s">
        <v>769</v>
      </c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127</v>
      </c>
      <c r="B212" s="181">
        <v>43017</v>
      </c>
      <c r="C212" s="181"/>
      <c r="D212" s="182" t="s">
        <v>208</v>
      </c>
      <c r="E212" s="183" t="s">
        <v>575</v>
      </c>
      <c r="F212" s="183">
        <v>141.5</v>
      </c>
      <c r="G212" s="183"/>
      <c r="H212" s="183">
        <v>183.5</v>
      </c>
      <c r="I212" s="185">
        <v>210</v>
      </c>
      <c r="J212" s="155" t="s">
        <v>763</v>
      </c>
      <c r="K212" s="156">
        <f t="shared" si="39"/>
        <v>42</v>
      </c>
      <c r="L212" s="157">
        <f t="shared" si="40"/>
        <v>0.29681978798586572</v>
      </c>
      <c r="M212" s="152" t="s">
        <v>578</v>
      </c>
      <c r="N212" s="158">
        <v>43042</v>
      </c>
      <c r="O212" s="1"/>
      <c r="P212" s="1"/>
      <c r="Q212" s="223"/>
      <c r="R212" s="1"/>
      <c r="S212" s="6" t="s">
        <v>769</v>
      </c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93">
        <v>128</v>
      </c>
      <c r="B213" s="194">
        <v>43074</v>
      </c>
      <c r="C213" s="194"/>
      <c r="D213" s="195" t="s">
        <v>770</v>
      </c>
      <c r="E213" s="196" t="s">
        <v>575</v>
      </c>
      <c r="F213" s="191">
        <v>172</v>
      </c>
      <c r="G213" s="196"/>
      <c r="H213" s="196">
        <v>155.25</v>
      </c>
      <c r="I213" s="197">
        <v>230</v>
      </c>
      <c r="J213" s="165" t="s">
        <v>771</v>
      </c>
      <c r="K213" s="166">
        <f t="shared" si="39"/>
        <v>-16.75</v>
      </c>
      <c r="L213" s="167">
        <f t="shared" si="40"/>
        <v>-9.7383720930232565E-2</v>
      </c>
      <c r="M213" s="163" t="s">
        <v>588</v>
      </c>
      <c r="N213" s="160">
        <v>43787</v>
      </c>
      <c r="O213" s="1"/>
      <c r="P213" s="1"/>
      <c r="Q213" s="223"/>
      <c r="R213" s="1"/>
      <c r="S213" s="6" t="s">
        <v>769</v>
      </c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0">
        <v>129</v>
      </c>
      <c r="B214" s="181">
        <v>43398</v>
      </c>
      <c r="C214" s="181"/>
      <c r="D214" s="182" t="s">
        <v>118</v>
      </c>
      <c r="E214" s="183" t="s">
        <v>575</v>
      </c>
      <c r="F214" s="183">
        <v>698.5</v>
      </c>
      <c r="G214" s="183"/>
      <c r="H214" s="183">
        <v>890</v>
      </c>
      <c r="I214" s="185">
        <v>890</v>
      </c>
      <c r="J214" s="155" t="s">
        <v>772</v>
      </c>
      <c r="K214" s="156">
        <f t="shared" si="39"/>
        <v>191.5</v>
      </c>
      <c r="L214" s="157">
        <f t="shared" si="40"/>
        <v>0.27415891195418757</v>
      </c>
      <c r="M214" s="152" t="s">
        <v>578</v>
      </c>
      <c r="N214" s="158">
        <v>44328</v>
      </c>
      <c r="O214" s="1"/>
      <c r="P214" s="1"/>
      <c r="Q214" s="223"/>
      <c r="R214" s="1"/>
      <c r="S214" s="6" t="s">
        <v>765</v>
      </c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130</v>
      </c>
      <c r="B215" s="181">
        <v>42877</v>
      </c>
      <c r="C215" s="181"/>
      <c r="D215" s="182" t="s">
        <v>773</v>
      </c>
      <c r="E215" s="183" t="s">
        <v>575</v>
      </c>
      <c r="F215" s="183">
        <v>127.6</v>
      </c>
      <c r="G215" s="183"/>
      <c r="H215" s="183">
        <v>138</v>
      </c>
      <c r="I215" s="185">
        <v>190</v>
      </c>
      <c r="J215" s="155" t="s">
        <v>774</v>
      </c>
      <c r="K215" s="156">
        <f t="shared" si="39"/>
        <v>10.400000000000006</v>
      </c>
      <c r="L215" s="157">
        <f t="shared" si="40"/>
        <v>8.1504702194357417E-2</v>
      </c>
      <c r="M215" s="152" t="s">
        <v>578</v>
      </c>
      <c r="N215" s="158">
        <v>43774</v>
      </c>
      <c r="O215" s="1"/>
      <c r="P215" s="1"/>
      <c r="Q215" s="223"/>
      <c r="R215" s="1"/>
      <c r="S215" s="6" t="s">
        <v>769</v>
      </c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80">
        <v>131</v>
      </c>
      <c r="B216" s="181">
        <v>43158</v>
      </c>
      <c r="C216" s="181"/>
      <c r="D216" s="182" t="s">
        <v>775</v>
      </c>
      <c r="E216" s="183" t="s">
        <v>575</v>
      </c>
      <c r="F216" s="183">
        <v>317</v>
      </c>
      <c r="G216" s="183"/>
      <c r="H216" s="183">
        <v>382.5</v>
      </c>
      <c r="I216" s="185">
        <v>398</v>
      </c>
      <c r="J216" s="155" t="s">
        <v>776</v>
      </c>
      <c r="K216" s="156">
        <f t="shared" si="39"/>
        <v>65.5</v>
      </c>
      <c r="L216" s="157">
        <f t="shared" si="40"/>
        <v>0.20662460567823343</v>
      </c>
      <c r="M216" s="152" t="s">
        <v>578</v>
      </c>
      <c r="N216" s="158">
        <v>44238</v>
      </c>
      <c r="O216" s="1"/>
      <c r="P216" s="1"/>
      <c r="Q216" s="223"/>
      <c r="R216" s="1"/>
      <c r="S216" s="6" t="s">
        <v>769</v>
      </c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93">
        <v>132</v>
      </c>
      <c r="B217" s="194">
        <v>43164</v>
      </c>
      <c r="C217" s="194"/>
      <c r="D217" s="195" t="s">
        <v>164</v>
      </c>
      <c r="E217" s="196" t="s">
        <v>575</v>
      </c>
      <c r="F217" s="191">
        <f>510-14.4</f>
        <v>495.6</v>
      </c>
      <c r="G217" s="196"/>
      <c r="H217" s="196">
        <v>350</v>
      </c>
      <c r="I217" s="197">
        <v>672</v>
      </c>
      <c r="J217" s="165" t="s">
        <v>777</v>
      </c>
      <c r="K217" s="166">
        <f t="shared" si="39"/>
        <v>-145.60000000000002</v>
      </c>
      <c r="L217" s="167">
        <f t="shared" si="40"/>
        <v>-0.29378531073446329</v>
      </c>
      <c r="M217" s="163" t="s">
        <v>588</v>
      </c>
      <c r="N217" s="160">
        <v>43887</v>
      </c>
      <c r="O217" s="1"/>
      <c r="P217" s="1"/>
      <c r="Q217" s="223"/>
      <c r="R217" s="1"/>
      <c r="S217" s="6" t="s">
        <v>765</v>
      </c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93">
        <v>133</v>
      </c>
      <c r="B218" s="194">
        <v>43237</v>
      </c>
      <c r="C218" s="194"/>
      <c r="D218" s="195" t="s">
        <v>778</v>
      </c>
      <c r="E218" s="196" t="s">
        <v>575</v>
      </c>
      <c r="F218" s="191">
        <v>230.3</v>
      </c>
      <c r="G218" s="196"/>
      <c r="H218" s="196">
        <v>102.5</v>
      </c>
      <c r="I218" s="197">
        <v>348</v>
      </c>
      <c r="J218" s="165" t="s">
        <v>779</v>
      </c>
      <c r="K218" s="166">
        <f t="shared" si="39"/>
        <v>-127.80000000000001</v>
      </c>
      <c r="L218" s="167">
        <f t="shared" si="40"/>
        <v>-0.55492835432045162</v>
      </c>
      <c r="M218" s="163" t="s">
        <v>588</v>
      </c>
      <c r="N218" s="160">
        <v>43896</v>
      </c>
      <c r="O218" s="1"/>
      <c r="P218" s="1"/>
      <c r="Q218" s="223"/>
      <c r="R218" s="1"/>
      <c r="S218" s="6" t="s">
        <v>765</v>
      </c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80">
        <v>134</v>
      </c>
      <c r="B219" s="181">
        <v>43258</v>
      </c>
      <c r="C219" s="181"/>
      <c r="D219" s="182" t="s">
        <v>435</v>
      </c>
      <c r="E219" s="183" t="s">
        <v>575</v>
      </c>
      <c r="F219" s="183">
        <f>342.5-5.1</f>
        <v>337.4</v>
      </c>
      <c r="G219" s="183"/>
      <c r="H219" s="183">
        <v>412.5</v>
      </c>
      <c r="I219" s="185">
        <v>439</v>
      </c>
      <c r="J219" s="155" t="s">
        <v>780</v>
      </c>
      <c r="K219" s="156">
        <f t="shared" si="39"/>
        <v>75.100000000000023</v>
      </c>
      <c r="L219" s="157">
        <f t="shared" si="40"/>
        <v>0.22258446947243635</v>
      </c>
      <c r="M219" s="152" t="s">
        <v>578</v>
      </c>
      <c r="N219" s="158">
        <v>44230</v>
      </c>
      <c r="O219" s="1"/>
      <c r="P219" s="1"/>
      <c r="Q219" s="223"/>
      <c r="R219" s="1"/>
      <c r="S219" s="6" t="s">
        <v>769</v>
      </c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74">
        <v>135</v>
      </c>
      <c r="B220" s="173">
        <v>43285</v>
      </c>
      <c r="C220" s="173"/>
      <c r="D220" s="174" t="s">
        <v>56</v>
      </c>
      <c r="E220" s="175" t="s">
        <v>575</v>
      </c>
      <c r="F220" s="175">
        <f>127.5-5.53</f>
        <v>121.97</v>
      </c>
      <c r="G220" s="176"/>
      <c r="H220" s="176">
        <v>122.5</v>
      </c>
      <c r="I220" s="176">
        <v>170</v>
      </c>
      <c r="J220" s="177" t="s">
        <v>781</v>
      </c>
      <c r="K220" s="178">
        <f t="shared" si="39"/>
        <v>0.53000000000000114</v>
      </c>
      <c r="L220" s="179">
        <f t="shared" si="40"/>
        <v>4.3453308190538747E-3</v>
      </c>
      <c r="M220" s="175" t="s">
        <v>595</v>
      </c>
      <c r="N220" s="173">
        <v>44431</v>
      </c>
      <c r="O220" s="1"/>
      <c r="P220" s="1"/>
      <c r="Q220" s="223"/>
      <c r="R220" s="1"/>
      <c r="S220" s="6" t="s">
        <v>765</v>
      </c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93">
        <v>136</v>
      </c>
      <c r="B221" s="194">
        <v>43294</v>
      </c>
      <c r="C221" s="194"/>
      <c r="D221" s="195" t="s">
        <v>782</v>
      </c>
      <c r="E221" s="196" t="s">
        <v>575</v>
      </c>
      <c r="F221" s="191">
        <v>46.5</v>
      </c>
      <c r="G221" s="196"/>
      <c r="H221" s="196">
        <v>17</v>
      </c>
      <c r="I221" s="197">
        <v>59</v>
      </c>
      <c r="J221" s="165" t="s">
        <v>783</v>
      </c>
      <c r="K221" s="166">
        <f t="shared" si="39"/>
        <v>-29.5</v>
      </c>
      <c r="L221" s="167">
        <f t="shared" si="40"/>
        <v>-0.63440860215053763</v>
      </c>
      <c r="M221" s="163" t="s">
        <v>588</v>
      </c>
      <c r="N221" s="160">
        <v>43887</v>
      </c>
      <c r="O221" s="1"/>
      <c r="P221" s="1"/>
      <c r="Q221" s="223"/>
      <c r="R221" s="1"/>
      <c r="S221" s="6" t="s">
        <v>765</v>
      </c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80">
        <v>137</v>
      </c>
      <c r="B222" s="181">
        <v>43396</v>
      </c>
      <c r="C222" s="181"/>
      <c r="D222" s="182" t="s">
        <v>418</v>
      </c>
      <c r="E222" s="183" t="s">
        <v>575</v>
      </c>
      <c r="F222" s="183">
        <v>156.5</v>
      </c>
      <c r="G222" s="183"/>
      <c r="H222" s="183">
        <v>207.5</v>
      </c>
      <c r="I222" s="185">
        <v>191</v>
      </c>
      <c r="J222" s="155" t="s">
        <v>662</v>
      </c>
      <c r="K222" s="156">
        <f t="shared" si="39"/>
        <v>51</v>
      </c>
      <c r="L222" s="157">
        <f t="shared" si="40"/>
        <v>0.32587859424920129</v>
      </c>
      <c r="M222" s="152" t="s">
        <v>578</v>
      </c>
      <c r="N222" s="158">
        <v>44369</v>
      </c>
      <c r="O222" s="1"/>
      <c r="P222" s="1"/>
      <c r="Q222" s="223"/>
      <c r="R222" s="1"/>
      <c r="S222" s="6" t="s">
        <v>765</v>
      </c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0">
        <v>138</v>
      </c>
      <c r="B223" s="181">
        <v>43439</v>
      </c>
      <c r="C223" s="181"/>
      <c r="D223" s="182" t="s">
        <v>343</v>
      </c>
      <c r="E223" s="183" t="s">
        <v>575</v>
      </c>
      <c r="F223" s="183">
        <v>259.5</v>
      </c>
      <c r="G223" s="183"/>
      <c r="H223" s="183">
        <v>320</v>
      </c>
      <c r="I223" s="185">
        <v>320</v>
      </c>
      <c r="J223" s="155" t="s">
        <v>662</v>
      </c>
      <c r="K223" s="156">
        <f t="shared" si="39"/>
        <v>60.5</v>
      </c>
      <c r="L223" s="157">
        <f t="shared" si="40"/>
        <v>0.23314065510597304</v>
      </c>
      <c r="M223" s="152" t="s">
        <v>578</v>
      </c>
      <c r="N223" s="158">
        <v>44323</v>
      </c>
      <c r="O223" s="1"/>
      <c r="P223" s="1"/>
      <c r="Q223" s="223"/>
      <c r="R223" s="1"/>
      <c r="S223" s="6" t="s">
        <v>765</v>
      </c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93">
        <v>139</v>
      </c>
      <c r="B224" s="194">
        <v>43439</v>
      </c>
      <c r="C224" s="194"/>
      <c r="D224" s="195" t="s">
        <v>784</v>
      </c>
      <c r="E224" s="196" t="s">
        <v>575</v>
      </c>
      <c r="F224" s="196">
        <v>715</v>
      </c>
      <c r="G224" s="196"/>
      <c r="H224" s="196">
        <v>445</v>
      </c>
      <c r="I224" s="197">
        <v>840</v>
      </c>
      <c r="J224" s="165" t="s">
        <v>785</v>
      </c>
      <c r="K224" s="166">
        <f t="shared" si="39"/>
        <v>-270</v>
      </c>
      <c r="L224" s="167">
        <f t="shared" si="40"/>
        <v>-0.3776223776223776</v>
      </c>
      <c r="M224" s="163" t="s">
        <v>588</v>
      </c>
      <c r="N224" s="160">
        <v>43800</v>
      </c>
      <c r="O224" s="1"/>
      <c r="P224" s="1"/>
      <c r="Q224" s="223"/>
      <c r="R224" s="1"/>
      <c r="S224" s="6" t="s">
        <v>765</v>
      </c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0">
        <v>140</v>
      </c>
      <c r="B225" s="181">
        <v>43469</v>
      </c>
      <c r="C225" s="181"/>
      <c r="D225" s="182" t="s">
        <v>178</v>
      </c>
      <c r="E225" s="183" t="s">
        <v>575</v>
      </c>
      <c r="F225" s="183">
        <v>875</v>
      </c>
      <c r="G225" s="183"/>
      <c r="H225" s="183">
        <v>1165</v>
      </c>
      <c r="I225" s="185">
        <v>1185</v>
      </c>
      <c r="J225" s="155" t="s">
        <v>786</v>
      </c>
      <c r="K225" s="156">
        <f t="shared" si="39"/>
        <v>290</v>
      </c>
      <c r="L225" s="157">
        <f t="shared" si="40"/>
        <v>0.33142857142857141</v>
      </c>
      <c r="M225" s="152" t="s">
        <v>578</v>
      </c>
      <c r="N225" s="158">
        <v>43847</v>
      </c>
      <c r="O225" s="1"/>
      <c r="P225" s="1"/>
      <c r="Q225" s="223"/>
      <c r="R225" s="1"/>
      <c r="S225" s="6" t="s">
        <v>765</v>
      </c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80">
        <v>141</v>
      </c>
      <c r="B226" s="181">
        <v>43559</v>
      </c>
      <c r="C226" s="181"/>
      <c r="D226" s="182" t="s">
        <v>361</v>
      </c>
      <c r="E226" s="183" t="s">
        <v>575</v>
      </c>
      <c r="F226" s="183">
        <f>387-14.63</f>
        <v>372.37</v>
      </c>
      <c r="G226" s="183"/>
      <c r="H226" s="183">
        <v>490</v>
      </c>
      <c r="I226" s="185">
        <v>490</v>
      </c>
      <c r="J226" s="155" t="s">
        <v>662</v>
      </c>
      <c r="K226" s="156">
        <f t="shared" si="39"/>
        <v>117.63</v>
      </c>
      <c r="L226" s="157">
        <f t="shared" si="40"/>
        <v>0.31589548030185027</v>
      </c>
      <c r="M226" s="152" t="s">
        <v>578</v>
      </c>
      <c r="N226" s="158">
        <v>43850</v>
      </c>
      <c r="O226" s="1"/>
      <c r="P226" s="1"/>
      <c r="Q226" s="223"/>
      <c r="R226" s="1"/>
      <c r="S226" s="6" t="s">
        <v>765</v>
      </c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93">
        <v>142</v>
      </c>
      <c r="B227" s="194">
        <v>43578</v>
      </c>
      <c r="C227" s="194"/>
      <c r="D227" s="195" t="s">
        <v>787</v>
      </c>
      <c r="E227" s="196" t="s">
        <v>587</v>
      </c>
      <c r="F227" s="196">
        <v>220</v>
      </c>
      <c r="G227" s="196"/>
      <c r="H227" s="196">
        <v>127.5</v>
      </c>
      <c r="I227" s="197">
        <v>284</v>
      </c>
      <c r="J227" s="165" t="s">
        <v>788</v>
      </c>
      <c r="K227" s="166">
        <f t="shared" si="39"/>
        <v>-92.5</v>
      </c>
      <c r="L227" s="167">
        <f t="shared" si="40"/>
        <v>-0.42045454545454547</v>
      </c>
      <c r="M227" s="163" t="s">
        <v>588</v>
      </c>
      <c r="N227" s="160">
        <v>43896</v>
      </c>
      <c r="O227" s="1"/>
      <c r="P227" s="1"/>
      <c r="Q227" s="223"/>
      <c r="R227" s="1"/>
      <c r="S227" s="6" t="s">
        <v>765</v>
      </c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80">
        <v>143</v>
      </c>
      <c r="B228" s="181">
        <v>43622</v>
      </c>
      <c r="C228" s="181"/>
      <c r="D228" s="182" t="s">
        <v>479</v>
      </c>
      <c r="E228" s="183" t="s">
        <v>587</v>
      </c>
      <c r="F228" s="183">
        <v>332.8</v>
      </c>
      <c r="G228" s="183"/>
      <c r="H228" s="183">
        <v>405</v>
      </c>
      <c r="I228" s="185">
        <v>419</v>
      </c>
      <c r="J228" s="155" t="s">
        <v>789</v>
      </c>
      <c r="K228" s="156">
        <f t="shared" si="39"/>
        <v>72.199999999999989</v>
      </c>
      <c r="L228" s="157">
        <f t="shared" si="40"/>
        <v>0.21694711538461534</v>
      </c>
      <c r="M228" s="152" t="s">
        <v>578</v>
      </c>
      <c r="N228" s="158">
        <v>43860</v>
      </c>
      <c r="O228" s="1"/>
      <c r="P228" s="1"/>
      <c r="Q228" s="223"/>
      <c r="R228" s="1"/>
      <c r="S228" s="6" t="s">
        <v>769</v>
      </c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74">
        <v>144</v>
      </c>
      <c r="B229" s="173">
        <v>43641</v>
      </c>
      <c r="C229" s="173"/>
      <c r="D229" s="174" t="s">
        <v>170</v>
      </c>
      <c r="E229" s="175" t="s">
        <v>575</v>
      </c>
      <c r="F229" s="175">
        <v>386</v>
      </c>
      <c r="G229" s="176"/>
      <c r="H229" s="176">
        <v>395</v>
      </c>
      <c r="I229" s="176">
        <v>452</v>
      </c>
      <c r="J229" s="177" t="s">
        <v>790</v>
      </c>
      <c r="K229" s="178">
        <f t="shared" si="39"/>
        <v>9</v>
      </c>
      <c r="L229" s="179">
        <f t="shared" si="40"/>
        <v>2.3316062176165803E-2</v>
      </c>
      <c r="M229" s="175" t="s">
        <v>595</v>
      </c>
      <c r="N229" s="173">
        <v>43868</v>
      </c>
      <c r="O229" s="1"/>
      <c r="P229" s="1"/>
      <c r="Q229" s="223"/>
      <c r="R229" s="1"/>
      <c r="S229" s="6" t="s">
        <v>769</v>
      </c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74">
        <v>145</v>
      </c>
      <c r="B230" s="173">
        <v>43707</v>
      </c>
      <c r="C230" s="173"/>
      <c r="D230" s="174" t="s">
        <v>144</v>
      </c>
      <c r="E230" s="175" t="s">
        <v>575</v>
      </c>
      <c r="F230" s="175">
        <v>137.5</v>
      </c>
      <c r="G230" s="176"/>
      <c r="H230" s="176">
        <v>138.5</v>
      </c>
      <c r="I230" s="176">
        <v>190</v>
      </c>
      <c r="J230" s="177" t="s">
        <v>791</v>
      </c>
      <c r="K230" s="178">
        <f t="shared" si="39"/>
        <v>1</v>
      </c>
      <c r="L230" s="179">
        <f t="shared" si="40"/>
        <v>7.2727272727272727E-3</v>
      </c>
      <c r="M230" s="175" t="s">
        <v>595</v>
      </c>
      <c r="N230" s="173">
        <v>44432</v>
      </c>
      <c r="O230" s="1"/>
      <c r="P230" s="1"/>
      <c r="Q230" s="223"/>
      <c r="R230" s="1"/>
      <c r="S230" s="6" t="s">
        <v>765</v>
      </c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146</v>
      </c>
      <c r="B231" s="181">
        <v>43731</v>
      </c>
      <c r="C231" s="181"/>
      <c r="D231" s="182" t="s">
        <v>428</v>
      </c>
      <c r="E231" s="183" t="s">
        <v>575</v>
      </c>
      <c r="F231" s="183">
        <v>235</v>
      </c>
      <c r="G231" s="183"/>
      <c r="H231" s="183">
        <v>295</v>
      </c>
      <c r="I231" s="185">
        <v>296</v>
      </c>
      <c r="J231" s="155" t="s">
        <v>792</v>
      </c>
      <c r="K231" s="156">
        <f t="shared" si="39"/>
        <v>60</v>
      </c>
      <c r="L231" s="157">
        <f t="shared" si="40"/>
        <v>0.25531914893617019</v>
      </c>
      <c r="M231" s="152" t="s">
        <v>578</v>
      </c>
      <c r="N231" s="158">
        <v>43844</v>
      </c>
      <c r="O231" s="1"/>
      <c r="P231" s="1"/>
      <c r="Q231" s="223"/>
      <c r="R231" s="1"/>
      <c r="S231" s="6" t="s">
        <v>769</v>
      </c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80">
        <v>147</v>
      </c>
      <c r="B232" s="181">
        <v>43752</v>
      </c>
      <c r="C232" s="181"/>
      <c r="D232" s="182" t="s">
        <v>793</v>
      </c>
      <c r="E232" s="183" t="s">
        <v>575</v>
      </c>
      <c r="F232" s="183">
        <v>277.5</v>
      </c>
      <c r="G232" s="183"/>
      <c r="H232" s="183">
        <v>333</v>
      </c>
      <c r="I232" s="185">
        <v>333</v>
      </c>
      <c r="J232" s="155" t="s">
        <v>794</v>
      </c>
      <c r="K232" s="156">
        <f t="shared" si="39"/>
        <v>55.5</v>
      </c>
      <c r="L232" s="157">
        <f t="shared" si="40"/>
        <v>0.2</v>
      </c>
      <c r="M232" s="152" t="s">
        <v>578</v>
      </c>
      <c r="N232" s="158">
        <v>43846</v>
      </c>
      <c r="O232" s="1"/>
      <c r="P232" s="1"/>
      <c r="Q232" s="223"/>
      <c r="R232" s="1"/>
      <c r="S232" s="6" t="s">
        <v>765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148</v>
      </c>
      <c r="B233" s="181">
        <v>43752</v>
      </c>
      <c r="C233" s="181"/>
      <c r="D233" s="182" t="s">
        <v>795</v>
      </c>
      <c r="E233" s="183" t="s">
        <v>575</v>
      </c>
      <c r="F233" s="183">
        <v>930</v>
      </c>
      <c r="G233" s="183"/>
      <c r="H233" s="183">
        <v>1165</v>
      </c>
      <c r="I233" s="185">
        <v>1200</v>
      </c>
      <c r="J233" s="155" t="s">
        <v>796</v>
      </c>
      <c r="K233" s="156">
        <f t="shared" si="39"/>
        <v>235</v>
      </c>
      <c r="L233" s="157">
        <f t="shared" si="40"/>
        <v>0.25268817204301075</v>
      </c>
      <c r="M233" s="152" t="s">
        <v>578</v>
      </c>
      <c r="N233" s="158">
        <v>43847</v>
      </c>
      <c r="O233" s="1"/>
      <c r="P233" s="1"/>
      <c r="Q233" s="223"/>
      <c r="R233" s="1"/>
      <c r="S233" s="6" t="s">
        <v>769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0">
        <v>149</v>
      </c>
      <c r="B234" s="181">
        <v>43753</v>
      </c>
      <c r="C234" s="181"/>
      <c r="D234" s="182" t="s">
        <v>797</v>
      </c>
      <c r="E234" s="183" t="s">
        <v>575</v>
      </c>
      <c r="F234" s="153">
        <v>111</v>
      </c>
      <c r="G234" s="183"/>
      <c r="H234" s="183">
        <v>141</v>
      </c>
      <c r="I234" s="185">
        <v>141</v>
      </c>
      <c r="J234" s="155" t="s">
        <v>798</v>
      </c>
      <c r="K234" s="156">
        <f t="shared" si="39"/>
        <v>30</v>
      </c>
      <c r="L234" s="157">
        <f t="shared" si="40"/>
        <v>0.27027027027027029</v>
      </c>
      <c r="M234" s="152" t="s">
        <v>578</v>
      </c>
      <c r="N234" s="158">
        <v>44328</v>
      </c>
      <c r="O234" s="1"/>
      <c r="P234" s="1"/>
      <c r="Q234" s="223"/>
      <c r="R234" s="1"/>
      <c r="S234" s="6" t="s">
        <v>769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80">
        <v>150</v>
      </c>
      <c r="B235" s="181">
        <v>43753</v>
      </c>
      <c r="C235" s="181"/>
      <c r="D235" s="182" t="s">
        <v>799</v>
      </c>
      <c r="E235" s="183" t="s">
        <v>575</v>
      </c>
      <c r="F235" s="153">
        <v>296</v>
      </c>
      <c r="G235" s="183"/>
      <c r="H235" s="183">
        <v>370</v>
      </c>
      <c r="I235" s="185">
        <v>370</v>
      </c>
      <c r="J235" s="155" t="s">
        <v>662</v>
      </c>
      <c r="K235" s="156">
        <f t="shared" ref="K235:K260" si="41">H235-F235</f>
        <v>74</v>
      </c>
      <c r="L235" s="157">
        <f t="shared" ref="L235:L260" si="42">K235/F235</f>
        <v>0.25</v>
      </c>
      <c r="M235" s="152" t="s">
        <v>578</v>
      </c>
      <c r="N235" s="158">
        <v>43853</v>
      </c>
      <c r="O235" s="1"/>
      <c r="P235" s="1"/>
      <c r="Q235" s="223"/>
      <c r="R235" s="1"/>
      <c r="S235" s="6" t="s">
        <v>769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151</v>
      </c>
      <c r="B236" s="181">
        <v>43754</v>
      </c>
      <c r="C236" s="181"/>
      <c r="D236" s="182" t="s">
        <v>800</v>
      </c>
      <c r="E236" s="183" t="s">
        <v>575</v>
      </c>
      <c r="F236" s="153">
        <v>300</v>
      </c>
      <c r="G236" s="183"/>
      <c r="H236" s="183">
        <v>382.5</v>
      </c>
      <c r="I236" s="185">
        <v>344</v>
      </c>
      <c r="J236" s="155" t="s">
        <v>801</v>
      </c>
      <c r="K236" s="156">
        <f t="shared" si="41"/>
        <v>82.5</v>
      </c>
      <c r="L236" s="157">
        <f t="shared" si="42"/>
        <v>0.27500000000000002</v>
      </c>
      <c r="M236" s="152" t="s">
        <v>578</v>
      </c>
      <c r="N236" s="158">
        <v>44238</v>
      </c>
      <c r="O236" s="1"/>
      <c r="P236" s="1"/>
      <c r="Q236" s="223"/>
      <c r="R236" s="1"/>
      <c r="S236" s="6" t="s">
        <v>769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80">
        <v>152</v>
      </c>
      <c r="B237" s="181">
        <v>43832</v>
      </c>
      <c r="C237" s="181"/>
      <c r="D237" s="182" t="s">
        <v>802</v>
      </c>
      <c r="E237" s="183" t="s">
        <v>575</v>
      </c>
      <c r="F237" s="153">
        <v>495</v>
      </c>
      <c r="G237" s="183"/>
      <c r="H237" s="183">
        <v>595</v>
      </c>
      <c r="I237" s="185">
        <v>590</v>
      </c>
      <c r="J237" s="155" t="s">
        <v>598</v>
      </c>
      <c r="K237" s="156">
        <f t="shared" si="41"/>
        <v>100</v>
      </c>
      <c r="L237" s="157">
        <f t="shared" si="42"/>
        <v>0.20202020202020202</v>
      </c>
      <c r="M237" s="152" t="s">
        <v>578</v>
      </c>
      <c r="N237" s="158">
        <v>44589</v>
      </c>
      <c r="O237" s="1"/>
      <c r="P237" s="1"/>
      <c r="Q237" s="223"/>
      <c r="R237" s="1"/>
      <c r="S237" s="6" t="s">
        <v>769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153</v>
      </c>
      <c r="B238" s="181">
        <v>43966</v>
      </c>
      <c r="C238" s="181"/>
      <c r="D238" s="182" t="s">
        <v>74</v>
      </c>
      <c r="E238" s="183" t="s">
        <v>575</v>
      </c>
      <c r="F238" s="153">
        <v>67.5</v>
      </c>
      <c r="G238" s="183"/>
      <c r="H238" s="183">
        <v>86</v>
      </c>
      <c r="I238" s="185">
        <v>86</v>
      </c>
      <c r="J238" s="155" t="s">
        <v>803</v>
      </c>
      <c r="K238" s="156">
        <f t="shared" si="41"/>
        <v>18.5</v>
      </c>
      <c r="L238" s="157">
        <f t="shared" si="42"/>
        <v>0.27407407407407408</v>
      </c>
      <c r="M238" s="152" t="s">
        <v>578</v>
      </c>
      <c r="N238" s="158">
        <v>44008</v>
      </c>
      <c r="O238" s="1"/>
      <c r="P238" s="1"/>
      <c r="Q238" s="223"/>
      <c r="R238" s="1"/>
      <c r="S238" s="6" t="s">
        <v>769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154</v>
      </c>
      <c r="B239" s="181">
        <v>44035</v>
      </c>
      <c r="C239" s="181"/>
      <c r="D239" s="182" t="s">
        <v>478</v>
      </c>
      <c r="E239" s="183" t="s">
        <v>575</v>
      </c>
      <c r="F239" s="153">
        <v>231</v>
      </c>
      <c r="G239" s="183"/>
      <c r="H239" s="183">
        <v>281</v>
      </c>
      <c r="I239" s="185">
        <v>281</v>
      </c>
      <c r="J239" s="155" t="s">
        <v>662</v>
      </c>
      <c r="K239" s="156">
        <f t="shared" si="41"/>
        <v>50</v>
      </c>
      <c r="L239" s="157">
        <f t="shared" si="42"/>
        <v>0.21645021645021645</v>
      </c>
      <c r="M239" s="152" t="s">
        <v>578</v>
      </c>
      <c r="N239" s="158">
        <v>44358</v>
      </c>
      <c r="O239" s="1"/>
      <c r="P239" s="1"/>
      <c r="Q239" s="223"/>
      <c r="R239" s="1"/>
      <c r="S239" s="6" t="s">
        <v>769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0">
        <v>155</v>
      </c>
      <c r="B240" s="181">
        <v>44092</v>
      </c>
      <c r="C240" s="181"/>
      <c r="D240" s="182" t="s">
        <v>142</v>
      </c>
      <c r="E240" s="183" t="s">
        <v>575</v>
      </c>
      <c r="F240" s="183">
        <v>206</v>
      </c>
      <c r="G240" s="183"/>
      <c r="H240" s="183">
        <v>248</v>
      </c>
      <c r="I240" s="185">
        <v>248</v>
      </c>
      <c r="J240" s="155" t="s">
        <v>662</v>
      </c>
      <c r="K240" s="156">
        <f t="shared" si="41"/>
        <v>42</v>
      </c>
      <c r="L240" s="157">
        <f t="shared" si="42"/>
        <v>0.20388349514563106</v>
      </c>
      <c r="M240" s="152" t="s">
        <v>578</v>
      </c>
      <c r="N240" s="158">
        <v>44214</v>
      </c>
      <c r="O240" s="1"/>
      <c r="P240" s="1"/>
      <c r="Q240" s="223"/>
      <c r="R240" s="1"/>
      <c r="S240" s="6" t="s">
        <v>769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80">
        <v>156</v>
      </c>
      <c r="B241" s="181">
        <v>44140</v>
      </c>
      <c r="C241" s="181"/>
      <c r="D241" s="182" t="s">
        <v>142</v>
      </c>
      <c r="E241" s="183" t="s">
        <v>575</v>
      </c>
      <c r="F241" s="183">
        <v>182.5</v>
      </c>
      <c r="G241" s="183"/>
      <c r="H241" s="183">
        <v>248</v>
      </c>
      <c r="I241" s="185">
        <v>248</v>
      </c>
      <c r="J241" s="155" t="s">
        <v>662</v>
      </c>
      <c r="K241" s="156">
        <f t="shared" si="41"/>
        <v>65.5</v>
      </c>
      <c r="L241" s="157">
        <f t="shared" si="42"/>
        <v>0.35890410958904112</v>
      </c>
      <c r="M241" s="152" t="s">
        <v>578</v>
      </c>
      <c r="N241" s="158">
        <v>44214</v>
      </c>
      <c r="O241" s="1"/>
      <c r="P241" s="1"/>
      <c r="Q241" s="223"/>
      <c r="R241" s="1"/>
      <c r="S241" s="6" t="s">
        <v>769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80">
        <v>157</v>
      </c>
      <c r="B242" s="181">
        <v>44140</v>
      </c>
      <c r="C242" s="181"/>
      <c r="D242" s="182" t="s">
        <v>343</v>
      </c>
      <c r="E242" s="183" t="s">
        <v>575</v>
      </c>
      <c r="F242" s="183">
        <v>247.5</v>
      </c>
      <c r="G242" s="183"/>
      <c r="H242" s="183">
        <v>320</v>
      </c>
      <c r="I242" s="185">
        <v>320</v>
      </c>
      <c r="J242" s="155" t="s">
        <v>662</v>
      </c>
      <c r="K242" s="156">
        <f t="shared" si="41"/>
        <v>72.5</v>
      </c>
      <c r="L242" s="157">
        <f t="shared" si="42"/>
        <v>0.29292929292929293</v>
      </c>
      <c r="M242" s="152" t="s">
        <v>578</v>
      </c>
      <c r="N242" s="158">
        <v>44323</v>
      </c>
      <c r="O242" s="1"/>
      <c r="P242" s="1"/>
      <c r="Q242" s="223"/>
      <c r="R242" s="1"/>
      <c r="S242" s="6" t="s">
        <v>769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158</v>
      </c>
      <c r="B243" s="181">
        <v>44140</v>
      </c>
      <c r="C243" s="181"/>
      <c r="D243" s="182" t="s">
        <v>201</v>
      </c>
      <c r="E243" s="183" t="s">
        <v>575</v>
      </c>
      <c r="F243" s="153">
        <v>925</v>
      </c>
      <c r="G243" s="183"/>
      <c r="H243" s="183">
        <v>1095</v>
      </c>
      <c r="I243" s="185">
        <v>1093</v>
      </c>
      <c r="J243" s="155" t="s">
        <v>804</v>
      </c>
      <c r="K243" s="156">
        <f t="shared" si="41"/>
        <v>170</v>
      </c>
      <c r="L243" s="157">
        <f t="shared" si="42"/>
        <v>0.18378378378378379</v>
      </c>
      <c r="M243" s="152" t="s">
        <v>578</v>
      </c>
      <c r="N243" s="158">
        <v>44201</v>
      </c>
      <c r="O243" s="1"/>
      <c r="P243" s="1"/>
      <c r="Q243" s="223"/>
      <c r="R243" s="1"/>
      <c r="S243" s="6" t="s">
        <v>769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80">
        <v>159</v>
      </c>
      <c r="B244" s="181">
        <v>44140</v>
      </c>
      <c r="C244" s="181"/>
      <c r="D244" s="182" t="s">
        <v>361</v>
      </c>
      <c r="E244" s="183" t="s">
        <v>575</v>
      </c>
      <c r="F244" s="153">
        <v>332.5</v>
      </c>
      <c r="G244" s="183"/>
      <c r="H244" s="183">
        <v>393</v>
      </c>
      <c r="I244" s="185">
        <v>406</v>
      </c>
      <c r="J244" s="155" t="s">
        <v>805</v>
      </c>
      <c r="K244" s="156">
        <f t="shared" si="41"/>
        <v>60.5</v>
      </c>
      <c r="L244" s="157">
        <f t="shared" si="42"/>
        <v>0.18195488721804512</v>
      </c>
      <c r="M244" s="152" t="s">
        <v>578</v>
      </c>
      <c r="N244" s="158">
        <v>44256</v>
      </c>
      <c r="O244" s="1"/>
      <c r="P244" s="1"/>
      <c r="Q244" s="223"/>
      <c r="R244" s="1"/>
      <c r="S244" s="6" t="s">
        <v>769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80">
        <v>160</v>
      </c>
      <c r="B245" s="181">
        <v>44141</v>
      </c>
      <c r="C245" s="181"/>
      <c r="D245" s="182" t="s">
        <v>478</v>
      </c>
      <c r="E245" s="183" t="s">
        <v>575</v>
      </c>
      <c r="F245" s="153">
        <v>231</v>
      </c>
      <c r="G245" s="183"/>
      <c r="H245" s="183">
        <v>281</v>
      </c>
      <c r="I245" s="185">
        <v>281</v>
      </c>
      <c r="J245" s="155" t="s">
        <v>662</v>
      </c>
      <c r="K245" s="156">
        <f t="shared" si="41"/>
        <v>50</v>
      </c>
      <c r="L245" s="157">
        <f t="shared" si="42"/>
        <v>0.21645021645021645</v>
      </c>
      <c r="M245" s="152" t="s">
        <v>578</v>
      </c>
      <c r="N245" s="158">
        <v>44358</v>
      </c>
      <c r="O245" s="1"/>
      <c r="P245" s="1"/>
      <c r="Q245" s="223"/>
      <c r="R245" s="1"/>
      <c r="S245" s="6" t="s">
        <v>769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161</v>
      </c>
      <c r="B246" s="181">
        <v>44187</v>
      </c>
      <c r="C246" s="181"/>
      <c r="D246" s="182" t="s">
        <v>806</v>
      </c>
      <c r="E246" s="183" t="s">
        <v>575</v>
      </c>
      <c r="F246" s="153">
        <v>190</v>
      </c>
      <c r="G246" s="183"/>
      <c r="H246" s="183">
        <v>239</v>
      </c>
      <c r="I246" s="185">
        <v>239</v>
      </c>
      <c r="J246" s="155" t="s">
        <v>807</v>
      </c>
      <c r="K246" s="156">
        <f t="shared" si="41"/>
        <v>49</v>
      </c>
      <c r="L246" s="157">
        <f t="shared" si="42"/>
        <v>0.25789473684210529</v>
      </c>
      <c r="M246" s="152" t="s">
        <v>578</v>
      </c>
      <c r="N246" s="158">
        <v>44844</v>
      </c>
      <c r="O246" s="1"/>
      <c r="P246" s="1"/>
      <c r="Q246" s="223"/>
      <c r="R246" s="1"/>
      <c r="S246" s="6" t="s">
        <v>769</v>
      </c>
    </row>
    <row r="247" spans="1:27" ht="12.75" customHeight="1">
      <c r="A247" s="180">
        <v>162</v>
      </c>
      <c r="B247" s="181">
        <v>44258</v>
      </c>
      <c r="C247" s="181"/>
      <c r="D247" s="182" t="s">
        <v>802</v>
      </c>
      <c r="E247" s="183" t="s">
        <v>575</v>
      </c>
      <c r="F247" s="153">
        <v>495</v>
      </c>
      <c r="G247" s="183"/>
      <c r="H247" s="183">
        <v>595</v>
      </c>
      <c r="I247" s="185">
        <v>590</v>
      </c>
      <c r="J247" s="155" t="s">
        <v>598</v>
      </c>
      <c r="K247" s="156">
        <f t="shared" si="41"/>
        <v>100</v>
      </c>
      <c r="L247" s="157">
        <f t="shared" si="42"/>
        <v>0.20202020202020202</v>
      </c>
      <c r="M247" s="152" t="s">
        <v>578</v>
      </c>
      <c r="N247" s="158">
        <v>44589</v>
      </c>
      <c r="O247" s="1"/>
      <c r="P247" s="1"/>
      <c r="Q247" s="223"/>
      <c r="S247" s="6" t="s">
        <v>769</v>
      </c>
    </row>
    <row r="248" spans="1:27" ht="12.75" customHeight="1">
      <c r="A248" s="180">
        <v>163</v>
      </c>
      <c r="B248" s="181">
        <v>44274</v>
      </c>
      <c r="C248" s="181"/>
      <c r="D248" s="182" t="s">
        <v>361</v>
      </c>
      <c r="E248" s="183" t="s">
        <v>575</v>
      </c>
      <c r="F248" s="153">
        <v>355</v>
      </c>
      <c r="G248" s="183"/>
      <c r="H248" s="183">
        <v>422.5</v>
      </c>
      <c r="I248" s="185">
        <v>420</v>
      </c>
      <c r="J248" s="155" t="s">
        <v>808</v>
      </c>
      <c r="K248" s="156">
        <f t="shared" si="41"/>
        <v>67.5</v>
      </c>
      <c r="L248" s="157">
        <f t="shared" si="42"/>
        <v>0.19014084507042253</v>
      </c>
      <c r="M248" s="152" t="s">
        <v>578</v>
      </c>
      <c r="N248" s="158">
        <v>44361</v>
      </c>
      <c r="O248" s="1"/>
      <c r="S248" s="198" t="s">
        <v>769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0">
        <v>164</v>
      </c>
      <c r="B249" s="181">
        <v>44295</v>
      </c>
      <c r="C249" s="181"/>
      <c r="D249" s="182" t="s">
        <v>324</v>
      </c>
      <c r="E249" s="183" t="s">
        <v>575</v>
      </c>
      <c r="F249" s="153">
        <v>555</v>
      </c>
      <c r="G249" s="183"/>
      <c r="H249" s="183">
        <v>663</v>
      </c>
      <c r="I249" s="185">
        <v>663</v>
      </c>
      <c r="J249" s="155" t="s">
        <v>809</v>
      </c>
      <c r="K249" s="156">
        <f t="shared" si="41"/>
        <v>108</v>
      </c>
      <c r="L249" s="157">
        <f t="shared" si="42"/>
        <v>0.19459459459459461</v>
      </c>
      <c r="M249" s="152" t="s">
        <v>578</v>
      </c>
      <c r="N249" s="158">
        <v>44321</v>
      </c>
      <c r="O249" s="1"/>
      <c r="P249" s="1"/>
      <c r="Q249" s="223"/>
      <c r="R249" s="1"/>
      <c r="S249" s="198" t="s">
        <v>769</v>
      </c>
    </row>
    <row r="250" spans="1:27" ht="12.75" customHeight="1">
      <c r="A250" s="180">
        <v>165</v>
      </c>
      <c r="B250" s="181">
        <v>44308</v>
      </c>
      <c r="C250" s="181"/>
      <c r="D250" s="182" t="s">
        <v>773</v>
      </c>
      <c r="E250" s="183" t="s">
        <v>575</v>
      </c>
      <c r="F250" s="153">
        <v>126.5</v>
      </c>
      <c r="G250" s="183"/>
      <c r="H250" s="183">
        <v>155</v>
      </c>
      <c r="I250" s="185">
        <v>155</v>
      </c>
      <c r="J250" s="155" t="s">
        <v>662</v>
      </c>
      <c r="K250" s="156">
        <f t="shared" si="41"/>
        <v>28.5</v>
      </c>
      <c r="L250" s="157">
        <f t="shared" si="42"/>
        <v>0.22529644268774704</v>
      </c>
      <c r="M250" s="152" t="s">
        <v>578</v>
      </c>
      <c r="N250" s="158">
        <v>44362</v>
      </c>
      <c r="O250" s="1"/>
      <c r="S250" s="198" t="s">
        <v>769</v>
      </c>
    </row>
    <row r="251" spans="1:27" ht="12.75" customHeight="1">
      <c r="A251" s="159">
        <v>166</v>
      </c>
      <c r="B251" s="190">
        <v>44368</v>
      </c>
      <c r="C251" s="190"/>
      <c r="D251" s="161" t="s">
        <v>810</v>
      </c>
      <c r="E251" s="163" t="s">
        <v>575</v>
      </c>
      <c r="F251" s="191">
        <v>287.5</v>
      </c>
      <c r="G251" s="163"/>
      <c r="H251" s="163">
        <v>245</v>
      </c>
      <c r="I251" s="164">
        <v>344</v>
      </c>
      <c r="J251" s="165" t="s">
        <v>811</v>
      </c>
      <c r="K251" s="166">
        <f t="shared" si="41"/>
        <v>-42.5</v>
      </c>
      <c r="L251" s="167">
        <f t="shared" si="42"/>
        <v>-0.14782608695652175</v>
      </c>
      <c r="M251" s="163" t="s">
        <v>588</v>
      </c>
      <c r="N251" s="160">
        <v>44508</v>
      </c>
      <c r="O251" s="1"/>
      <c r="S251" s="198" t="s">
        <v>769</v>
      </c>
    </row>
    <row r="252" spans="1:27" ht="12.75" customHeight="1">
      <c r="A252" s="180">
        <v>167</v>
      </c>
      <c r="B252" s="181">
        <v>44368</v>
      </c>
      <c r="C252" s="181"/>
      <c r="D252" s="182" t="s">
        <v>478</v>
      </c>
      <c r="E252" s="183" t="s">
        <v>575</v>
      </c>
      <c r="F252" s="153">
        <v>241</v>
      </c>
      <c r="G252" s="183"/>
      <c r="H252" s="183">
        <v>298</v>
      </c>
      <c r="I252" s="185">
        <v>320</v>
      </c>
      <c r="J252" s="155" t="s">
        <v>662</v>
      </c>
      <c r="K252" s="156">
        <f t="shared" si="41"/>
        <v>57</v>
      </c>
      <c r="L252" s="157">
        <f t="shared" si="42"/>
        <v>0.23651452282157676</v>
      </c>
      <c r="M252" s="152" t="s">
        <v>578</v>
      </c>
      <c r="N252" s="158">
        <v>44802</v>
      </c>
      <c r="O252" s="37"/>
      <c r="S252" s="198" t="s">
        <v>769</v>
      </c>
    </row>
    <row r="253" spans="1:27" ht="12.75" customHeight="1">
      <c r="A253" s="180">
        <v>168</v>
      </c>
      <c r="B253" s="181">
        <v>44406</v>
      </c>
      <c r="C253" s="181"/>
      <c r="D253" s="182" t="s">
        <v>773</v>
      </c>
      <c r="E253" s="183" t="s">
        <v>575</v>
      </c>
      <c r="F253" s="153">
        <v>162.5</v>
      </c>
      <c r="G253" s="183"/>
      <c r="H253" s="183">
        <v>200</v>
      </c>
      <c r="I253" s="185">
        <v>200</v>
      </c>
      <c r="J253" s="155" t="s">
        <v>662</v>
      </c>
      <c r="K253" s="156">
        <f t="shared" si="41"/>
        <v>37.5</v>
      </c>
      <c r="L253" s="157">
        <f t="shared" si="42"/>
        <v>0.23076923076923078</v>
      </c>
      <c r="M253" s="152" t="s">
        <v>578</v>
      </c>
      <c r="N253" s="158">
        <v>44802</v>
      </c>
      <c r="O253" s="1"/>
      <c r="S253" s="198" t="s">
        <v>769</v>
      </c>
    </row>
    <row r="254" spans="1:27" ht="12.75" customHeight="1">
      <c r="A254" s="180">
        <v>169</v>
      </c>
      <c r="B254" s="181">
        <v>44462</v>
      </c>
      <c r="C254" s="181"/>
      <c r="D254" s="182" t="s">
        <v>436</v>
      </c>
      <c r="E254" s="183" t="s">
        <v>575</v>
      </c>
      <c r="F254" s="153">
        <v>1235</v>
      </c>
      <c r="G254" s="183"/>
      <c r="H254" s="183">
        <v>1505</v>
      </c>
      <c r="I254" s="185">
        <v>1500</v>
      </c>
      <c r="J254" s="155" t="s">
        <v>662</v>
      </c>
      <c r="K254" s="156">
        <f t="shared" si="41"/>
        <v>270</v>
      </c>
      <c r="L254" s="157">
        <f t="shared" si="42"/>
        <v>0.21862348178137653</v>
      </c>
      <c r="M254" s="152" t="s">
        <v>578</v>
      </c>
      <c r="N254" s="158">
        <v>44564</v>
      </c>
      <c r="O254" s="1"/>
      <c r="S254" s="198" t="s">
        <v>769</v>
      </c>
    </row>
    <row r="255" spans="1:27" ht="12.75" customHeight="1">
      <c r="A255" s="180">
        <v>170</v>
      </c>
      <c r="B255" s="181">
        <v>44480</v>
      </c>
      <c r="C255" s="181"/>
      <c r="D255" s="182" t="s">
        <v>812</v>
      </c>
      <c r="E255" s="183" t="s">
        <v>575</v>
      </c>
      <c r="F255" s="153">
        <v>58.75</v>
      </c>
      <c r="G255" s="183"/>
      <c r="H255" s="183">
        <v>64.25</v>
      </c>
      <c r="I255" s="185"/>
      <c r="J255" s="155" t="s">
        <v>662</v>
      </c>
      <c r="K255" s="156">
        <f t="shared" si="41"/>
        <v>5.5</v>
      </c>
      <c r="L255" s="157">
        <f t="shared" si="42"/>
        <v>9.3617021276595741E-2</v>
      </c>
      <c r="M255" s="152" t="s">
        <v>578</v>
      </c>
      <c r="N255" s="158">
        <v>45322</v>
      </c>
      <c r="O255" s="37"/>
      <c r="S255" s="198" t="s">
        <v>769</v>
      </c>
    </row>
    <row r="256" spans="1:27" ht="12.75" customHeight="1">
      <c r="A256" s="149">
        <v>171</v>
      </c>
      <c r="B256" s="150">
        <v>44481</v>
      </c>
      <c r="C256" s="150"/>
      <c r="D256" s="151" t="s">
        <v>276</v>
      </c>
      <c r="E256" s="152" t="s">
        <v>575</v>
      </c>
      <c r="F256" s="153">
        <v>315</v>
      </c>
      <c r="G256" s="152"/>
      <c r="H256" s="152">
        <v>335</v>
      </c>
      <c r="I256" s="154">
        <v>380</v>
      </c>
      <c r="J256" s="155" t="s">
        <v>862</v>
      </c>
      <c r="K256" s="156">
        <f t="shared" si="41"/>
        <v>20</v>
      </c>
      <c r="L256" s="157">
        <f t="shared" si="42"/>
        <v>6.3492063492063489E-2</v>
      </c>
      <c r="M256" s="152" t="s">
        <v>578</v>
      </c>
      <c r="N256" s="158">
        <v>45297</v>
      </c>
      <c r="O256" s="37"/>
      <c r="S256" s="198" t="s">
        <v>769</v>
      </c>
    </row>
    <row r="257" spans="1:39" ht="12.75" customHeight="1">
      <c r="A257" s="149">
        <v>172</v>
      </c>
      <c r="B257" s="150">
        <v>44481</v>
      </c>
      <c r="C257" s="150"/>
      <c r="D257" s="151" t="s">
        <v>813</v>
      </c>
      <c r="E257" s="152" t="s">
        <v>575</v>
      </c>
      <c r="F257" s="153">
        <v>45.5</v>
      </c>
      <c r="G257" s="152"/>
      <c r="H257" s="152">
        <v>56.5</v>
      </c>
      <c r="I257" s="154">
        <v>56</v>
      </c>
      <c r="J257" s="155" t="s">
        <v>662</v>
      </c>
      <c r="K257" s="156">
        <f t="shared" si="41"/>
        <v>11</v>
      </c>
      <c r="L257" s="157">
        <f t="shared" si="42"/>
        <v>0.24175824175824176</v>
      </c>
      <c r="M257" s="152" t="s">
        <v>578</v>
      </c>
      <c r="N257" s="158">
        <v>44881</v>
      </c>
      <c r="O257" s="37"/>
      <c r="S257" s="198"/>
    </row>
    <row r="258" spans="1:39" ht="12.75" customHeight="1">
      <c r="A258" s="149">
        <v>173</v>
      </c>
      <c r="B258" s="150">
        <v>44551</v>
      </c>
      <c r="C258" s="150"/>
      <c r="D258" s="151" t="s">
        <v>129</v>
      </c>
      <c r="E258" s="152" t="s">
        <v>575</v>
      </c>
      <c r="F258" s="153">
        <v>2300</v>
      </c>
      <c r="G258" s="152"/>
      <c r="H258" s="152">
        <f>(2820+2200)/2</f>
        <v>2510</v>
      </c>
      <c r="I258" s="154">
        <v>3000</v>
      </c>
      <c r="J258" s="155" t="s">
        <v>814</v>
      </c>
      <c r="K258" s="156">
        <f t="shared" si="41"/>
        <v>210</v>
      </c>
      <c r="L258" s="157">
        <f t="shared" si="42"/>
        <v>9.1304347826086957E-2</v>
      </c>
      <c r="M258" s="152" t="s">
        <v>578</v>
      </c>
      <c r="N258" s="158">
        <v>44649</v>
      </c>
      <c r="O258" s="1"/>
      <c r="S258" s="198"/>
    </row>
    <row r="259" spans="1:39" ht="12.75" customHeight="1">
      <c r="A259" s="149">
        <v>174</v>
      </c>
      <c r="B259" s="150">
        <v>44606</v>
      </c>
      <c r="C259" s="150"/>
      <c r="D259" s="151" t="s">
        <v>426</v>
      </c>
      <c r="E259" s="152" t="s">
        <v>575</v>
      </c>
      <c r="F259" s="153">
        <v>635</v>
      </c>
      <c r="G259" s="152"/>
      <c r="H259" s="152">
        <v>700</v>
      </c>
      <c r="I259" s="154">
        <v>764</v>
      </c>
      <c r="J259" s="155" t="s">
        <v>843</v>
      </c>
      <c r="K259" s="156">
        <f t="shared" si="41"/>
        <v>65</v>
      </c>
      <c r="L259" s="157">
        <f t="shared" si="42"/>
        <v>0.10236220472440945</v>
      </c>
      <c r="M259" s="152" t="s">
        <v>578</v>
      </c>
      <c r="N259" s="158">
        <v>45159</v>
      </c>
      <c r="O259" s="37"/>
      <c r="S259" s="198"/>
    </row>
    <row r="260" spans="1:39" ht="12.75" customHeight="1">
      <c r="A260" s="149">
        <v>175</v>
      </c>
      <c r="B260" s="150">
        <v>44613</v>
      </c>
      <c r="C260" s="150"/>
      <c r="D260" s="151" t="s">
        <v>436</v>
      </c>
      <c r="E260" s="152" t="s">
        <v>575</v>
      </c>
      <c r="F260" s="153">
        <v>1255</v>
      </c>
      <c r="G260" s="152"/>
      <c r="H260" s="152">
        <v>1515</v>
      </c>
      <c r="I260" s="154">
        <v>1510</v>
      </c>
      <c r="J260" s="155" t="s">
        <v>662</v>
      </c>
      <c r="K260" s="156">
        <f t="shared" si="41"/>
        <v>260</v>
      </c>
      <c r="L260" s="157">
        <f t="shared" si="42"/>
        <v>0.20717131474103587</v>
      </c>
      <c r="M260" s="152" t="s">
        <v>578</v>
      </c>
      <c r="N260" s="158">
        <v>44834</v>
      </c>
      <c r="O260" s="37"/>
      <c r="S260" s="198"/>
    </row>
    <row r="261" spans="1:39" ht="12.75" customHeight="1">
      <c r="A261">
        <v>176</v>
      </c>
      <c r="B261" s="200">
        <v>44670</v>
      </c>
      <c r="C261" s="200"/>
      <c r="D261" s="53" t="s">
        <v>538</v>
      </c>
      <c r="E261" s="201" t="s">
        <v>575</v>
      </c>
      <c r="F261" s="51" t="s">
        <v>815</v>
      </c>
      <c r="G261" s="51"/>
      <c r="H261" s="51"/>
      <c r="I261" s="51">
        <v>553</v>
      </c>
      <c r="J261" s="51" t="s">
        <v>576</v>
      </c>
      <c r="K261" s="51"/>
      <c r="L261" s="51"/>
      <c r="M261" s="51"/>
      <c r="N261" s="51"/>
      <c r="O261" s="37"/>
      <c r="S261" s="198"/>
    </row>
    <row r="262" spans="1:39" ht="12.75" customHeight="1">
      <c r="A262" s="180">
        <v>177</v>
      </c>
      <c r="B262" s="181">
        <v>44746</v>
      </c>
      <c r="C262" s="181"/>
      <c r="D262" s="182" t="s">
        <v>816</v>
      </c>
      <c r="E262" s="183" t="s">
        <v>575</v>
      </c>
      <c r="F262" s="183">
        <v>207.5</v>
      </c>
      <c r="G262" s="183"/>
      <c r="H262" s="183">
        <v>254</v>
      </c>
      <c r="I262" s="185">
        <v>254</v>
      </c>
      <c r="J262" s="155" t="s">
        <v>662</v>
      </c>
      <c r="K262" s="156">
        <f t="shared" ref="K262:K272" si="43">H262-F262</f>
        <v>46.5</v>
      </c>
      <c r="L262" s="157">
        <f t="shared" ref="L262:L272" si="44">K262/F262</f>
        <v>0.22409638554216868</v>
      </c>
      <c r="M262" s="152" t="s">
        <v>578</v>
      </c>
      <c r="N262" s="158">
        <v>44792</v>
      </c>
      <c r="O262" s="1"/>
      <c r="S262" s="198"/>
    </row>
    <row r="263" spans="1:39" ht="12.75" customHeight="1">
      <c r="A263" s="180">
        <v>178</v>
      </c>
      <c r="B263" s="181">
        <v>44775</v>
      </c>
      <c r="C263" s="181"/>
      <c r="D263" s="182" t="s">
        <v>480</v>
      </c>
      <c r="E263" s="183" t="s">
        <v>575</v>
      </c>
      <c r="F263" s="183">
        <v>31.25</v>
      </c>
      <c r="G263" s="183"/>
      <c r="H263" s="183">
        <v>38.75</v>
      </c>
      <c r="I263" s="185">
        <v>38</v>
      </c>
      <c r="J263" s="155" t="s">
        <v>662</v>
      </c>
      <c r="K263" s="156">
        <f t="shared" si="43"/>
        <v>7.5</v>
      </c>
      <c r="L263" s="157">
        <f t="shared" si="44"/>
        <v>0.24</v>
      </c>
      <c r="M263" s="152" t="s">
        <v>578</v>
      </c>
      <c r="N263" s="158">
        <v>44844</v>
      </c>
      <c r="O263" s="37"/>
      <c r="S263" s="54"/>
    </row>
    <row r="264" spans="1:39" ht="12.75" customHeight="1">
      <c r="A264" s="180">
        <v>179</v>
      </c>
      <c r="B264" s="181">
        <v>44841</v>
      </c>
      <c r="C264" s="181"/>
      <c r="D264" s="182" t="s">
        <v>817</v>
      </c>
      <c r="E264" s="183" t="s">
        <v>575</v>
      </c>
      <c r="F264" s="153">
        <v>665</v>
      </c>
      <c r="G264" s="183"/>
      <c r="H264" s="183">
        <v>807.5</v>
      </c>
      <c r="I264" s="185">
        <v>840</v>
      </c>
      <c r="J264" s="155" t="s">
        <v>814</v>
      </c>
      <c r="K264" s="156">
        <f t="shared" si="43"/>
        <v>142.5</v>
      </c>
      <c r="L264" s="157">
        <f t="shared" si="44"/>
        <v>0.21428571428571427</v>
      </c>
      <c r="M264" s="152" t="s">
        <v>578</v>
      </c>
      <c r="N264" s="158">
        <v>45097</v>
      </c>
      <c r="O264" s="37"/>
      <c r="S264" s="54"/>
    </row>
    <row r="265" spans="1:39" ht="12.75" customHeight="1">
      <c r="A265" s="180">
        <v>180</v>
      </c>
      <c r="B265" s="181">
        <v>44844</v>
      </c>
      <c r="C265" s="181"/>
      <c r="D265" s="182" t="s">
        <v>428</v>
      </c>
      <c r="E265" s="183" t="s">
        <v>575</v>
      </c>
      <c r="F265" s="153">
        <v>227.5</v>
      </c>
      <c r="G265" s="183"/>
      <c r="H265" s="183">
        <v>270</v>
      </c>
      <c r="I265" s="185">
        <v>291</v>
      </c>
      <c r="J265" s="155" t="s">
        <v>845</v>
      </c>
      <c r="K265" s="156">
        <f t="shared" si="43"/>
        <v>42.5</v>
      </c>
      <c r="L265" s="157">
        <f t="shared" si="44"/>
        <v>0.18681318681318682</v>
      </c>
      <c r="M265" s="152" t="s">
        <v>578</v>
      </c>
      <c r="N265" s="158">
        <v>45160</v>
      </c>
      <c r="O265" s="37"/>
      <c r="R265" s="37"/>
      <c r="S265" s="54"/>
    </row>
    <row r="266" spans="1:39" ht="12.75" customHeight="1">
      <c r="A266" s="180">
        <v>181</v>
      </c>
      <c r="B266" s="181">
        <v>44845</v>
      </c>
      <c r="C266" s="181"/>
      <c r="D266" s="182" t="s">
        <v>426</v>
      </c>
      <c r="E266" s="183" t="s">
        <v>575</v>
      </c>
      <c r="F266" s="153">
        <v>555</v>
      </c>
      <c r="G266" s="183"/>
      <c r="H266" s="183">
        <v>700</v>
      </c>
      <c r="I266" s="185">
        <v>765</v>
      </c>
      <c r="J266" s="155" t="s">
        <v>844</v>
      </c>
      <c r="K266" s="156">
        <f t="shared" si="43"/>
        <v>145</v>
      </c>
      <c r="L266" s="157">
        <f t="shared" si="44"/>
        <v>0.26126126126126126</v>
      </c>
      <c r="M266" s="152" t="s">
        <v>578</v>
      </c>
      <c r="N266" s="158">
        <v>45159</v>
      </c>
      <c r="O266" s="37"/>
      <c r="R266" s="37"/>
      <c r="S266" s="54"/>
    </row>
    <row r="267" spans="1:39" ht="12.75" customHeight="1">
      <c r="A267" s="180">
        <v>182</v>
      </c>
      <c r="B267" s="181">
        <v>44981</v>
      </c>
      <c r="C267" s="181"/>
      <c r="D267" s="182" t="s">
        <v>443</v>
      </c>
      <c r="E267" s="183" t="s">
        <v>575</v>
      </c>
      <c r="F267" s="153">
        <v>1675</v>
      </c>
      <c r="G267" s="183"/>
      <c r="H267" s="183">
        <v>2080</v>
      </c>
      <c r="I267" s="185">
        <v>2080</v>
      </c>
      <c r="J267" s="155" t="s">
        <v>662</v>
      </c>
      <c r="K267" s="156">
        <f t="shared" si="43"/>
        <v>405</v>
      </c>
      <c r="L267" s="157">
        <f t="shared" si="44"/>
        <v>0.2417910447761194</v>
      </c>
      <c r="M267" s="152" t="s">
        <v>578</v>
      </c>
      <c r="N267" s="158">
        <v>45119</v>
      </c>
      <c r="O267" s="37"/>
      <c r="S267" s="54" t="s">
        <v>841</v>
      </c>
    </row>
    <row r="268" spans="1:39" ht="12.75" customHeight="1">
      <c r="A268" s="180">
        <v>183</v>
      </c>
      <c r="B268" s="181">
        <v>44986</v>
      </c>
      <c r="C268" s="181"/>
      <c r="D268" s="182" t="s">
        <v>480</v>
      </c>
      <c r="E268" s="183" t="s">
        <v>575</v>
      </c>
      <c r="F268" s="153">
        <v>57.5</v>
      </c>
      <c r="G268" s="183"/>
      <c r="H268" s="183">
        <v>120</v>
      </c>
      <c r="I268" s="185">
        <v>120</v>
      </c>
      <c r="J268" s="155" t="s">
        <v>662</v>
      </c>
      <c r="K268" s="156">
        <f t="shared" si="43"/>
        <v>62.5</v>
      </c>
      <c r="L268" s="157">
        <f t="shared" si="44"/>
        <v>1.0869565217391304</v>
      </c>
      <c r="M268" s="152" t="s">
        <v>578</v>
      </c>
      <c r="N268" s="158">
        <v>45049</v>
      </c>
      <c r="O268" s="37"/>
      <c r="S268" s="54" t="s">
        <v>841</v>
      </c>
    </row>
    <row r="269" spans="1:39" ht="12.75" customHeight="1">
      <c r="A269" s="180">
        <v>184</v>
      </c>
      <c r="B269" s="181">
        <v>45008</v>
      </c>
      <c r="C269" s="181"/>
      <c r="D269" s="182" t="s">
        <v>497</v>
      </c>
      <c r="E269" s="183" t="s">
        <v>575</v>
      </c>
      <c r="F269" s="153">
        <v>2765</v>
      </c>
      <c r="G269" s="183"/>
      <c r="H269" s="183">
        <v>3547.5</v>
      </c>
      <c r="I269" s="185">
        <v>3523</v>
      </c>
      <c r="J269" s="155" t="s">
        <v>662</v>
      </c>
      <c r="K269" s="156">
        <f t="shared" si="43"/>
        <v>782.5</v>
      </c>
      <c r="L269" s="157">
        <f t="shared" si="44"/>
        <v>0.28300180831826399</v>
      </c>
      <c r="M269" s="152" t="s">
        <v>578</v>
      </c>
      <c r="N269" s="158">
        <v>45177</v>
      </c>
      <c r="O269" s="37"/>
      <c r="S269" s="54" t="s">
        <v>841</v>
      </c>
    </row>
    <row r="270" spans="1:39" ht="12.75" customHeight="1">
      <c r="A270" s="180">
        <v>185</v>
      </c>
      <c r="B270" s="181">
        <v>45027</v>
      </c>
      <c r="C270" s="181"/>
      <c r="D270" s="182" t="s">
        <v>818</v>
      </c>
      <c r="E270" s="183" t="s">
        <v>575</v>
      </c>
      <c r="F270" s="183">
        <v>460</v>
      </c>
      <c r="G270" s="183"/>
      <c r="H270" s="183">
        <v>825</v>
      </c>
      <c r="I270" s="185">
        <v>810</v>
      </c>
      <c r="J270" s="155" t="s">
        <v>662</v>
      </c>
      <c r="K270" s="156">
        <f t="shared" si="43"/>
        <v>365</v>
      </c>
      <c r="L270" s="157">
        <f t="shared" si="44"/>
        <v>0.79347826086956519</v>
      </c>
      <c r="M270" s="152" t="s">
        <v>578</v>
      </c>
      <c r="N270" s="158">
        <v>45155</v>
      </c>
      <c r="O270" s="37"/>
      <c r="S270" s="54" t="s">
        <v>841</v>
      </c>
    </row>
    <row r="271" spans="1:39" ht="12.75" customHeight="1">
      <c r="A271" s="180">
        <v>186</v>
      </c>
      <c r="B271" s="181">
        <v>45050</v>
      </c>
      <c r="C271" s="181"/>
      <c r="D271" s="182" t="s">
        <v>41</v>
      </c>
      <c r="E271" s="183" t="s">
        <v>575</v>
      </c>
      <c r="F271" s="183">
        <v>3630</v>
      </c>
      <c r="G271" s="183"/>
      <c r="H271" s="183">
        <v>5150</v>
      </c>
      <c r="I271" s="185">
        <v>5040</v>
      </c>
      <c r="J271" s="155" t="s">
        <v>662</v>
      </c>
      <c r="K271" s="156">
        <f t="shared" si="43"/>
        <v>1520</v>
      </c>
      <c r="L271" s="157">
        <f t="shared" si="44"/>
        <v>0.41873278236914602</v>
      </c>
      <c r="M271" s="152" t="s">
        <v>578</v>
      </c>
      <c r="N271" s="158">
        <v>45344</v>
      </c>
      <c r="O271" s="37"/>
      <c r="S271" s="54" t="s">
        <v>841</v>
      </c>
    </row>
    <row r="272" spans="1:39" ht="12.75" customHeight="1">
      <c r="A272" s="180">
        <v>187</v>
      </c>
      <c r="B272" s="181">
        <v>45075</v>
      </c>
      <c r="C272" s="181"/>
      <c r="D272" s="182" t="s">
        <v>819</v>
      </c>
      <c r="E272" s="183" t="s">
        <v>575</v>
      </c>
      <c r="F272" s="153">
        <v>585</v>
      </c>
      <c r="G272" s="183"/>
      <c r="H272" s="183">
        <v>732</v>
      </c>
      <c r="I272" s="185">
        <v>732</v>
      </c>
      <c r="J272" s="155" t="s">
        <v>662</v>
      </c>
      <c r="K272" s="156">
        <f t="shared" si="43"/>
        <v>147</v>
      </c>
      <c r="L272" s="157">
        <f t="shared" si="44"/>
        <v>0.25128205128205128</v>
      </c>
      <c r="M272" s="152" t="s">
        <v>578</v>
      </c>
      <c r="N272" s="158">
        <v>45152</v>
      </c>
      <c r="O272" s="37"/>
      <c r="R272" s="37"/>
      <c r="S272" s="54" t="s">
        <v>841</v>
      </c>
      <c r="U272" s="37"/>
      <c r="W272" s="37"/>
      <c r="X272" s="54"/>
      <c r="Z272" s="37"/>
      <c r="AB272" s="37"/>
      <c r="AC272" s="54"/>
      <c r="AE272" s="37"/>
      <c r="AG272" s="37"/>
      <c r="AH272" s="54"/>
      <c r="AJ272" s="37"/>
      <c r="AL272" s="37"/>
      <c r="AM272" s="54"/>
    </row>
    <row r="273" spans="1:39" ht="12.75" customHeight="1">
      <c r="A273" s="199">
        <v>188</v>
      </c>
      <c r="B273" s="200">
        <v>45078</v>
      </c>
      <c r="C273" s="53"/>
      <c r="D273" s="53" t="s">
        <v>527</v>
      </c>
      <c r="E273" s="201" t="s">
        <v>575</v>
      </c>
      <c r="F273" s="51" t="s">
        <v>820</v>
      </c>
      <c r="G273" s="51"/>
      <c r="H273" s="51"/>
      <c r="I273" s="51">
        <v>4300</v>
      </c>
      <c r="J273" s="51" t="s">
        <v>576</v>
      </c>
      <c r="K273" s="51"/>
      <c r="L273" s="51"/>
      <c r="M273" s="51"/>
      <c r="N273" s="51"/>
      <c r="O273" s="37"/>
      <c r="R273" s="37"/>
      <c r="S273" s="54" t="s">
        <v>841</v>
      </c>
      <c r="U273" s="37"/>
      <c r="W273" s="37"/>
      <c r="X273" s="54"/>
      <c r="Z273" s="37"/>
      <c r="AB273" s="37"/>
      <c r="AC273" s="54"/>
      <c r="AE273" s="37"/>
      <c r="AG273" s="37"/>
      <c r="AH273" s="54"/>
      <c r="AJ273" s="37"/>
      <c r="AL273" s="37"/>
      <c r="AM273" s="54"/>
    </row>
    <row r="274" spans="1:39" ht="12.75" customHeight="1">
      <c r="A274" s="180">
        <v>189</v>
      </c>
      <c r="B274" s="181">
        <v>45103</v>
      </c>
      <c r="C274" s="181"/>
      <c r="D274" s="182" t="s">
        <v>839</v>
      </c>
      <c r="E274" s="183" t="s">
        <v>575</v>
      </c>
      <c r="F274" s="153">
        <v>282.5</v>
      </c>
      <c r="G274" s="183"/>
      <c r="H274" s="183">
        <v>383</v>
      </c>
      <c r="I274" s="185">
        <v>383</v>
      </c>
      <c r="J274" s="155" t="s">
        <v>662</v>
      </c>
      <c r="K274" s="156">
        <f>H274-F274</f>
        <v>100.5</v>
      </c>
      <c r="L274" s="157">
        <f>K274/F274</f>
        <v>0.35575221238938054</v>
      </c>
      <c r="M274" s="152" t="s">
        <v>578</v>
      </c>
      <c r="N274" s="158">
        <v>45265</v>
      </c>
      <c r="O274" s="37"/>
      <c r="R274" s="37"/>
      <c r="S274" s="54" t="s">
        <v>841</v>
      </c>
      <c r="U274" s="37"/>
      <c r="W274" s="37"/>
      <c r="X274" s="54"/>
      <c r="Z274" s="37"/>
      <c r="AB274" s="37"/>
      <c r="AC274" s="54"/>
      <c r="AE274" s="37"/>
      <c r="AG274" s="37"/>
      <c r="AH274" s="54"/>
      <c r="AJ274" s="37"/>
      <c r="AL274" s="37"/>
      <c r="AM274" s="54"/>
    </row>
    <row r="275" spans="1:39" ht="12.75" customHeight="1">
      <c r="A275" s="180">
        <v>190</v>
      </c>
      <c r="B275" s="181">
        <v>45120</v>
      </c>
      <c r="C275" s="181"/>
      <c r="D275" s="182" t="s">
        <v>526</v>
      </c>
      <c r="E275" s="183" t="s">
        <v>575</v>
      </c>
      <c r="F275" s="153">
        <v>2312.5</v>
      </c>
      <c r="G275" s="183"/>
      <c r="H275" s="183">
        <v>2935</v>
      </c>
      <c r="I275" s="185">
        <v>2935</v>
      </c>
      <c r="J275" s="155" t="s">
        <v>662</v>
      </c>
      <c r="K275" s="156">
        <f>H275-F275</f>
        <v>622.5</v>
      </c>
      <c r="L275" s="157">
        <f>K275/F275</f>
        <v>0.26918918918918922</v>
      </c>
      <c r="M275" s="152" t="s">
        <v>578</v>
      </c>
      <c r="N275" s="158">
        <v>45177</v>
      </c>
      <c r="O275" s="37"/>
      <c r="R275" s="37"/>
      <c r="S275" s="54" t="s">
        <v>841</v>
      </c>
      <c r="U275" s="37"/>
      <c r="W275" s="37"/>
      <c r="X275" s="54"/>
      <c r="Z275" s="37"/>
      <c r="AB275" s="37"/>
      <c r="AC275" s="54"/>
      <c r="AE275" s="37"/>
      <c r="AG275" s="37"/>
      <c r="AH275" s="54"/>
      <c r="AJ275" s="37"/>
      <c r="AL275" s="37"/>
      <c r="AM275" s="54"/>
    </row>
    <row r="276" spans="1:39" ht="12.75" customHeight="1">
      <c r="A276" s="180">
        <v>191</v>
      </c>
      <c r="B276" s="181">
        <v>45125</v>
      </c>
      <c r="C276" s="181"/>
      <c r="D276" s="182" t="s">
        <v>201</v>
      </c>
      <c r="E276" s="183" t="s">
        <v>575</v>
      </c>
      <c r="F276" s="153">
        <v>3980</v>
      </c>
      <c r="G276" s="183"/>
      <c r="H276" s="183">
        <v>4895</v>
      </c>
      <c r="I276" s="185">
        <v>4895</v>
      </c>
      <c r="J276" s="155" t="s">
        <v>662</v>
      </c>
      <c r="K276" s="156">
        <f>H276-F276</f>
        <v>915</v>
      </c>
      <c r="L276" s="157">
        <f>K276/F276</f>
        <v>0.22989949748743718</v>
      </c>
      <c r="M276" s="152" t="s">
        <v>578</v>
      </c>
      <c r="N276" s="158">
        <v>45155</v>
      </c>
      <c r="O276" s="37"/>
      <c r="S276" s="54" t="s">
        <v>841</v>
      </c>
      <c r="U276" s="37"/>
      <c r="X276" s="54"/>
      <c r="Z276" s="37"/>
      <c r="AC276" s="54"/>
      <c r="AE276" s="37"/>
      <c r="AH276" s="54"/>
      <c r="AJ276" s="37"/>
      <c r="AM276" s="54"/>
    </row>
    <row r="277" spans="1:39" ht="12.75" customHeight="1">
      <c r="A277" s="180">
        <v>192</v>
      </c>
      <c r="B277" s="181">
        <v>45145</v>
      </c>
      <c r="C277" s="181"/>
      <c r="D277" s="182" t="s">
        <v>842</v>
      </c>
      <c r="E277" s="183" t="s">
        <v>575</v>
      </c>
      <c r="F277" s="153">
        <v>565</v>
      </c>
      <c r="G277" s="183"/>
      <c r="H277" s="183">
        <v>725</v>
      </c>
      <c r="I277" s="185">
        <v>725</v>
      </c>
      <c r="J277" s="155" t="s">
        <v>662</v>
      </c>
      <c r="K277" s="156">
        <f>H277-F277</f>
        <v>160</v>
      </c>
      <c r="L277" s="157">
        <f>K277/F277</f>
        <v>0.2831858407079646</v>
      </c>
      <c r="M277" s="152" t="s">
        <v>578</v>
      </c>
      <c r="N277" s="158">
        <v>45169</v>
      </c>
      <c r="O277" s="37"/>
      <c r="S277" s="54" t="s">
        <v>841</v>
      </c>
      <c r="U277" s="37"/>
      <c r="X277" s="54"/>
      <c r="Z277" s="37"/>
      <c r="AC277" s="54"/>
      <c r="AE277" s="37"/>
      <c r="AH277" s="54"/>
      <c r="AJ277" s="37"/>
      <c r="AM277" s="54"/>
    </row>
    <row r="278" spans="1:39" ht="12.75" customHeight="1">
      <c r="A278" s="260">
        <v>193</v>
      </c>
      <c r="B278" s="261">
        <v>45167</v>
      </c>
      <c r="C278" s="261"/>
      <c r="D278" s="262" t="s">
        <v>846</v>
      </c>
      <c r="E278" s="263" t="s">
        <v>575</v>
      </c>
      <c r="F278" s="153">
        <v>700</v>
      </c>
      <c r="G278" s="263"/>
      <c r="H278" s="263">
        <v>950</v>
      </c>
      <c r="I278" s="264">
        <v>950</v>
      </c>
      <c r="J278" s="265" t="s">
        <v>662</v>
      </c>
      <c r="K278" s="156">
        <f>H278-F278</f>
        <v>250</v>
      </c>
      <c r="L278" s="157">
        <f>K278/F278</f>
        <v>0.35714285714285715</v>
      </c>
      <c r="M278" s="152" t="s">
        <v>578</v>
      </c>
      <c r="N278" s="158">
        <v>45261</v>
      </c>
      <c r="O278" s="37"/>
      <c r="S278" s="54" t="s">
        <v>841</v>
      </c>
      <c r="U278" s="37"/>
      <c r="X278" s="54"/>
      <c r="Z278" s="37"/>
      <c r="AC278" s="54"/>
      <c r="AE278" s="37"/>
      <c r="AH278" s="54"/>
      <c r="AJ278" s="37"/>
      <c r="AM278" s="54"/>
    </row>
    <row r="279" spans="1:39" ht="12.75" customHeight="1">
      <c r="A279" s="199">
        <v>194</v>
      </c>
      <c r="B279" s="200">
        <v>45184</v>
      </c>
      <c r="C279" s="53"/>
      <c r="D279" s="53" t="s">
        <v>529</v>
      </c>
      <c r="E279" s="201" t="s">
        <v>575</v>
      </c>
      <c r="F279" s="51" t="s">
        <v>848</v>
      </c>
      <c r="G279" s="51"/>
      <c r="H279" s="51"/>
      <c r="I279" s="51">
        <v>480</v>
      </c>
      <c r="J279" s="51" t="s">
        <v>576</v>
      </c>
      <c r="K279" s="51"/>
      <c r="L279" s="51"/>
      <c r="M279" s="51"/>
      <c r="N279" s="51"/>
      <c r="O279" s="37"/>
      <c r="S279" s="54" t="s">
        <v>841</v>
      </c>
      <c r="U279" s="37"/>
      <c r="X279" s="54"/>
      <c r="Z279" s="37"/>
      <c r="AC279" s="54"/>
      <c r="AE279" s="37"/>
      <c r="AH279" s="54"/>
      <c r="AJ279" s="37"/>
      <c r="AM279" s="54"/>
    </row>
    <row r="280" spans="1:39" ht="12.75" customHeight="1">
      <c r="A280" s="199">
        <v>195</v>
      </c>
      <c r="B280" s="200">
        <v>45203</v>
      </c>
      <c r="C280" s="53"/>
      <c r="D280" s="53" t="s">
        <v>174</v>
      </c>
      <c r="E280" s="201" t="s">
        <v>575</v>
      </c>
      <c r="F280" s="51" t="s">
        <v>849</v>
      </c>
      <c r="G280" s="51"/>
      <c r="H280" s="51"/>
      <c r="I280" s="51">
        <v>1198</v>
      </c>
      <c r="J280" s="51" t="s">
        <v>576</v>
      </c>
      <c r="K280" s="51"/>
      <c r="L280" s="51"/>
      <c r="M280" s="51"/>
      <c r="N280" s="51"/>
      <c r="O280" s="37"/>
      <c r="S280" s="54" t="s">
        <v>853</v>
      </c>
      <c r="U280" s="37"/>
      <c r="X280" s="54"/>
      <c r="Z280" s="37"/>
      <c r="AC280" s="54"/>
      <c r="AE280" s="37"/>
      <c r="AH280" s="54"/>
      <c r="AJ280" s="37"/>
      <c r="AM280" s="54"/>
    </row>
    <row r="281" spans="1:39" ht="12.75" customHeight="1">
      <c r="A281" s="260">
        <v>196</v>
      </c>
      <c r="B281" s="261">
        <v>45216</v>
      </c>
      <c r="C281" s="261"/>
      <c r="D281" s="262" t="s">
        <v>105</v>
      </c>
      <c r="E281" s="263" t="s">
        <v>575</v>
      </c>
      <c r="F281" s="153">
        <v>5425</v>
      </c>
      <c r="G281" s="263"/>
      <c r="H281" s="263">
        <v>6880</v>
      </c>
      <c r="I281" s="264">
        <v>6870</v>
      </c>
      <c r="J281" s="265" t="s">
        <v>662</v>
      </c>
      <c r="K281" s="156">
        <f>H281-F281</f>
        <v>1455</v>
      </c>
      <c r="L281" s="157">
        <f>K281/F281</f>
        <v>0.26820276497695855</v>
      </c>
      <c r="M281" s="152" t="s">
        <v>578</v>
      </c>
      <c r="N281" s="158">
        <v>45342</v>
      </c>
      <c r="O281" s="37"/>
      <c r="S281" s="54" t="s">
        <v>853</v>
      </c>
      <c r="U281" s="37"/>
      <c r="X281" s="54"/>
      <c r="Z281" s="37"/>
      <c r="AC281" s="54"/>
      <c r="AE281" s="37"/>
      <c r="AH281" s="54"/>
      <c r="AJ281" s="37"/>
      <c r="AM281" s="54"/>
    </row>
    <row r="282" spans="1:39" ht="12.75" customHeight="1">
      <c r="A282" s="260">
        <v>197</v>
      </c>
      <c r="B282" s="261">
        <v>45216</v>
      </c>
      <c r="C282" s="261"/>
      <c r="D282" s="262" t="s">
        <v>850</v>
      </c>
      <c r="E282" s="263" t="s">
        <v>575</v>
      </c>
      <c r="F282" s="153">
        <v>1090</v>
      </c>
      <c r="G282" s="263"/>
      <c r="H282" s="263">
        <v>1415</v>
      </c>
      <c r="I282" s="264">
        <v>1415</v>
      </c>
      <c r="J282" s="265" t="s">
        <v>662</v>
      </c>
      <c r="K282" s="156">
        <f>H282-F282</f>
        <v>325</v>
      </c>
      <c r="L282" s="157">
        <f>K282/F282</f>
        <v>0.29816513761467889</v>
      </c>
      <c r="M282" s="152" t="s">
        <v>578</v>
      </c>
      <c r="N282" s="158">
        <v>45282</v>
      </c>
      <c r="O282" s="37"/>
      <c r="S282" s="54" t="s">
        <v>841</v>
      </c>
      <c r="U282" s="37"/>
      <c r="X282" s="54"/>
      <c r="Z282" s="37"/>
      <c r="AC282" s="54"/>
      <c r="AE282" s="37"/>
      <c r="AH282" s="54"/>
      <c r="AJ282" s="37"/>
      <c r="AM282" s="54"/>
    </row>
    <row r="283" spans="1:39" ht="12.75" customHeight="1">
      <c r="A283" s="260">
        <v>198</v>
      </c>
      <c r="B283" s="261">
        <v>45236</v>
      </c>
      <c r="C283" s="261"/>
      <c r="D283" s="262" t="s">
        <v>854</v>
      </c>
      <c r="E283" s="263" t="s">
        <v>575</v>
      </c>
      <c r="F283" s="153">
        <v>1270</v>
      </c>
      <c r="G283" s="263"/>
      <c r="H283" s="263">
        <v>1613</v>
      </c>
      <c r="I283" s="264">
        <v>1613</v>
      </c>
      <c r="J283" s="265" t="s">
        <v>662</v>
      </c>
      <c r="K283" s="156">
        <f>H283-F283</f>
        <v>343</v>
      </c>
      <c r="L283" s="157">
        <f>K283/F283</f>
        <v>0.27007874015748029</v>
      </c>
      <c r="M283" s="152" t="s">
        <v>578</v>
      </c>
      <c r="N283" s="158">
        <v>45246</v>
      </c>
      <c r="O283" s="37"/>
      <c r="S283" s="54" t="s">
        <v>853</v>
      </c>
      <c r="U283" s="37"/>
      <c r="X283" s="54"/>
      <c r="Z283" s="37"/>
      <c r="AC283" s="54"/>
      <c r="AE283" s="37"/>
      <c r="AH283" s="54"/>
      <c r="AJ283" s="37"/>
      <c r="AM283" s="54"/>
    </row>
    <row r="284" spans="1:39" ht="12.75" customHeight="1">
      <c r="A284" s="199">
        <v>199</v>
      </c>
      <c r="B284" s="200">
        <v>45251</v>
      </c>
      <c r="C284" s="53"/>
      <c r="D284" s="53" t="s">
        <v>855</v>
      </c>
      <c r="E284" s="201" t="s">
        <v>575</v>
      </c>
      <c r="F284" s="51" t="s">
        <v>856</v>
      </c>
      <c r="G284" s="51"/>
      <c r="H284" s="51"/>
      <c r="I284" s="51">
        <v>1490</v>
      </c>
      <c r="J284" s="51" t="s">
        <v>576</v>
      </c>
      <c r="K284" s="51"/>
      <c r="L284" s="51"/>
      <c r="M284" s="51"/>
      <c r="N284" s="51"/>
      <c r="O284" s="37"/>
      <c r="S284" s="54" t="s">
        <v>841</v>
      </c>
      <c r="U284" s="37"/>
      <c r="X284" s="54"/>
      <c r="Z284" s="37"/>
      <c r="AC284" s="54"/>
      <c r="AE284" s="37"/>
      <c r="AH284" s="54"/>
      <c r="AJ284" s="37"/>
      <c r="AM284" s="54"/>
    </row>
    <row r="285" spans="1:39" ht="12.75" customHeight="1">
      <c r="A285" s="199">
        <v>200</v>
      </c>
      <c r="B285" s="200">
        <v>45254</v>
      </c>
      <c r="C285" s="53"/>
      <c r="D285" s="53" t="s">
        <v>854</v>
      </c>
      <c r="E285" s="201" t="s">
        <v>575</v>
      </c>
      <c r="F285" s="51" t="s">
        <v>857</v>
      </c>
      <c r="G285" s="51"/>
      <c r="H285" s="51"/>
      <c r="I285" s="51">
        <v>1806</v>
      </c>
      <c r="J285" s="51" t="s">
        <v>576</v>
      </c>
      <c r="K285" s="51"/>
      <c r="L285" s="51"/>
      <c r="M285" s="51"/>
      <c r="N285" s="51"/>
      <c r="O285" s="37"/>
      <c r="S285" s="54" t="s">
        <v>853</v>
      </c>
      <c r="U285" s="37"/>
      <c r="X285" s="54"/>
      <c r="Z285" s="37"/>
      <c r="AC285" s="54"/>
      <c r="AE285" s="37"/>
      <c r="AH285" s="54"/>
      <c r="AJ285" s="37"/>
      <c r="AM285" s="54"/>
    </row>
    <row r="286" spans="1:39" ht="12.75" customHeight="1">
      <c r="A286" s="260">
        <v>201</v>
      </c>
      <c r="B286" s="261">
        <v>45265</v>
      </c>
      <c r="C286" s="261"/>
      <c r="D286" s="262" t="s">
        <v>530</v>
      </c>
      <c r="E286" s="263" t="s">
        <v>575</v>
      </c>
      <c r="F286" s="153">
        <v>435</v>
      </c>
      <c r="G286" s="263"/>
      <c r="H286" s="263">
        <v>558</v>
      </c>
      <c r="I286" s="264">
        <v>558</v>
      </c>
      <c r="J286" s="265" t="s">
        <v>662</v>
      </c>
      <c r="K286" s="156">
        <f>H286-F286</f>
        <v>123</v>
      </c>
      <c r="L286" s="157">
        <f>K286/F286</f>
        <v>0.28275862068965518</v>
      </c>
      <c r="M286" s="152" t="s">
        <v>578</v>
      </c>
      <c r="N286" s="158">
        <v>45378</v>
      </c>
      <c r="O286" s="37"/>
      <c r="S286" s="54" t="s">
        <v>841</v>
      </c>
      <c r="U286" s="37"/>
      <c r="X286" s="54"/>
      <c r="Z286" s="37"/>
      <c r="AC286" s="54"/>
      <c r="AE286" s="37"/>
      <c r="AH286" s="54"/>
      <c r="AJ286" s="37"/>
      <c r="AM286" s="54"/>
    </row>
    <row r="287" spans="1:39" ht="12.75" customHeight="1">
      <c r="A287" s="260">
        <v>202</v>
      </c>
      <c r="B287" s="261">
        <v>45272</v>
      </c>
      <c r="C287" s="261"/>
      <c r="D287" s="262" t="s">
        <v>859</v>
      </c>
      <c r="E287" s="263" t="s">
        <v>575</v>
      </c>
      <c r="F287" s="153">
        <v>4225</v>
      </c>
      <c r="G287" s="263"/>
      <c r="H287" s="263">
        <v>5512</v>
      </c>
      <c r="I287" s="264">
        <v>5512</v>
      </c>
      <c r="J287" s="265" t="s">
        <v>662</v>
      </c>
      <c r="K287" s="156">
        <f>H287-F287</f>
        <v>1287</v>
      </c>
      <c r="L287" s="157">
        <f>K287/F287</f>
        <v>0.30461538461538462</v>
      </c>
      <c r="M287" s="152" t="s">
        <v>578</v>
      </c>
      <c r="N287" s="158">
        <v>45329</v>
      </c>
      <c r="O287" s="37"/>
      <c r="S287" s="54" t="s">
        <v>853</v>
      </c>
      <c r="U287" s="37"/>
      <c r="X287" s="54"/>
      <c r="Z287" s="37"/>
      <c r="AC287" s="54"/>
      <c r="AE287" s="37"/>
      <c r="AH287" s="54"/>
      <c r="AJ287" s="37"/>
      <c r="AM287" s="54"/>
    </row>
    <row r="288" spans="1:39" ht="12.75" customHeight="1">
      <c r="A288" s="199">
        <v>203</v>
      </c>
      <c r="B288" s="200">
        <v>45292</v>
      </c>
      <c r="C288" s="53"/>
      <c r="D288" s="53" t="s">
        <v>312</v>
      </c>
      <c r="E288" s="201" t="s">
        <v>575</v>
      </c>
      <c r="F288" s="51" t="s">
        <v>860</v>
      </c>
      <c r="G288" s="51"/>
      <c r="H288" s="51"/>
      <c r="I288" s="51">
        <v>4909</v>
      </c>
      <c r="J288" s="51" t="s">
        <v>576</v>
      </c>
      <c r="K288" s="51"/>
      <c r="L288" s="51"/>
      <c r="M288" s="51"/>
      <c r="N288" s="51"/>
      <c r="O288" s="37"/>
      <c r="S288" s="54" t="s">
        <v>853</v>
      </c>
      <c r="U288" s="37"/>
      <c r="X288" s="54"/>
      <c r="Z288" s="37"/>
      <c r="AC288" s="54"/>
      <c r="AE288" s="37"/>
      <c r="AH288" s="54"/>
      <c r="AJ288" s="37"/>
      <c r="AM288" s="54"/>
    </row>
    <row r="289" spans="1:39" ht="12.75" customHeight="1">
      <c r="A289" s="199">
        <v>204</v>
      </c>
      <c r="B289" s="200">
        <v>45294</v>
      </c>
      <c r="C289" s="53"/>
      <c r="D289" s="53" t="s">
        <v>528</v>
      </c>
      <c r="E289" s="201" t="s">
        <v>575</v>
      </c>
      <c r="F289" s="51" t="s">
        <v>861</v>
      </c>
      <c r="G289" s="51"/>
      <c r="H289" s="51"/>
      <c r="I289" s="51">
        <v>1080</v>
      </c>
      <c r="J289" s="51" t="s">
        <v>576</v>
      </c>
      <c r="K289" s="51"/>
      <c r="L289" s="51"/>
      <c r="M289" s="51"/>
      <c r="N289" s="51"/>
      <c r="O289" s="37"/>
      <c r="S289" s="54" t="s">
        <v>841</v>
      </c>
      <c r="U289" s="37"/>
      <c r="X289" s="54"/>
      <c r="Z289" s="37"/>
      <c r="AC289" s="54"/>
      <c r="AE289" s="37"/>
      <c r="AH289" s="54"/>
      <c r="AJ289" s="37"/>
      <c r="AM289" s="54"/>
    </row>
    <row r="290" spans="1:39" ht="12.75" customHeight="1">
      <c r="A290" s="199">
        <v>205</v>
      </c>
      <c r="B290" s="200">
        <v>45315</v>
      </c>
      <c r="C290" s="53"/>
      <c r="D290" s="53" t="s">
        <v>313</v>
      </c>
      <c r="E290" s="201" t="s">
        <v>575</v>
      </c>
      <c r="F290" s="51" t="s">
        <v>863</v>
      </c>
      <c r="G290" s="51"/>
      <c r="H290" s="51"/>
      <c r="I290" s="51">
        <v>2077</v>
      </c>
      <c r="J290" s="51" t="s">
        <v>576</v>
      </c>
      <c r="K290" s="51"/>
      <c r="L290" s="51"/>
      <c r="M290" s="51"/>
      <c r="N290" s="51"/>
      <c r="O290" s="37"/>
      <c r="S290" s="54" t="s">
        <v>853</v>
      </c>
      <c r="U290" s="37"/>
      <c r="X290" s="54"/>
      <c r="Z290" s="37"/>
      <c r="AC290" s="54"/>
      <c r="AE290" s="37"/>
      <c r="AH290" s="54"/>
      <c r="AJ290" s="37"/>
      <c r="AM290" s="54"/>
    </row>
    <row r="291" spans="1:39" ht="12.75" customHeight="1">
      <c r="A291" s="199">
        <v>206</v>
      </c>
      <c r="B291" s="200">
        <v>45320</v>
      </c>
      <c r="C291" s="53"/>
      <c r="D291" s="53" t="s">
        <v>864</v>
      </c>
      <c r="E291" s="201" t="s">
        <v>575</v>
      </c>
      <c r="F291" s="51" t="s">
        <v>865</v>
      </c>
      <c r="G291" s="51"/>
      <c r="H291" s="51"/>
      <c r="I291" s="51">
        <v>2906</v>
      </c>
      <c r="J291" s="51" t="s">
        <v>576</v>
      </c>
      <c r="K291" s="51"/>
      <c r="L291" s="51"/>
      <c r="M291" s="51"/>
      <c r="N291" s="51"/>
      <c r="O291" s="37"/>
      <c r="S291" s="54" t="s">
        <v>841</v>
      </c>
      <c r="U291" s="37"/>
      <c r="X291" s="54"/>
      <c r="Z291" s="37"/>
      <c r="AC291" s="54"/>
      <c r="AE291" s="37"/>
      <c r="AH291" s="54"/>
      <c r="AJ291" s="37"/>
      <c r="AM291" s="54"/>
    </row>
    <row r="292" spans="1:39" ht="12.75" customHeight="1">
      <c r="A292" s="260">
        <v>207</v>
      </c>
      <c r="B292" s="261">
        <v>45331</v>
      </c>
      <c r="C292" s="261"/>
      <c r="D292" s="262" t="s">
        <v>526</v>
      </c>
      <c r="E292" s="263" t="s">
        <v>575</v>
      </c>
      <c r="F292" s="153">
        <v>3270</v>
      </c>
      <c r="G292" s="263"/>
      <c r="H292" s="263">
        <v>4096</v>
      </c>
      <c r="I292" s="264">
        <v>4096</v>
      </c>
      <c r="J292" s="265" t="s">
        <v>662</v>
      </c>
      <c r="K292" s="156">
        <f>H292-F292</f>
        <v>826</v>
      </c>
      <c r="L292" s="157">
        <f>K292/F292</f>
        <v>0.25259938837920487</v>
      </c>
      <c r="M292" s="152" t="s">
        <v>578</v>
      </c>
      <c r="N292" s="158">
        <v>45377</v>
      </c>
      <c r="O292" s="37"/>
      <c r="S292" s="54" t="s">
        <v>841</v>
      </c>
      <c r="U292" s="37"/>
      <c r="X292" s="54"/>
      <c r="Z292" s="37"/>
      <c r="AC292" s="54"/>
      <c r="AE292" s="37"/>
      <c r="AH292" s="54"/>
      <c r="AJ292" s="37"/>
      <c r="AM292" s="54"/>
    </row>
    <row r="293" spans="1:39" ht="12.75" customHeight="1">
      <c r="A293" s="199">
        <v>208</v>
      </c>
      <c r="B293" s="200">
        <v>45345</v>
      </c>
      <c r="C293" s="53"/>
      <c r="D293" s="53" t="s">
        <v>59</v>
      </c>
      <c r="E293" s="201" t="s">
        <v>575</v>
      </c>
      <c r="F293" s="51" t="s">
        <v>884</v>
      </c>
      <c r="G293" s="51"/>
      <c r="H293" s="51"/>
      <c r="I293" s="51">
        <v>2627</v>
      </c>
      <c r="J293" s="51" t="s">
        <v>576</v>
      </c>
      <c r="K293" s="51"/>
      <c r="L293" s="51"/>
      <c r="M293" s="51"/>
      <c r="N293" s="53"/>
      <c r="O293" s="37"/>
      <c r="S293" s="54" t="s">
        <v>853</v>
      </c>
      <c r="U293" s="37"/>
      <c r="X293" s="54"/>
      <c r="Z293" s="37"/>
      <c r="AC293" s="54"/>
      <c r="AE293" s="37"/>
      <c r="AH293" s="54"/>
      <c r="AJ293" s="37"/>
      <c r="AM293" s="54"/>
    </row>
    <row r="294" spans="1:39" ht="12.75" customHeight="1">
      <c r="A294" s="199">
        <v>209</v>
      </c>
      <c r="B294" s="200">
        <v>45356</v>
      </c>
      <c r="C294" s="53"/>
      <c r="D294" s="53" t="s">
        <v>846</v>
      </c>
      <c r="E294" s="201" t="s">
        <v>575</v>
      </c>
      <c r="F294" s="51" t="s">
        <v>887</v>
      </c>
      <c r="G294" s="51"/>
      <c r="H294" s="51"/>
      <c r="I294" s="51">
        <v>1170</v>
      </c>
      <c r="J294" s="51" t="s">
        <v>576</v>
      </c>
      <c r="K294" s="51"/>
      <c r="L294" s="51"/>
      <c r="M294" s="51"/>
      <c r="N294" s="53"/>
      <c r="O294" s="37"/>
      <c r="S294" s="54" t="s">
        <v>889</v>
      </c>
      <c r="U294" s="37"/>
      <c r="X294" s="54"/>
      <c r="Z294" s="37"/>
      <c r="AC294" s="54"/>
      <c r="AE294" s="37"/>
      <c r="AH294" s="54"/>
      <c r="AJ294" s="37"/>
      <c r="AM294" s="54"/>
    </row>
    <row r="295" spans="1:39" ht="12.75" customHeight="1">
      <c r="A295" s="199">
        <v>210</v>
      </c>
      <c r="B295" s="200">
        <v>45372</v>
      </c>
      <c r="C295" s="53"/>
      <c r="D295" s="53" t="s">
        <v>497</v>
      </c>
      <c r="E295" s="201" t="s">
        <v>575</v>
      </c>
      <c r="F295" s="51" t="s">
        <v>895</v>
      </c>
      <c r="G295" s="51"/>
      <c r="H295" s="51"/>
      <c r="I295" s="51">
        <v>3696</v>
      </c>
      <c r="J295" s="51" t="s">
        <v>576</v>
      </c>
      <c r="K295" s="51"/>
      <c r="L295" s="51"/>
      <c r="M295" s="51"/>
      <c r="N295" s="53"/>
      <c r="O295" s="37"/>
      <c r="S295" s="54" t="s">
        <v>889</v>
      </c>
      <c r="U295" s="37"/>
      <c r="X295" s="54"/>
      <c r="Z295" s="37"/>
      <c r="AC295" s="54"/>
      <c r="AE295" s="37"/>
      <c r="AH295" s="54"/>
      <c r="AJ295" s="37"/>
      <c r="AM295" s="54"/>
    </row>
    <row r="296" spans="1:39" ht="12.75" customHeight="1">
      <c r="A296" s="199"/>
      <c r="B296" s="200"/>
      <c r="C296" s="53"/>
      <c r="D296" s="53"/>
      <c r="E296" s="201"/>
      <c r="F296" s="51"/>
      <c r="G296" s="51"/>
      <c r="H296" s="51"/>
      <c r="I296" s="51"/>
      <c r="J296" s="51"/>
      <c r="K296" s="51"/>
      <c r="L296" s="51"/>
      <c r="M296" s="51"/>
      <c r="N296" s="53"/>
      <c r="O296" s="37"/>
      <c r="S296" s="54"/>
      <c r="U296" s="37"/>
      <c r="X296" s="54"/>
      <c r="Z296" s="37"/>
      <c r="AC296" s="54"/>
      <c r="AE296" s="37"/>
      <c r="AH296" s="54"/>
      <c r="AJ296" s="37"/>
      <c r="AM296" s="54"/>
    </row>
    <row r="297" spans="1:39" ht="15" customHeight="1">
      <c r="A297" s="199"/>
      <c r="B297" s="200"/>
      <c r="C297" s="53"/>
      <c r="D297" s="53"/>
      <c r="E297" s="201"/>
      <c r="F297" s="51"/>
      <c r="G297" s="51"/>
      <c r="H297" s="51"/>
      <c r="I297" s="51"/>
      <c r="J297" s="51"/>
      <c r="K297" s="51"/>
      <c r="L297" s="51"/>
      <c r="M297" s="51"/>
      <c r="N297" s="53"/>
    </row>
    <row r="298" spans="1:39" ht="12.75" customHeight="1">
      <c r="B298" s="202" t="s">
        <v>821</v>
      </c>
      <c r="F298" s="54"/>
      <c r="G298" s="54"/>
      <c r="H298" s="54"/>
      <c r="I298" s="54"/>
      <c r="J298" s="37"/>
      <c r="K298" s="54"/>
      <c r="L298" s="54"/>
      <c r="M298" s="54"/>
      <c r="O298" s="37"/>
      <c r="S298" s="54"/>
      <c r="U298" s="37"/>
      <c r="X298" s="54"/>
      <c r="Z298" s="37"/>
      <c r="AC298" s="54"/>
      <c r="AE298" s="37"/>
      <c r="AH298" s="54"/>
      <c r="AJ298" s="37"/>
      <c r="AM298" s="54"/>
    </row>
    <row r="299" spans="1:39" ht="12.75" customHeight="1">
      <c r="A299" s="203"/>
      <c r="F299" s="54"/>
      <c r="G299" s="54"/>
      <c r="H299" s="54"/>
      <c r="I299" s="54"/>
      <c r="J299" s="37"/>
      <c r="K299" s="54"/>
      <c r="L299" s="54"/>
      <c r="M299" s="54"/>
      <c r="O299" s="37"/>
      <c r="S299" s="54"/>
      <c r="U299" s="37"/>
      <c r="X299" s="54"/>
      <c r="Z299" s="37"/>
      <c r="AC299" s="54"/>
      <c r="AE299" s="37"/>
      <c r="AH299" s="54"/>
      <c r="AJ299" s="37"/>
      <c r="AM299" s="54"/>
    </row>
    <row r="300" spans="1:39" ht="12.75" customHeight="1">
      <c r="A300" s="203"/>
      <c r="F300" s="54"/>
      <c r="G300" s="54"/>
      <c r="H300" s="54"/>
      <c r="I300" s="54"/>
      <c r="J300" s="37"/>
      <c r="K300" s="54"/>
      <c r="L300" s="54"/>
      <c r="M300" s="54"/>
      <c r="O300" s="37"/>
      <c r="S300" s="54"/>
    </row>
    <row r="301" spans="1:39" ht="12.75" customHeight="1">
      <c r="A301" s="51"/>
      <c r="F301" s="54"/>
      <c r="G301" s="54"/>
      <c r="H301" s="54"/>
      <c r="I301" s="54"/>
      <c r="J301" s="37"/>
      <c r="K301" s="54"/>
      <c r="L301" s="54"/>
      <c r="M301" s="54"/>
      <c r="O301" s="37"/>
      <c r="S301" s="54"/>
    </row>
    <row r="302" spans="1:39" ht="12.75" customHeight="1">
      <c r="F302" s="54"/>
      <c r="G302" s="54"/>
      <c r="H302" s="54"/>
      <c r="I302" s="54"/>
      <c r="J302" s="37"/>
      <c r="K302" s="54"/>
      <c r="L302" s="54"/>
      <c r="M302" s="54"/>
      <c r="O302" s="37"/>
      <c r="S302" s="54"/>
    </row>
    <row r="303" spans="1:39" ht="12.75" customHeight="1">
      <c r="F303" s="54"/>
      <c r="G303" s="54"/>
      <c r="H303" s="54"/>
      <c r="I303" s="54"/>
      <c r="J303" s="37"/>
      <c r="K303" s="54"/>
      <c r="L303" s="54"/>
      <c r="M303" s="54"/>
      <c r="O303" s="37"/>
      <c r="S303" s="54"/>
    </row>
    <row r="304" spans="1:39" ht="12.75" customHeight="1">
      <c r="F304" s="54"/>
      <c r="G304" s="54"/>
      <c r="H304" s="54"/>
      <c r="I304" s="54"/>
      <c r="J304" s="37"/>
      <c r="K304" s="54"/>
      <c r="L304" s="54"/>
      <c r="M304" s="54"/>
      <c r="O304" s="37"/>
      <c r="S304" s="54"/>
    </row>
    <row r="305" spans="6:19" ht="12.75" customHeight="1">
      <c r="F305" s="54"/>
      <c r="G305" s="54"/>
      <c r="H305" s="54"/>
      <c r="I305" s="54"/>
      <c r="J305" s="37"/>
      <c r="K305" s="54"/>
      <c r="L305" s="54"/>
      <c r="M305" s="54"/>
      <c r="O305" s="37"/>
      <c r="S305" s="54"/>
    </row>
    <row r="306" spans="6:19" ht="12.75" customHeight="1">
      <c r="F306" s="54"/>
      <c r="G306" s="54"/>
      <c r="H306" s="54"/>
      <c r="I306" s="54"/>
      <c r="J306" s="37"/>
      <c r="K306" s="54"/>
      <c r="L306" s="54"/>
      <c r="M306" s="54"/>
      <c r="O306" s="37"/>
      <c r="S306" s="54"/>
    </row>
    <row r="307" spans="6:19" ht="12.75" customHeight="1">
      <c r="F307" s="54"/>
      <c r="G307" s="54"/>
      <c r="H307" s="54"/>
      <c r="I307" s="54"/>
      <c r="J307" s="37"/>
      <c r="K307" s="54"/>
      <c r="L307" s="54"/>
      <c r="M307" s="54"/>
      <c r="O307" s="37"/>
      <c r="S307" s="54"/>
    </row>
    <row r="308" spans="6:19" ht="12.75" customHeight="1">
      <c r="F308" s="54"/>
      <c r="G308" s="54"/>
      <c r="H308" s="54"/>
      <c r="I308" s="54"/>
      <c r="J308" s="37"/>
      <c r="K308" s="54"/>
      <c r="L308" s="54"/>
      <c r="M308" s="54"/>
      <c r="O308" s="37"/>
      <c r="S308" s="54"/>
    </row>
    <row r="309" spans="6:19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S309" s="54"/>
    </row>
    <row r="310" spans="6:19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S310" s="54"/>
    </row>
    <row r="311" spans="6:19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S311" s="54"/>
    </row>
    <row r="312" spans="6:19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S312" s="54"/>
    </row>
    <row r="313" spans="6:19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S313" s="54"/>
    </row>
    <row r="314" spans="6:19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S314" s="54"/>
    </row>
    <row r="315" spans="6:19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S315" s="54"/>
    </row>
    <row r="316" spans="6:19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S316" s="54"/>
    </row>
    <row r="317" spans="6:19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S317" s="54"/>
    </row>
    <row r="318" spans="6:19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S318" s="54"/>
    </row>
    <row r="319" spans="6:19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S319" s="54"/>
    </row>
    <row r="320" spans="6:19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S320" s="54"/>
    </row>
    <row r="321" spans="6:19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S321" s="54"/>
    </row>
    <row r="322" spans="6:19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S322" s="54"/>
    </row>
    <row r="323" spans="6:19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S323" s="54"/>
    </row>
    <row r="324" spans="6:19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6:19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6:1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6:1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6:1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6:1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6:1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6:1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6:1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6:1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6:1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6:1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6:1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</sheetData>
  <mergeCells count="38">
    <mergeCell ref="A64:A65"/>
    <mergeCell ref="B64:B65"/>
    <mergeCell ref="J64:J65"/>
    <mergeCell ref="P64:P65"/>
    <mergeCell ref="A66:A67"/>
    <mergeCell ref="B66:B67"/>
    <mergeCell ref="J66:J67"/>
    <mergeCell ref="P66:P67"/>
    <mergeCell ref="A60:A61"/>
    <mergeCell ref="B60:B61"/>
    <mergeCell ref="J60:J61"/>
    <mergeCell ref="P60:P61"/>
    <mergeCell ref="O60:O61"/>
    <mergeCell ref="M60:M61"/>
    <mergeCell ref="P57:P58"/>
    <mergeCell ref="A57:A58"/>
    <mergeCell ref="B57:B58"/>
    <mergeCell ref="O49:O50"/>
    <mergeCell ref="M49:M50"/>
    <mergeCell ref="J57:J58"/>
    <mergeCell ref="M57:M58"/>
    <mergeCell ref="O57:O58"/>
    <mergeCell ref="A49:A50"/>
    <mergeCell ref="B49:B50"/>
    <mergeCell ref="P49:P50"/>
    <mergeCell ref="J49:J50"/>
    <mergeCell ref="M53:M54"/>
    <mergeCell ref="O53:O54"/>
    <mergeCell ref="M51:M52"/>
    <mergeCell ref="O51:O52"/>
    <mergeCell ref="J51:J52"/>
    <mergeCell ref="P51:P52"/>
    <mergeCell ref="A51:A52"/>
    <mergeCell ref="B51:B52"/>
    <mergeCell ref="J53:J54"/>
    <mergeCell ref="P53:P54"/>
    <mergeCell ref="A53:A54"/>
    <mergeCell ref="B53:B54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50:K51 K58 K61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2024-04-05T02:49:08Z</dcterms:modified>
</cp:coreProperties>
</file>