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F&amp;O)'!$R$1:$R$287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53" i="6"/>
  <c r="K53"/>
  <c r="K72"/>
  <c r="M72" s="1"/>
  <c r="K73"/>
  <c r="M73" s="1"/>
  <c r="L52"/>
  <c r="K52"/>
  <c r="L28"/>
  <c r="M28" s="1"/>
  <c r="K28"/>
  <c r="P82"/>
  <c r="L82"/>
  <c r="K82"/>
  <c r="K66"/>
  <c r="M66" s="1"/>
  <c r="K70"/>
  <c r="M70" s="1"/>
  <c r="K69"/>
  <c r="M69" s="1"/>
  <c r="L48"/>
  <c r="L51"/>
  <c r="M51" s="1"/>
  <c r="K51"/>
  <c r="L50"/>
  <c r="K50"/>
  <c r="L49"/>
  <c r="K49"/>
  <c r="K48"/>
  <c r="L47"/>
  <c r="K47"/>
  <c r="P14"/>
  <c r="L14"/>
  <c r="M14" s="1"/>
  <c r="K14"/>
  <c r="K68"/>
  <c r="M68" s="1"/>
  <c r="K67"/>
  <c r="M67" s="1"/>
  <c r="L46"/>
  <c r="K46"/>
  <c r="L45"/>
  <c r="K45"/>
  <c r="L43"/>
  <c r="K43"/>
  <c r="L42"/>
  <c r="K42"/>
  <c r="L44"/>
  <c r="K44"/>
  <c r="M26"/>
  <c r="L26"/>
  <c r="K26"/>
  <c r="L39"/>
  <c r="K39"/>
  <c r="L40"/>
  <c r="K40"/>
  <c r="L41"/>
  <c r="K41"/>
  <c r="L25"/>
  <c r="K25"/>
  <c r="L11"/>
  <c r="K11"/>
  <c r="L13"/>
  <c r="K13"/>
  <c r="H275"/>
  <c r="P12"/>
  <c r="P10"/>
  <c r="L10"/>
  <c r="K10"/>
  <c r="M52" l="1"/>
  <c r="M49"/>
  <c r="M82"/>
  <c r="M50"/>
  <c r="M53"/>
  <c r="M46"/>
  <c r="M48"/>
  <c r="M47"/>
  <c r="M45"/>
  <c r="M43"/>
  <c r="M42"/>
  <c r="M44"/>
  <c r="M25"/>
  <c r="M39"/>
  <c r="M40"/>
  <c r="M41"/>
  <c r="M11"/>
  <c r="M13"/>
  <c r="M10"/>
  <c r="K275" l="1"/>
  <c r="L275" s="1"/>
  <c r="K264"/>
  <c r="L264" s="1"/>
  <c r="K254"/>
  <c r="L254" s="1"/>
  <c r="K270" l="1"/>
  <c r="L270" s="1"/>
  <c r="K271" l="1"/>
  <c r="L271" s="1"/>
  <c r="K268" l="1"/>
  <c r="L268" s="1"/>
  <c r="K247"/>
  <c r="L247" s="1"/>
  <c r="K267"/>
  <c r="L267" s="1"/>
  <c r="K266"/>
  <c r="L266" s="1"/>
  <c r="K265"/>
  <c r="L265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5"/>
  <c r="L245" s="1"/>
  <c r="K244"/>
  <c r="L244" s="1"/>
  <c r="F243"/>
  <c r="K243" s="1"/>
  <c r="L243" s="1"/>
  <c r="K242"/>
  <c r="L242" s="1"/>
  <c r="K241"/>
  <c r="L241" s="1"/>
  <c r="K240"/>
  <c r="L240" s="1"/>
  <c r="K239"/>
  <c r="L239" s="1"/>
  <c r="K238"/>
  <c r="L238" s="1"/>
  <c r="F237"/>
  <c r="K237" s="1"/>
  <c r="L237" s="1"/>
  <c r="F236"/>
  <c r="K236" s="1"/>
  <c r="L236" s="1"/>
  <c r="K235"/>
  <c r="L235" s="1"/>
  <c r="F234"/>
  <c r="K234" s="1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8"/>
  <c r="L218" s="1"/>
  <c r="K216"/>
  <c r="L216" s="1"/>
  <c r="K215"/>
  <c r="L215" s="1"/>
  <c r="F214"/>
  <c r="K214" s="1"/>
  <c r="L214" s="1"/>
  <c r="K213"/>
  <c r="L213" s="1"/>
  <c r="K210"/>
  <c r="L210" s="1"/>
  <c r="K209"/>
  <c r="L209" s="1"/>
  <c r="K208"/>
  <c r="L208" s="1"/>
  <c r="K205"/>
  <c r="L205" s="1"/>
  <c r="K204"/>
  <c r="L204" s="1"/>
  <c r="K203"/>
  <c r="L203" s="1"/>
  <c r="K202"/>
  <c r="L202" s="1"/>
  <c r="K201"/>
  <c r="L201" s="1"/>
  <c r="K200"/>
  <c r="L200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8"/>
  <c r="L188" s="1"/>
  <c r="K186"/>
  <c r="L186" s="1"/>
  <c r="K184"/>
  <c r="L184" s="1"/>
  <c r="K182"/>
  <c r="L182" s="1"/>
  <c r="K181"/>
  <c r="L181" s="1"/>
  <c r="K180"/>
  <c r="L180" s="1"/>
  <c r="K178"/>
  <c r="L178" s="1"/>
  <c r="K177"/>
  <c r="L177" s="1"/>
  <c r="K176"/>
  <c r="L176" s="1"/>
  <c r="K175"/>
  <c r="K174"/>
  <c r="L174" s="1"/>
  <c r="K173"/>
  <c r="L173" s="1"/>
  <c r="K171"/>
  <c r="L171" s="1"/>
  <c r="K170"/>
  <c r="L170" s="1"/>
  <c r="K169"/>
  <c r="L169" s="1"/>
  <c r="K168"/>
  <c r="L168" s="1"/>
  <c r="K167"/>
  <c r="L167" s="1"/>
  <c r="F166"/>
  <c r="K166" s="1"/>
  <c r="L166" s="1"/>
  <c r="H165"/>
  <c r="K165" s="1"/>
  <c r="L165" s="1"/>
  <c r="K162"/>
  <c r="L162" s="1"/>
  <c r="K161"/>
  <c r="L161" s="1"/>
  <c r="K160"/>
  <c r="L160" s="1"/>
  <c r="K159"/>
  <c r="L159" s="1"/>
  <c r="K158"/>
  <c r="L158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H131"/>
  <c r="K131" s="1"/>
  <c r="L131" s="1"/>
  <c r="F130"/>
  <c r="K130" s="1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M7"/>
  <c r="D7" i="5"/>
  <c r="K6" i="4"/>
  <c r="K6" i="3"/>
  <c r="L6" i="2"/>
</calcChain>
</file>

<file path=xl/sharedStrings.xml><?xml version="1.0" encoding="utf-8"?>
<sst xmlns="http://schemas.openxmlformats.org/spreadsheetml/2006/main" count="3171" uniqueCount="1164">
  <si>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</si>
  <si>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</si>
  <si>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</si>
  <si>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</si>
  <si>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</si>
  <si>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</si>
  <si>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</si>
  <si>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</si>
  <si>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</si>
  <si>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</si>
  <si>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</si>
  <si>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</si>
  <si>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</si>
  <si>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</si>
  <si>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</si>
  <si>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</si>
  <si>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</si>
  <si>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</si>
  <si>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</si>
  <si>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</si>
  <si>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</si>
  <si>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</si>
  <si>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</si>
  <si>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</si>
  <si>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</si>
  <si>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</si>
  <si>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</si>
  <si>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</si>
  <si>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</si>
  <si>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</si>
  <si>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</si>
  <si>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</si>
  <si>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</si>
  <si>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</si>
  <si>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</si>
  <si>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</si>
  <si>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</si>
  <si>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</si>
  <si>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</si>
  <si>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</si>
  <si>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</si>
  <si>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</si>
  <si>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</si>
  <si>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</si>
  <si>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</si>
  <si>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</si>
  <si>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</si>
  <si>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</si>
  <si>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</si>
  <si>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</si>
  <si>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</si>
  <si>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</si>
  <si>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</si>
  <si>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</si>
  <si>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</si>
  <si>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</si>
  <si>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</si>
  <si>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</si>
  <si>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</si>
  <si>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</si>
  <si>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</si>
  <si>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</si>
  <si>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</si>
  <si>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</si>
  <si>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</si>
  <si>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</si>
  <si>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</si>
  <si>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</si>
  <si>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</si>
  <si>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</si>
  <si>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</si>
  <si>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</si>
  <si>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</si>
  <si>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</si>
  <si>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</si>
  <si>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</si>
  <si>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</si>
  <si>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</si>
  <si>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</si>
  <si>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</si>
  <si>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</si>
  <si>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</si>
  <si>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</si>
  <si>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</si>
  <si>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</si>
  <si>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</si>
  <si>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</si>
  <si>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</si>
  <si>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</si>
  <si>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</si>
  <si>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</si>
  <si>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</si>
  <si>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</si>
  <si>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</si>
  <si>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</si>
  <si>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</si>
  <si>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</si>
  <si>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</si>
  <si>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</si>
  <si>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</si>
  <si>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</si>
  <si>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</si>
  <si>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</si>
  <si>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</si>
  <si>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</si>
  <si>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</si>
  <si>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</si>
  <si>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</si>
  <si>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</si>
  <si>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</si>
  <si>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</si>
  <si>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</si>
  <si>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</si>
  <si>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</si>
  <si>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</si>
  <si>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</si>
  <si>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</si>
  <si>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</si>
  <si>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</si>
  <si>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</si>
  <si>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</si>
  <si>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</si>
  <si>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</si>
  <si>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</si>
  <si>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</si>
  <si>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</si>
  <si>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</si>
  <si>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</si>
  <si>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</si>
  <si>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</si>
  <si>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</si>
  <si>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</si>
  <si>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</si>
  <si>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</si>
  <si>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</si>
  <si>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</si>
  <si>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</si>
  <si>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</si>
  <si>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</si>
  <si>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</si>
  <si>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</si>
  <si>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</si>
  <si>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</si>
  <si>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</si>
  <si>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</si>
  <si>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</si>
  <si>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</si>
  <si>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</si>
  <si>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</si>
  <si>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</si>
  <si>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</si>
  <si>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</si>
  <si>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</si>
  <si>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</si>
  <si>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</si>
  <si>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</si>
  <si>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</si>
  <si>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</si>
  <si>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</si>
  <si>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</si>
  <si>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</si>
  <si>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</si>
  <si>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</si>
  <si>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</si>
  <si>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</si>
  <si>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</si>
  <si>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</si>
  <si>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</si>
  <si>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</si>
  <si>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</si>
  <si>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</si>
  <si>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</si>
  <si>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</si>
  <si>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</si>
  <si>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</si>
  <si>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</si>
  <si>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</si>
  <si>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</si>
  <si>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</si>
  <si>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</si>
  <si>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</si>
  <si>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</si>
  <si>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</si>
  <si>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</si>
  <si>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</si>
  <si>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</si>
  <si>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</si>
  <si>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</si>
  <si>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</si>
  <si>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</si>
  <si>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</si>
  <si>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</si>
  <si>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</si>
  <si>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</si>
  <si>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</si>
  <si>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</si>
  <si>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</si>
  <si>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</si>
  <si>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</si>
  <si>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</si>
  <si>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</si>
  <si>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</si>
  <si>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</si>
  <si>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</si>
  <si>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</si>
  <si>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</si>
  <si>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</si>
  <si>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</si>
  <si>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</si>
  <si>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</si>
  <si>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</si>
  <si>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</si>
  <si>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</si>
  <si>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</si>
  <si>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</si>
  <si>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</si>
  <si>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</si>
  <si>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</si>
  <si>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</si>
  <si>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</si>
  <si>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</si>
  <si>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</si>
  <si>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</si>
  <si>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</si>
  <si>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</si>
  <si>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</si>
  <si>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</si>
  <si>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</si>
  <si>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</si>
  <si>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</si>
  <si>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</si>
  <si>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</si>
  <si>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</si>
  <si>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</si>
  <si>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</si>
  <si>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</si>
  <si>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</si>
  <si>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</si>
  <si>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</si>
  <si>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</si>
  <si>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</si>
  <si>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</si>
  <si>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</si>
  <si>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</si>
  <si>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</si>
  <si>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</si>
  <si>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</si>
  <si>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</si>
  <si>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</si>
  <si>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</si>
  <si>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</si>
  <si>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</si>
  <si>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</si>
  <si>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</si>
  <si>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</si>
  <si>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</si>
  <si>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</si>
  <si>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</si>
  <si>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</si>
  <si>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</si>
  <si>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</si>
  <si>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</si>
  <si>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</si>
  <si>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</si>
  <si>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</si>
  <si>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</si>
  <si>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</si>
  <si>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</si>
  <si>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</si>
  <si>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</si>
  <si>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</si>
  <si>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</si>
  <si>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</si>
  <si>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</si>
  <si>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</si>
  <si>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</si>
  <si>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</si>
  <si>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</si>
  <si>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</si>
  <si>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</si>
  <si>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</si>
  <si>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</si>
  <si>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</si>
  <si>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</si>
  <si>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</si>
  <si>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</si>
  <si>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</si>
  <si>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</si>
  <si>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</si>
  <si>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</si>
  <si>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</si>
  <si>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</si>
  <si>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</si>
  <si>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</si>
  <si>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</si>
  <si>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</si>
  <si>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</si>
  <si>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</si>
  <si>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</si>
  <si>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</si>
  <si>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</si>
  <si>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</si>
  <si>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</si>
  <si>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</si>
  <si>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</si>
  <si>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</si>
  <si>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</si>
  <si>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</si>
  <si>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</si>
  <si>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</si>
  <si>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</si>
  <si>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</si>
  <si>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</si>
  <si>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</si>
  <si>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</si>
  <si>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</si>
  <si>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</si>
  <si>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</si>
  <si>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</si>
  <si>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</si>
  <si>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</si>
  <si>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</si>
  <si>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</si>
  <si>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</si>
  <si>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</si>
  <si>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</si>
  <si>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</si>
  <si>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</si>
  <si>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</si>
  <si>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</si>
  <si>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</si>
  <si>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</si>
  <si>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</si>
  <si>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</si>
  <si>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</si>
  <si>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</si>
  <si>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</si>
  <si>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</si>
  <si>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</si>
  <si>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</si>
  <si>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</si>
  <si>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</si>
  <si>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</si>
  <si>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</si>
  <si>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</si>
  <si>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</si>
  <si>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</si>
  <si>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</si>
  <si>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</si>
  <si>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</si>
  <si>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</si>
  <si>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</si>
  <si>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</si>
  <si>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</si>
  <si>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</si>
  <si>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</si>
  <si>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</si>
  <si>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</si>
  <si>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</si>
  <si>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</si>
  <si>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</si>
  <si>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</si>
  <si>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</si>
  <si>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</si>
  <si>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</si>
  <si>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</si>
  <si>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</si>
  <si>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</si>
  <si>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</si>
  <si>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</si>
  <si>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</si>
  <si>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</si>
  <si>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</si>
  <si>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</si>
  <si>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</si>
  <si>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</si>
  <si>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</si>
  <si>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</si>
  <si>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</si>
  <si>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</si>
  <si>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</si>
  <si>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</si>
  <si>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</si>
  <si>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</si>
  <si>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</si>
  <si>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</si>
  <si>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</si>
  <si>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</si>
  <si>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</si>
  <si>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</si>
  <si>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</si>
  <si>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</si>
  <si>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</si>
  <si>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</si>
  <si>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</si>
  <si>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</si>
  <si>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</si>
  <si>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</si>
  <si>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</si>
  <si>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</si>
  <si>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</si>
  <si>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</si>
  <si>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</si>
  <si>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</si>
  <si>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</si>
  <si>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</si>
  <si>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</si>
  <si>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</si>
  <si>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</si>
  <si>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</si>
  <si>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</si>
  <si>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</si>
  <si>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</si>
  <si>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</si>
  <si>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</si>
  <si>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</si>
  <si>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</si>
  <si>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</si>
  <si>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</si>
  <si>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</si>
  <si>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</si>
  <si>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</si>
  <si>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</si>
  <si>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</si>
  <si>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</si>
  <si>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</si>
  <si>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</si>
  <si>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</si>
  <si>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</si>
  <si>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</si>
  <si>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</si>
  <si>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</si>
  <si>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</si>
  <si>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</si>
  <si>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</si>
  <si>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</si>
  <si>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</si>
  <si>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</si>
  <si>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</si>
  <si>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</si>
  <si>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</si>
  <si>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</si>
  <si>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</si>
  <si>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</si>
  <si>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</si>
  <si>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</si>
  <si>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</si>
  <si>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</si>
  <si>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</si>
  <si>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</si>
  <si>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</si>
  <si>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</si>
  <si>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</si>
  <si>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</si>
  <si>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</si>
  <si>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</si>
  <si>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</si>
  <si>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</si>
  <si>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</si>
  <si>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</si>
  <si>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</si>
  <si>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</si>
  <si>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</si>
  <si>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</si>
  <si>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</si>
  <si>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</si>
  <si>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</si>
  <si>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</si>
  <si>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</si>
  <si>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</si>
  <si>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</si>
  <si>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</si>
  <si>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</si>
  <si>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</si>
  <si>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</si>
  <si>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</si>
  <si>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</si>
  <si>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</si>
  <si>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</si>
  <si>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</si>
  <si>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</si>
  <si>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</si>
  <si>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</si>
  <si>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</si>
  <si>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</si>
  <si>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</si>
  <si>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</si>
  <si>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</si>
  <si>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</si>
  <si>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</si>
  <si>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</si>
  <si>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</si>
  <si>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</si>
  <si>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</si>
  <si>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</si>
  <si>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</si>
  <si>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</si>
  <si>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</si>
  <si>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</si>
  <si>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</si>
  <si>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</si>
  <si>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</si>
  <si>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</si>
  <si>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</si>
  <si>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</si>
  <si>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</si>
  <si>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</si>
  <si>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</si>
  <si>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</si>
  <si>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</si>
  <si>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</si>
  <si>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</si>
  <si>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</si>
  <si>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</si>
  <si>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</si>
  <si>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</si>
  <si>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</si>
  <si>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</si>
  <si>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</si>
  <si>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</si>
  <si>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</si>
  <si>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</si>
  <si>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</si>
  <si>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</si>
  <si>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</si>
  <si>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</si>
  <si>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</si>
  <si>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</si>
  <si>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</si>
  <si>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</si>
  <si>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</si>
  <si>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</si>
  <si>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</si>
  <si>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</si>
  <si>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</si>
  <si>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</si>
  <si>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</si>
  <si>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</si>
  <si>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</si>
  <si>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</si>
  <si>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</si>
  <si>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</si>
  <si>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</si>
  <si>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</si>
  <si>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</si>
  <si>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</si>
  <si>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</si>
  <si>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</si>
  <si>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</si>
  <si>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</si>
  <si>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</si>
  <si>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</si>
  <si>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</si>
  <si>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</si>
  <si>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</si>
  <si>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</si>
  <si>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</si>
  <si>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</si>
  <si>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</si>
  <si>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</si>
  <si>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</si>
  <si>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</si>
  <si>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</si>
  <si>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</si>
  <si>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</si>
  <si>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</si>
  <si>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</si>
  <si>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</si>
  <si>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</si>
  <si>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</si>
  <si>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</si>
  <si>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</si>
  <si>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</si>
  <si>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</si>
  <si>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</si>
  <si>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</si>
  <si>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</si>
  <si>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</si>
  <si>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</si>
  <si>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</si>
  <si>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</si>
  <si>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</si>
  <si>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</si>
  <si>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</si>
  <si>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</si>
  <si>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</si>
  <si>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</si>
  <si>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</si>
  <si>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</si>
  <si>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</si>
  <si>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</si>
  <si>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</si>
  <si>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</si>
  <si>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</si>
  <si>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</si>
  <si>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</si>
  <si>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</si>
  <si>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</si>
  <si>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</si>
  <si>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</si>
  <si>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</si>
  <si>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</si>
  <si>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</si>
  <si>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</si>
  <si>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</si>
  <si>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</si>
  <si>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</si>
  <si>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</si>
  <si>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</si>
  <si>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</si>
  <si>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</si>
  <si>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</si>
  <si>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</si>
  <si>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</si>
  <si>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</si>
  <si>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</si>
  <si>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</si>
  <si>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</si>
  <si>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</si>
  <si>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</si>
  <si>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</si>
  <si>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</si>
  <si>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</si>
  <si>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</si>
  <si>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</si>
  <si>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</si>
  <si>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</si>
  <si>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</si>
  <si>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</si>
  <si>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</si>
  <si>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</si>
  <si>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</si>
  <si>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</si>
  <si>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</si>
  <si>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</si>
  <si>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</si>
  <si>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</si>
  <si>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</si>
  <si>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</si>
  <si>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</si>
  <si>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</si>
  <si>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</si>
  <si>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</si>
  <si>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</si>
  <si>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</si>
  <si>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</si>
  <si>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</si>
  <si>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</si>
  <si>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</si>
  <si>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</si>
  <si>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</si>
  <si>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</si>
  <si>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</si>
  <si>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</si>
  <si>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</si>
  <si>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</si>
  <si>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</si>
  <si>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</si>
  <si>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</si>
  <si>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</si>
  <si>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</si>
  <si>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</si>
  <si>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</si>
  <si>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</si>
  <si>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</si>
  <si>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</si>
  <si>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</si>
  <si>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</si>
  <si>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</si>
  <si>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</si>
  <si>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</si>
  <si>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</si>
  <si>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</si>
  <si>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</si>
  <si>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</si>
  <si>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</si>
  <si>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</si>
  <si>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</si>
  <si>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</si>
  <si>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</si>
  <si>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</si>
  <si>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</si>
  <si>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</si>
  <si>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</si>
  <si>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</si>
  <si>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</si>
  <si>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</si>
  <si>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</si>
  <si>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</si>
  <si>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</si>
  <si>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</si>
  <si>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</si>
  <si>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</si>
  <si>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</si>
  <si>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</si>
  <si>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</si>
  <si>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</si>
  <si>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</si>
  <si>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</si>
  <si>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</si>
  <si>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</si>
  <si>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</si>
  <si>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</si>
  <si>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</si>
  <si>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</si>
  <si>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</si>
  <si>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</si>
  <si>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</si>
  <si>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</si>
  <si>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</si>
  <si>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</si>
  <si>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</si>
  <si>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</si>
  <si>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</si>
  <si>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</si>
  <si>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</si>
  <si>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</si>
  <si>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</si>
  <si>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</si>
  <si>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</si>
  <si>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</si>
  <si>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</si>
  <si>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</si>
  <si>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</si>
  <si>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</si>
  <si>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</si>
  <si>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</si>
  <si>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</si>
  <si>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</si>
  <si>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</si>
  <si>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</si>
  <si>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</si>
  <si>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</si>
  <si>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</si>
  <si>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</si>
  <si>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</si>
  <si>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</si>
  <si>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</si>
  <si>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</si>
  <si>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</si>
  <si>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</si>
  <si>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</si>
  <si>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</si>
  <si>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</si>
  <si>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</si>
  <si>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</si>
  <si>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</si>
  <si>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</si>
  <si>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</si>
  <si>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</si>
  <si>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</si>
  <si>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</si>
  <si>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</si>
  <si>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</si>
  <si>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</si>
  <si>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</si>
  <si>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</si>
  <si>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</si>
  <si>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</si>
  <si>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</si>
  <si>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</si>
  <si>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</si>
  <si>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</si>
  <si>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</si>
  <si>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</si>
  <si>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</si>
  <si>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</si>
  <si>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</si>
  <si>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</si>
  <si>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</si>
  <si>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</si>
  <si>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</si>
  <si>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</si>
  <si>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</si>
  <si>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</si>
  <si>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</si>
  <si>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</si>
  <si>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</si>
  <si>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</si>
  <si>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</si>
  <si>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</si>
  <si>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</si>
  <si>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</si>
  <si>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</si>
  <si>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</si>
  <si>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</si>
  <si>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</si>
  <si>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</si>
  <si>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</si>
  <si>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</si>
  <si>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</si>
  <si>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</si>
  <si>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</si>
  <si>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</si>
  <si>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</si>
  <si>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</si>
  <si>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</si>
  <si>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</si>
  <si>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</si>
  <si>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</si>
  <si>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</si>
  <si>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</si>
  <si>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</si>
  <si>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</si>
  <si>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</si>
  <si>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</si>
  <si>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</si>
  <si>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</si>
  <si>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</si>
  <si>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</si>
  <si>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</si>
  <si>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</si>
  <si>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</si>
  <si>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</si>
  <si>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</si>
  <si>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</si>
  <si>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</si>
  <si>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</si>
  <si>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</si>
  <si>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</si>
  <si>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</si>
  <si>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</si>
  <si>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</si>
  <si>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</si>
  <si>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</si>
  <si>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</si>
  <si>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</si>
  <si>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</si>
  <si>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</si>
  <si>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</si>
  <si>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</si>
  <si>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</si>
  <si>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</si>
  <si>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</si>
  <si>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</si>
  <si>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</si>
  <si>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</si>
  <si>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</si>
  <si>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</si>
  <si>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</si>
  <si>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</si>
  <si>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</si>
  <si>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</si>
  <si>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</si>
  <si>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</si>
  <si>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</si>
  <si>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</si>
  <si>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</si>
  <si>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</si>
  <si>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</si>
  <si>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</si>
  <si>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</si>
  <si>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</si>
  <si>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</si>
  <si>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</si>
  <si>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</si>
  <si>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</si>
  <si>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</si>
  <si>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</si>
  <si>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</si>
  <si>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</si>
  <si>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</si>
  <si>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</si>
  <si>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</si>
  <si>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</si>
  <si>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</si>
  <si>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</si>
  <si>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</si>
  <si>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Part profit of Rs.7/-</t>
  </si>
  <si>
    <t>218-222</t>
  </si>
  <si>
    <t>Profit of Rs.75/-</t>
  </si>
  <si>
    <t>Buy&lt;&gt;</t>
  </si>
  <si>
    <t>1630-1650</t>
  </si>
  <si>
    <t>1800-1900</t>
  </si>
  <si>
    <t>2520-2550</t>
  </si>
  <si>
    <t>Profit of Rs.105/-</t>
  </si>
  <si>
    <t xml:space="preserve">SBIN </t>
  </si>
  <si>
    <t>510-520</t>
  </si>
  <si>
    <t>150-160</t>
  </si>
  <si>
    <t>AARTIIND APR FUT</t>
  </si>
  <si>
    <t>ARCFIN</t>
  </si>
  <si>
    <t>Profiit of Rs.210/-</t>
  </si>
  <si>
    <t>SHANTABEN DAYASAKAR DAVE</t>
  </si>
  <si>
    <t>B.W.TRADERS</t>
  </si>
  <si>
    <t>PIIND APR FUT</t>
  </si>
  <si>
    <t>ADVIKCA</t>
  </si>
  <si>
    <t>TOPGAIN FINANCE PRIVATE LIMITED</t>
  </si>
  <si>
    <t>NIFTY APR FUT</t>
  </si>
  <si>
    <t>17700-17800</t>
  </si>
  <si>
    <t>420-450</t>
  </si>
  <si>
    <t>2900-2930</t>
  </si>
  <si>
    <t>Profit of Rs.37.5/-</t>
  </si>
  <si>
    <t>PIDILITIND APR FUT</t>
  </si>
  <si>
    <t>SIEMENS APR FUT</t>
  </si>
  <si>
    <t>2440-2480</t>
  </si>
  <si>
    <t>ACC APR FUT</t>
  </si>
  <si>
    <t>HDFCBANK APR FUT</t>
  </si>
  <si>
    <t>1525-1535</t>
  </si>
  <si>
    <t>980-995</t>
  </si>
  <si>
    <t>ELEFLOR</t>
  </si>
  <si>
    <t>GGENG</t>
  </si>
  <si>
    <t>Retail Research Technical Calls &amp; Fundamental Performance Report for the month of Apr-2022</t>
  </si>
  <si>
    <t>Profit of Rs.17.5/-</t>
  </si>
  <si>
    <t>Profit of Rs.143.5/-</t>
  </si>
  <si>
    <t>Profit of Rs.11.5/-</t>
  </si>
  <si>
    <t>HEROMOTOCO 2220 PE APR</t>
  </si>
  <si>
    <t>NIFTY 17900 PE 07-APR</t>
  </si>
  <si>
    <t>130-160</t>
  </si>
  <si>
    <t>Sell</t>
  </si>
  <si>
    <t>17800-17700</t>
  </si>
  <si>
    <t>Profit of Rs.110/-</t>
  </si>
  <si>
    <t>430-432</t>
  </si>
  <si>
    <t>450-460</t>
  </si>
  <si>
    <t>JSWSTEEL APR FUT</t>
  </si>
  <si>
    <t>750-760</t>
  </si>
  <si>
    <t>Profit of Rs.20/-</t>
  </si>
  <si>
    <t>Loss of Rs.23/-</t>
  </si>
  <si>
    <t>INDUSINDBK APR FUT</t>
  </si>
  <si>
    <t>1000-1015</t>
  </si>
  <si>
    <t>2950-3000</t>
  </si>
  <si>
    <t>75-85</t>
  </si>
  <si>
    <t>HARDIK HIMMATBHAI MUNJPARA</t>
  </si>
  <si>
    <t>CORPOCO</t>
  </si>
  <si>
    <t>AMIT LOHIA HUF</t>
  </si>
  <si>
    <t>SKSE SECURITIES LIMITED CORP CM/TM PROP A/C</t>
  </si>
  <si>
    <t>TRIVENIENT</t>
  </si>
  <si>
    <t>285-290</t>
  </si>
  <si>
    <t>Part profit of Rs.44.5/-</t>
  </si>
  <si>
    <t>HINDALCO APR FUT</t>
  </si>
  <si>
    <t>Profit of Rs.35/-</t>
  </si>
  <si>
    <t>Profit of Rs.85/-</t>
  </si>
  <si>
    <t>Loss of Rs.14/-</t>
  </si>
  <si>
    <t xml:space="preserve">BANKNIFTY 38700 CE 07-APR </t>
  </si>
  <si>
    <t>350-400</t>
  </si>
  <si>
    <t>JUBLFOOD 3000 CE APR</t>
  </si>
  <si>
    <t>65-68</t>
  </si>
  <si>
    <t>100-130</t>
  </si>
  <si>
    <t>400-450</t>
  </si>
  <si>
    <t>BANKNIFTY 38200 PE 07-APR</t>
  </si>
  <si>
    <t>Unsccessful</t>
  </si>
  <si>
    <t>Loss of Rs.17/-</t>
  </si>
  <si>
    <t>ADCON</t>
  </si>
  <si>
    <t>JACKSON INVESTMENTS LIMITED</t>
  </si>
  <si>
    <t>KALAIPEDDAMAHABOOBVALI</t>
  </si>
  <si>
    <t>SHREE CHANGDEO SUGAR MILLS LIMITED</t>
  </si>
  <si>
    <t>RAHUL KUMAR</t>
  </si>
  <si>
    <t>GREATFIN LEASING &amp; CREDIT LIMITED</t>
  </si>
  <si>
    <t>GEMSI</t>
  </si>
  <si>
    <t>ANUSTUP TRADING PRIVATE LIMITED</t>
  </si>
  <si>
    <t>POLYMAC</t>
  </si>
  <si>
    <t>EVERNEW DEALCOM LLP</t>
  </si>
  <si>
    <t>SAWABUSI</t>
  </si>
  <si>
    <t>G S ANITH KUMAR</t>
  </si>
  <si>
    <t>YUGA STOCKS AND COMMODITIES PRIVATE LIMITED  .</t>
  </si>
  <si>
    <t>IOL Chem and Pharma Ltd</t>
  </si>
  <si>
    <t>VAIBHAV STOCK AND DERIVATIVES BROKING PRIVATE LIMITED</t>
  </si>
  <si>
    <t>XTX MARKETS LLP</t>
  </si>
  <si>
    <t>GRAVITON RESEARCH CAPITAL LLP</t>
  </si>
  <si>
    <t>QE SECURITIES</t>
  </si>
  <si>
    <t>ORTINLAB</t>
  </si>
  <si>
    <t>Ortin Laboratories Ltd</t>
  </si>
  <si>
    <t>RIIL</t>
  </si>
  <si>
    <t>Reliance Indl Infra Ltd</t>
  </si>
  <si>
    <t>SUPREMEENG</t>
  </si>
  <si>
    <t>Supreme Engineering Ltd</t>
  </si>
  <si>
    <t>SUNCITY SHARE BROKER PVT. LTD</t>
  </si>
  <si>
    <t>SANTOSH INDUSTRIES LTD</t>
  </si>
  <si>
    <t>OVERSKUD MULTI ASSET MANAGEMENT PRIVATE LIMITED</t>
  </si>
  <si>
    <t>GTL</t>
  </si>
  <si>
    <t>GTL Limited</t>
  </si>
  <si>
    <t>IDBI TRUSTEESHIP SERVICES LTD</t>
  </si>
  <si>
    <t>PAYAL YAYESH JHAVERI</t>
  </si>
  <si>
    <t>NEHA PARAG JHAVERI</t>
  </si>
  <si>
    <t>Profit of Rs.13.5/-</t>
  </si>
  <si>
    <t>2520-2560</t>
  </si>
  <si>
    <t>4530-4550</t>
  </si>
  <si>
    <t>4800-5000</t>
  </si>
  <si>
    <t>NIFTY 17800 CE 07-APR</t>
  </si>
  <si>
    <t>140-170</t>
  </si>
  <si>
    <t>BANKNIFTY 37800 CE 07-APR</t>
  </si>
  <si>
    <t>300-400</t>
  </si>
  <si>
    <t>2875-2885</t>
  </si>
  <si>
    <t>4570-4590</t>
  </si>
  <si>
    <t>4800-4900</t>
  </si>
  <si>
    <t>445-448</t>
  </si>
  <si>
    <t>465-475</t>
  </si>
  <si>
    <t>2460-2464</t>
  </si>
  <si>
    <t>INFY APR FUT</t>
  </si>
  <si>
    <t>1830-1834</t>
  </si>
  <si>
    <t>1870-1900</t>
  </si>
  <si>
    <t>581-583</t>
  </si>
  <si>
    <t>71-75</t>
  </si>
  <si>
    <t>140-150</t>
  </si>
  <si>
    <t>N</t>
  </si>
  <si>
    <t>7NR</t>
  </si>
  <si>
    <t>VIKRAMKUMAR KARANRAJ SAKARIA HUF</t>
  </si>
  <si>
    <t>ACEWIN</t>
  </si>
  <si>
    <t>AATISHHASMUKHSHAH</t>
  </si>
  <si>
    <t>AL ZIDAAN LIMITED</t>
  </si>
  <si>
    <t>PAPITA NANDI</t>
  </si>
  <si>
    <t>DIPAK MATHURBHAI SALVI</t>
  </si>
  <si>
    <t>VIPULDHIRUBHAIDOBARIYA</t>
  </si>
  <si>
    <t>PRITAM KUMAR</t>
  </si>
  <si>
    <t>KALPESH JAVERILAL OSWAL</t>
  </si>
  <si>
    <t>ISHANT HEERA</t>
  </si>
  <si>
    <t>AGRIMONY</t>
  </si>
  <si>
    <t>CHIMANBHAI JADAVBHAI KORAT</t>
  </si>
  <si>
    <t>REKHA BEN CHANDUBHAI KORAT</t>
  </si>
  <si>
    <t>ASODARIA GORDHANBHAI RANCHHODBHAI</t>
  </si>
  <si>
    <t>CHANDRAKANT J KORAT HUF</t>
  </si>
  <si>
    <t>ANKIN</t>
  </si>
  <si>
    <t>RASHIM KUMAR GIRDHAR</t>
  </si>
  <si>
    <t>VAIBHAV BALU ZORE</t>
  </si>
  <si>
    <t>ARTEFACT</t>
  </si>
  <si>
    <t>NEIL INFORMATION TECHNOLOGY LIMITED .</t>
  </si>
  <si>
    <t>AVI</t>
  </si>
  <si>
    <t>SATYA NARAYAN SITA RAM SINGH</t>
  </si>
  <si>
    <t>BCLENTERPR</t>
  </si>
  <si>
    <t>GHANSHYAMBHAI MANSUKHBHAI KHAMBHAYATA</t>
  </si>
  <si>
    <t>ANKITGUPTA</t>
  </si>
  <si>
    <t>BRANDBUCKT</t>
  </si>
  <si>
    <t>ESPEON CONSULTING PRIVATE LIMITED.</t>
  </si>
  <si>
    <t>CHITRTX</t>
  </si>
  <si>
    <t>DIVYA KANDA</t>
  </si>
  <si>
    <t>ROHAN RAMESH SABNIS</t>
  </si>
  <si>
    <t>CSLFINANCE</t>
  </si>
  <si>
    <t>SUNIL KUMAR GUPTA</t>
  </si>
  <si>
    <t>RAJASTHAN GLOBAL SECURITIES PRIVATE LIMITED</t>
  </si>
  <si>
    <t>DML</t>
  </si>
  <si>
    <t>SUBHODEEP DUTTA</t>
  </si>
  <si>
    <t>KHATTU CONSTRUCTION AND DEVELOPERS PRIVATE LIMITED</t>
  </si>
  <si>
    <t>IFINSER</t>
  </si>
  <si>
    <t>KEDAR RANJITBHAI MEHTA</t>
  </si>
  <si>
    <t>ALPESHBHAI RASIKLAL SHAH</t>
  </si>
  <si>
    <t>HITESH RASIKLAL JOSHI</t>
  </si>
  <si>
    <t>HARISH VERMA</t>
  </si>
  <si>
    <t>NNM SECURITIES PVT LTD</t>
  </si>
  <si>
    <t>MIKER FINANCIAL CONSULTANTS PRIVATE LIMITED</t>
  </si>
  <si>
    <t>IISL</t>
  </si>
  <si>
    <t>ANUJA RAJESH MISHRA</t>
  </si>
  <si>
    <t>KHOOBSURAT</t>
  </si>
  <si>
    <t>DULCET ADVISORY PRIVATE LIMITED</t>
  </si>
  <si>
    <t>ANKITA VISHAL SHAH</t>
  </si>
  <si>
    <t>BP COMTRADE PRIVATE LIMITED</t>
  </si>
  <si>
    <t>KIRANSY-B</t>
  </si>
  <si>
    <t>ANKITA JIGNESH SARAIYA</t>
  </si>
  <si>
    <t>KRETTOSYS</t>
  </si>
  <si>
    <t>SAVITRIDEVI</t>
  </si>
  <si>
    <t>LESHAIND</t>
  </si>
  <si>
    <t>SHAIBAL GHOSH</t>
  </si>
  <si>
    <t>SWAPAN KARMAKAR</t>
  </si>
  <si>
    <t>E TRAV TECH PRIVATE LIMITED</t>
  </si>
  <si>
    <t>MADHUSE</t>
  </si>
  <si>
    <t>KUMAR GAURAV GUPTA</t>
  </si>
  <si>
    <t>NATHUEC</t>
  </si>
  <si>
    <t>SHREE GAJRAJ FINLEASE PRIVATE LIMITED</t>
  </si>
  <si>
    <t>NHCFOODS</t>
  </si>
  <si>
    <t>MANJULA VINOD KOTHARI</t>
  </si>
  <si>
    <t>PARLEIND</t>
  </si>
  <si>
    <t>FARZANA FARHAT</t>
  </si>
  <si>
    <t>RAWEDGE</t>
  </si>
  <si>
    <t>PRITEE AGARWALA</t>
  </si>
  <si>
    <t>APPU FINANCIAL SERVICES LTD</t>
  </si>
  <si>
    <t>REMLIFE</t>
  </si>
  <si>
    <t>TANGO COMMOSALES LLP</t>
  </si>
  <si>
    <t>KABEELON SALES CORP</t>
  </si>
  <si>
    <t>RVHL</t>
  </si>
  <si>
    <t>ADAR CYRUS POONAWALLA .</t>
  </si>
  <si>
    <t>RAJESH JAIN HUF</t>
  </si>
  <si>
    <t>SANKHYAIN</t>
  </si>
  <si>
    <t>PARESH DHIRAJLAL SHAH</t>
  </si>
  <si>
    <t>DHRUV PRADIPKUMAR SHAH</t>
  </si>
  <si>
    <t>SEVENHILL</t>
  </si>
  <si>
    <t>SURESHKUMAR UTTAMCHAND JAIN</t>
  </si>
  <si>
    <t>KIRITKUMAR HEERACHAND JAIN</t>
  </si>
  <si>
    <t>MAHAVEERKUMAR AMRATLAL JAIN</t>
  </si>
  <si>
    <t>HITESHKUMAR MULCHAND JAIN</t>
  </si>
  <si>
    <t>SHALPRO</t>
  </si>
  <si>
    <t>MULTIPLIER SHARE &amp; STOCK ADVISORS PRIVATE LIMITED</t>
  </si>
  <si>
    <t>AARNA FINVEST</t>
  </si>
  <si>
    <t>PRIJAL INVESTMENTS</t>
  </si>
  <si>
    <t>SHREE KRISHNA SHARANAM FINANCIALS</t>
  </si>
  <si>
    <t>ADEQUATE STOCK ADVISORS PRIVATE LIMITED</t>
  </si>
  <si>
    <t>SHIVAAGRO</t>
  </si>
  <si>
    <t>VRAMATH FINANCIAL SERVICES PRIVATE LIMTED</t>
  </si>
  <si>
    <t>SUPREME</t>
  </si>
  <si>
    <t>VANDANA VANDANA</t>
  </si>
  <si>
    <t>SHYAM JATIA FAMILY TRUST</t>
  </si>
  <si>
    <t>VANDANA JATIA FAMILY TRUST</t>
  </si>
  <si>
    <t>ZENIL TRADERS PVT LTD</t>
  </si>
  <si>
    <t>KAMAL KUMAR JALAN SEC. PVT. LTD</t>
  </si>
  <si>
    <t>SWORDEDGE</t>
  </si>
  <si>
    <t>JAGDISHBHAI VALLABHBHAI SONANI</t>
  </si>
  <si>
    <t>TINEAGRO</t>
  </si>
  <si>
    <t>TTIENT</t>
  </si>
  <si>
    <t>VANSHI INFRA PROJECTS LLP</t>
  </si>
  <si>
    <t>VITESSE</t>
  </si>
  <si>
    <t>ARIES</t>
  </si>
  <si>
    <t>Aries Agro Limited</t>
  </si>
  <si>
    <t>JATESH JAIN</t>
  </si>
  <si>
    <t>ATALREAL</t>
  </si>
  <si>
    <t>Atal Realtech Limited</t>
  </si>
  <si>
    <t>MANISH NITIN THAKUR</t>
  </si>
  <si>
    <t>BARBEQUE</t>
  </si>
  <si>
    <t>Barbeque Nation Hosp. Ltd</t>
  </si>
  <si>
    <t>TNTBC AS THE TRUSTEE OF NOMURA INDIA STOCK MOTHER FUND</t>
  </si>
  <si>
    <t>MOTILAL OSWAL MUTUAL FUND</t>
  </si>
  <si>
    <t>MANSI SHARES &amp; STOCK ADVISORS PVT LTD</t>
  </si>
  <si>
    <t>BNP PARIBAS ARBITRAGE</t>
  </si>
  <si>
    <t>ICICI PRUDENTIAL MUTUAL FUND UNITS</t>
  </si>
  <si>
    <t>MASSACHUSSETS INSTITUTE OF TECHNOLOGY</t>
  </si>
  <si>
    <t>INTLCONV</t>
  </si>
  <si>
    <t>Intl Conveyors Limited</t>
  </si>
  <si>
    <t>PARTH INFIN BROKERS PVT LTD</t>
  </si>
  <si>
    <t>JAIBALAJI</t>
  </si>
  <si>
    <t>Jai Balaji Industries Ltd</t>
  </si>
  <si>
    <t>KOTARISUG</t>
  </si>
  <si>
    <t>Kothari Sugars And Chemic</t>
  </si>
  <si>
    <t>KRISHNADEF</t>
  </si>
  <si>
    <t>Krishna Def and Ald Ind L</t>
  </si>
  <si>
    <t>RAGHAV KAROL</t>
  </si>
  <si>
    <t>LOKESHMACH</t>
  </si>
  <si>
    <t>Lokesh Machines Limited</t>
  </si>
  <si>
    <t>MOUNTAIN VENTURES</t>
  </si>
  <si>
    <t>MAHESHWARI</t>
  </si>
  <si>
    <t>Maheshwari Logistics Limi</t>
  </si>
  <si>
    <t>ANANT WEALTH CONSULTANTS PRIVATE LIMITED</t>
  </si>
  <si>
    <t>GEETABEN VINOD JHAVERI</t>
  </si>
  <si>
    <t>PRATHAM KIRTI MALDE</t>
  </si>
  <si>
    <t>VINOD HARILAL JHAVERI HUF</t>
  </si>
  <si>
    <t>SVPGLOB</t>
  </si>
  <si>
    <t>SVP GLOBAL TEXTILES LTD</t>
  </si>
  <si>
    <t>SANJANA CRYOGENIC STORAGES LTD</t>
  </si>
  <si>
    <t>Tata Power Co. Ltd.</t>
  </si>
  <si>
    <t>JUMP TRADING FINANCIAL INDIA PRIVATE LIMITED</t>
  </si>
  <si>
    <t>TECHIN</t>
  </si>
  <si>
    <t>Techindia Nirman Limited</t>
  </si>
  <si>
    <t>ROHIT ARORA</t>
  </si>
  <si>
    <t>URAVI</t>
  </si>
  <si>
    <t>Uravi T And Wedg Lamp Ltd</t>
  </si>
  <si>
    <t>4G IT SOLUTIONS (INDIA) PRIVATE LIMITED</t>
  </si>
  <si>
    <t>VINEETLAB</t>
  </si>
  <si>
    <t>Vineet Laboratories Ltd</t>
  </si>
  <si>
    <t>NK SECURITIES RESEARCH PRIVATE LIMITED</t>
  </si>
  <si>
    <t>WALCHANNAG</t>
  </si>
  <si>
    <t>Walchandnagar Ind. Ltd</t>
  </si>
  <si>
    <t>AKASH</t>
  </si>
  <si>
    <t>Akash Infra-Projects Ltd</t>
  </si>
  <si>
    <t>TIRUPATI TRADE &amp; FINANCE COMPANY</t>
  </si>
  <si>
    <t>ACME FINVEST PRIVATE LIMITED</t>
  </si>
  <si>
    <t>TAMARA PRIVATE LIMITED</t>
  </si>
  <si>
    <t>PACE PRIVATE LIMITED</t>
  </si>
  <si>
    <t>INNOVATIVE</t>
  </si>
  <si>
    <t>Innovative Tyres &amp; Tubes</t>
  </si>
  <si>
    <t>GOLDMINE STOCKS PRIVATE LIMITED</t>
  </si>
  <si>
    <t>THE GMO EMERGING ILLIQUID MAURITIUS FUND</t>
  </si>
  <si>
    <t>INDIA HOUSING FUND - SERIES 3</t>
  </si>
  <si>
    <t>PJS SECURITIES LLP</t>
  </si>
  <si>
    <t>RASHI ENTERPRISES</t>
  </si>
  <si>
    <t>ESCORP ASSET MANAGEMENT LIMITED</t>
  </si>
  <si>
    <t>ARYAMAN CAPITAL MARKETS LIMITED</t>
  </si>
  <si>
    <t>Profit of Rs.34.5/-</t>
  </si>
  <si>
    <t>Profit of Rs.3.5/-</t>
  </si>
  <si>
    <t>Part profit of Rs.27/-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</si>
</sst>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3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2" fontId="32" fillId="14" borderId="2" xfId="0" applyNumberFormat="1" applyFont="1" applyFill="1" applyBorder="1" applyAlignment="1">
      <alignment horizontal="center" vertical="center"/>
    </xf>
    <xf numFmtId="10" fontId="32" fillId="14" borderId="2" xfId="0" applyNumberFormat="1" applyFont="1" applyFill="1" applyBorder="1" applyAlignment="1">
      <alignment horizontal="center" vertical="center" wrapText="1"/>
    </xf>
    <xf numFmtId="0" fontId="31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0" fontId="42" fillId="19" borderId="21" xfId="0" applyFont="1" applyFill="1" applyBorder="1" applyAlignment="1"/>
    <xf numFmtId="0" fontId="31" fillId="19" borderId="21" xfId="0" applyFont="1" applyFill="1" applyBorder="1" applyAlignment="1">
      <alignment horizontal="left" vertical="center"/>
    </xf>
    <xf numFmtId="0" fontId="32" fillId="19" borderId="21" xfId="0" applyFont="1" applyFill="1" applyBorder="1" applyAlignment="1">
      <alignment horizontal="center" vertical="center"/>
    </xf>
    <xf numFmtId="17" fontId="32" fillId="19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42" fillId="20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17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43" fontId="32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2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44658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G21" sqref="G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44658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22" t="s">
        <v>16</v>
      </c>
      <c r="B9" s="424" t="s">
        <v>17</v>
      </c>
      <c r="C9" s="424" t="s">
        <v>18</v>
      </c>
      <c r="D9" s="424" t="s">
        <v>19</v>
      </c>
      <c r="E9" s="23" t="s">
        <v>20</v>
      </c>
      <c r="F9" s="23" t="s">
        <v>21</v>
      </c>
      <c r="G9" s="419" t="s">
        <v>22</v>
      </c>
      <c r="H9" s="420"/>
      <c r="I9" s="421"/>
      <c r="J9" s="419" t="s">
        <v>23</v>
      </c>
      <c r="K9" s="420"/>
      <c r="L9" s="421"/>
      <c r="M9" s="23"/>
      <c r="N9" s="24"/>
      <c r="O9" s="24"/>
      <c r="P9" s="24"/>
    </row>
    <row r="10" spans="1:16" ht="59.25" customHeight="1">
      <c r="A10" s="423"/>
      <c r="B10" s="425"/>
      <c r="C10" s="425"/>
      <c r="D10" s="42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44679</v>
      </c>
      <c r="E11" s="32">
        <v>17867.45</v>
      </c>
      <c r="F11" s="32">
        <v>17889.75</v>
      </c>
      <c r="G11" s="33">
        <v>17814.7</v>
      </c>
      <c r="H11" s="33">
        <v>17761.95</v>
      </c>
      <c r="I11" s="33">
        <v>17686.900000000001</v>
      </c>
      <c r="J11" s="33">
        <v>17942.5</v>
      </c>
      <c r="K11" s="33">
        <v>18017.550000000003</v>
      </c>
      <c r="L11" s="33">
        <v>18070.3</v>
      </c>
      <c r="M11" s="34">
        <v>17964.8</v>
      </c>
      <c r="N11" s="34">
        <v>17837</v>
      </c>
      <c r="O11" s="35">
        <v>12021300</v>
      </c>
      <c r="P11" s="36">
        <v>-6.2582609746682935E-2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44679</v>
      </c>
      <c r="E12" s="37">
        <v>37754.35</v>
      </c>
      <c r="F12" s="37">
        <v>37811</v>
      </c>
      <c r="G12" s="38">
        <v>37585.4</v>
      </c>
      <c r="H12" s="38">
        <v>37416.450000000004</v>
      </c>
      <c r="I12" s="38">
        <v>37190.850000000006</v>
      </c>
      <c r="J12" s="38">
        <v>37979.949999999997</v>
      </c>
      <c r="K12" s="38">
        <v>38205.550000000003</v>
      </c>
      <c r="L12" s="38">
        <v>38374.499999999993</v>
      </c>
      <c r="M12" s="28">
        <v>38036.6</v>
      </c>
      <c r="N12" s="28">
        <v>37642.050000000003</v>
      </c>
      <c r="O12" s="39">
        <v>2373575</v>
      </c>
      <c r="P12" s="40">
        <v>-8.0081001472754057E-2</v>
      </c>
    </row>
    <row r="13" spans="1:16" ht="12.75" customHeight="1">
      <c r="A13" s="28">
        <v>3</v>
      </c>
      <c r="B13" s="29" t="s">
        <v>35</v>
      </c>
      <c r="C13" s="30" t="s">
        <v>826</v>
      </c>
      <c r="D13" s="31">
        <v>44677</v>
      </c>
      <c r="E13" s="37">
        <v>17780.55</v>
      </c>
      <c r="F13" s="37">
        <v>17801.083333333332</v>
      </c>
      <c r="G13" s="38">
        <v>17705.416666666664</v>
      </c>
      <c r="H13" s="38">
        <v>17630.283333333333</v>
      </c>
      <c r="I13" s="38">
        <v>17534.616666666665</v>
      </c>
      <c r="J13" s="38">
        <v>17876.216666666664</v>
      </c>
      <c r="K13" s="38">
        <v>17971.883333333328</v>
      </c>
      <c r="L13" s="38">
        <v>18047.016666666663</v>
      </c>
      <c r="M13" s="28">
        <v>17896.75</v>
      </c>
      <c r="N13" s="28">
        <v>17725.95</v>
      </c>
      <c r="O13" s="39">
        <v>2160</v>
      </c>
      <c r="P13" s="40">
        <v>0.35</v>
      </c>
    </row>
    <row r="14" spans="1:16" ht="12.75" customHeight="1">
      <c r="A14" s="28">
        <v>4</v>
      </c>
      <c r="B14" s="29" t="s">
        <v>35</v>
      </c>
      <c r="C14" s="30" t="s">
        <v>856</v>
      </c>
      <c r="D14" s="31">
        <v>44677</v>
      </c>
      <c r="E14" s="37">
        <v>7666</v>
      </c>
      <c r="F14" s="37">
        <v>7645.333333333333</v>
      </c>
      <c r="G14" s="38">
        <v>7620.6166666666659</v>
      </c>
      <c r="H14" s="38">
        <v>7575.2333333333327</v>
      </c>
      <c r="I14" s="38">
        <v>7550.5166666666655</v>
      </c>
      <c r="J14" s="38">
        <v>7690.7166666666662</v>
      </c>
      <c r="K14" s="38">
        <v>7715.4333333333334</v>
      </c>
      <c r="L14" s="38">
        <v>7760.8166666666666</v>
      </c>
      <c r="M14" s="28">
        <v>7670.05</v>
      </c>
      <c r="N14" s="28">
        <v>7599.95</v>
      </c>
      <c r="O14" s="39">
        <v>1725</v>
      </c>
      <c r="P14" s="40">
        <v>0.21052631578947367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44679</v>
      </c>
      <c r="E15" s="37">
        <v>978.25</v>
      </c>
      <c r="F15" s="37">
        <v>978.18333333333339</v>
      </c>
      <c r="G15" s="38">
        <v>970.06666666666683</v>
      </c>
      <c r="H15" s="38">
        <v>961.88333333333344</v>
      </c>
      <c r="I15" s="38">
        <v>953.76666666666688</v>
      </c>
      <c r="J15" s="38">
        <v>986.36666666666679</v>
      </c>
      <c r="K15" s="38">
        <v>994.48333333333335</v>
      </c>
      <c r="L15" s="38">
        <v>1002.6666666666667</v>
      </c>
      <c r="M15" s="28">
        <v>986.3</v>
      </c>
      <c r="N15" s="28">
        <v>970</v>
      </c>
      <c r="O15" s="39">
        <v>1857250</v>
      </c>
      <c r="P15" s="40">
        <v>1.3748854262144821E-3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44679</v>
      </c>
      <c r="E16" s="37">
        <v>2214.1</v>
      </c>
      <c r="F16" s="37">
        <v>2213.0166666666669</v>
      </c>
      <c r="G16" s="38">
        <v>2181.0333333333338</v>
      </c>
      <c r="H16" s="38">
        <v>2147.9666666666667</v>
      </c>
      <c r="I16" s="38">
        <v>2115.9833333333336</v>
      </c>
      <c r="J16" s="38">
        <v>2246.0833333333339</v>
      </c>
      <c r="K16" s="38">
        <v>2278.0666666666666</v>
      </c>
      <c r="L16" s="38">
        <v>2311.1333333333341</v>
      </c>
      <c r="M16" s="28">
        <v>2245</v>
      </c>
      <c r="N16" s="28">
        <v>2179.9499999999998</v>
      </c>
      <c r="O16" s="39">
        <v>261250</v>
      </c>
      <c r="P16" s="40">
        <v>3.9800995024875621E-2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44679</v>
      </c>
      <c r="E17" s="37">
        <v>17774.8</v>
      </c>
      <c r="F17" s="37">
        <v>17771.383333333335</v>
      </c>
      <c r="G17" s="38">
        <v>17591.316666666669</v>
      </c>
      <c r="H17" s="38">
        <v>17407.833333333336</v>
      </c>
      <c r="I17" s="38">
        <v>17227.76666666667</v>
      </c>
      <c r="J17" s="38">
        <v>17954.866666666669</v>
      </c>
      <c r="K17" s="38">
        <v>18134.933333333334</v>
      </c>
      <c r="L17" s="38">
        <v>18318.416666666668</v>
      </c>
      <c r="M17" s="28">
        <v>17951.45</v>
      </c>
      <c r="N17" s="28">
        <v>17587.900000000001</v>
      </c>
      <c r="O17" s="39">
        <v>30275</v>
      </c>
      <c r="P17" s="40">
        <v>5.5797733217088058E-2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44679</v>
      </c>
      <c r="E18" s="37">
        <v>114.35</v>
      </c>
      <c r="F18" s="37">
        <v>114.11666666666667</v>
      </c>
      <c r="G18" s="38">
        <v>113.23333333333335</v>
      </c>
      <c r="H18" s="38">
        <v>112.11666666666667</v>
      </c>
      <c r="I18" s="38">
        <v>111.23333333333335</v>
      </c>
      <c r="J18" s="38">
        <v>115.23333333333335</v>
      </c>
      <c r="K18" s="38">
        <v>116.11666666666667</v>
      </c>
      <c r="L18" s="38">
        <v>117.23333333333335</v>
      </c>
      <c r="M18" s="28">
        <v>115</v>
      </c>
      <c r="N18" s="28">
        <v>113</v>
      </c>
      <c r="O18" s="39">
        <v>18312800</v>
      </c>
      <c r="P18" s="40">
        <v>2.2855738510690587E-2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44679</v>
      </c>
      <c r="E19" s="37">
        <v>317.05</v>
      </c>
      <c r="F19" s="37">
        <v>315.7833333333333</v>
      </c>
      <c r="G19" s="38">
        <v>309.56666666666661</v>
      </c>
      <c r="H19" s="38">
        <v>302.08333333333331</v>
      </c>
      <c r="I19" s="38">
        <v>295.86666666666662</v>
      </c>
      <c r="J19" s="38">
        <v>323.26666666666659</v>
      </c>
      <c r="K19" s="38">
        <v>329.48333333333329</v>
      </c>
      <c r="L19" s="38">
        <v>336.96666666666658</v>
      </c>
      <c r="M19" s="28">
        <v>322</v>
      </c>
      <c r="N19" s="28">
        <v>308.3</v>
      </c>
      <c r="O19" s="39">
        <v>12378600</v>
      </c>
      <c r="P19" s="40">
        <v>0.11082594493700421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44679</v>
      </c>
      <c r="E20" s="37">
        <v>2153.4499999999998</v>
      </c>
      <c r="F20" s="37">
        <v>2166.85</v>
      </c>
      <c r="G20" s="38">
        <v>2122.5499999999997</v>
      </c>
      <c r="H20" s="38">
        <v>2091.6499999999996</v>
      </c>
      <c r="I20" s="38">
        <v>2047.3499999999995</v>
      </c>
      <c r="J20" s="38">
        <v>2197.75</v>
      </c>
      <c r="K20" s="38">
        <v>2242.0500000000002</v>
      </c>
      <c r="L20" s="38">
        <v>2272.9500000000003</v>
      </c>
      <c r="M20" s="28">
        <v>2211.15</v>
      </c>
      <c r="N20" s="28">
        <v>2135.9499999999998</v>
      </c>
      <c r="O20" s="39">
        <v>2544250</v>
      </c>
      <c r="P20" s="40">
        <v>1.344353714399522E-2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44679</v>
      </c>
      <c r="E21" s="37">
        <v>2165.1999999999998</v>
      </c>
      <c r="F21" s="37">
        <v>2161.5166666666664</v>
      </c>
      <c r="G21" s="38">
        <v>2134.0333333333328</v>
      </c>
      <c r="H21" s="38">
        <v>2102.8666666666663</v>
      </c>
      <c r="I21" s="38">
        <v>2075.3833333333328</v>
      </c>
      <c r="J21" s="38">
        <v>2192.6833333333329</v>
      </c>
      <c r="K21" s="38">
        <v>2220.1666666666665</v>
      </c>
      <c r="L21" s="38">
        <v>2251.333333333333</v>
      </c>
      <c r="M21" s="28">
        <v>2189</v>
      </c>
      <c r="N21" s="28">
        <v>2130.35</v>
      </c>
      <c r="O21" s="39">
        <v>19555000</v>
      </c>
      <c r="P21" s="40">
        <v>-7.461171454674652E-3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44679</v>
      </c>
      <c r="E22" s="37">
        <v>851.8</v>
      </c>
      <c r="F22" s="37">
        <v>852.41666666666663</v>
      </c>
      <c r="G22" s="38">
        <v>840.58333333333326</v>
      </c>
      <c r="H22" s="38">
        <v>829.36666666666667</v>
      </c>
      <c r="I22" s="38">
        <v>817.5333333333333</v>
      </c>
      <c r="J22" s="38">
        <v>863.63333333333321</v>
      </c>
      <c r="K22" s="38">
        <v>875.46666666666647</v>
      </c>
      <c r="L22" s="38">
        <v>886.68333333333317</v>
      </c>
      <c r="M22" s="28">
        <v>864.25</v>
      </c>
      <c r="N22" s="28">
        <v>841.2</v>
      </c>
      <c r="O22" s="39">
        <v>80566250</v>
      </c>
      <c r="P22" s="40">
        <v>-1.0349010395074239E-2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44679</v>
      </c>
      <c r="E23" s="37">
        <v>3506.4</v>
      </c>
      <c r="F23" s="37">
        <v>3519.5666666666671</v>
      </c>
      <c r="G23" s="38">
        <v>3480.0333333333342</v>
      </c>
      <c r="H23" s="38">
        <v>3453.666666666667</v>
      </c>
      <c r="I23" s="38">
        <v>3414.1333333333341</v>
      </c>
      <c r="J23" s="38">
        <v>3545.9333333333343</v>
      </c>
      <c r="K23" s="38">
        <v>3585.4666666666672</v>
      </c>
      <c r="L23" s="38">
        <v>3611.8333333333344</v>
      </c>
      <c r="M23" s="28">
        <v>3559.1</v>
      </c>
      <c r="N23" s="28">
        <v>3493.2</v>
      </c>
      <c r="O23" s="39">
        <v>199200</v>
      </c>
      <c r="P23" s="40">
        <v>1.7364657814096015E-2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44679</v>
      </c>
      <c r="E24" s="37">
        <v>575.95000000000005</v>
      </c>
      <c r="F24" s="37">
        <v>576.69999999999993</v>
      </c>
      <c r="G24" s="38">
        <v>571.74999999999989</v>
      </c>
      <c r="H24" s="38">
        <v>567.54999999999995</v>
      </c>
      <c r="I24" s="38">
        <v>562.59999999999991</v>
      </c>
      <c r="J24" s="38">
        <v>580.89999999999986</v>
      </c>
      <c r="K24" s="38">
        <v>585.84999999999991</v>
      </c>
      <c r="L24" s="38">
        <v>590.04999999999984</v>
      </c>
      <c r="M24" s="28">
        <v>581.65</v>
      </c>
      <c r="N24" s="28">
        <v>572.5</v>
      </c>
      <c r="O24" s="39">
        <v>7107000</v>
      </c>
      <c r="P24" s="40">
        <v>-5.5967538827480061E-3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44679</v>
      </c>
      <c r="E25" s="37">
        <v>321.39999999999998</v>
      </c>
      <c r="F25" s="37">
        <v>321.08333333333331</v>
      </c>
      <c r="G25" s="38">
        <v>316.51666666666665</v>
      </c>
      <c r="H25" s="38">
        <v>311.63333333333333</v>
      </c>
      <c r="I25" s="38">
        <v>307.06666666666666</v>
      </c>
      <c r="J25" s="38">
        <v>325.96666666666664</v>
      </c>
      <c r="K25" s="38">
        <v>330.53333333333336</v>
      </c>
      <c r="L25" s="38">
        <v>335.41666666666663</v>
      </c>
      <c r="M25" s="28">
        <v>325.64999999999998</v>
      </c>
      <c r="N25" s="28">
        <v>316.2</v>
      </c>
      <c r="O25" s="39">
        <v>24399000</v>
      </c>
      <c r="P25" s="40">
        <v>-3.5460151802656548E-2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44679</v>
      </c>
      <c r="E26" s="37">
        <v>761.9</v>
      </c>
      <c r="F26" s="37">
        <v>762.86666666666667</v>
      </c>
      <c r="G26" s="38">
        <v>758.7833333333333</v>
      </c>
      <c r="H26" s="38">
        <v>755.66666666666663</v>
      </c>
      <c r="I26" s="38">
        <v>751.58333333333326</v>
      </c>
      <c r="J26" s="38">
        <v>765.98333333333335</v>
      </c>
      <c r="K26" s="38">
        <v>770.06666666666661</v>
      </c>
      <c r="L26" s="38">
        <v>773.18333333333339</v>
      </c>
      <c r="M26" s="28">
        <v>766.95</v>
      </c>
      <c r="N26" s="28">
        <v>759.75</v>
      </c>
      <c r="O26" s="39">
        <v>1732500</v>
      </c>
      <c r="P26" s="40">
        <v>-1.3157894736842105E-2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44679</v>
      </c>
      <c r="E27" s="37">
        <v>4534.95</v>
      </c>
      <c r="F27" s="37">
        <v>4560.5666666666666</v>
      </c>
      <c r="G27" s="38">
        <v>4496.1333333333332</v>
      </c>
      <c r="H27" s="38">
        <v>4457.3166666666666</v>
      </c>
      <c r="I27" s="38">
        <v>4392.8833333333332</v>
      </c>
      <c r="J27" s="38">
        <v>4599.3833333333332</v>
      </c>
      <c r="K27" s="38">
        <v>4663.8166666666657</v>
      </c>
      <c r="L27" s="38">
        <v>4702.6333333333332</v>
      </c>
      <c r="M27" s="28">
        <v>4625</v>
      </c>
      <c r="N27" s="28">
        <v>4521.75</v>
      </c>
      <c r="O27" s="39">
        <v>2215250</v>
      </c>
      <c r="P27" s="40">
        <v>2.8137146835296164E-2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44679</v>
      </c>
      <c r="E28" s="37">
        <v>198.5</v>
      </c>
      <c r="F28" s="37">
        <v>199.35</v>
      </c>
      <c r="G28" s="38">
        <v>197.04999999999998</v>
      </c>
      <c r="H28" s="38">
        <v>195.6</v>
      </c>
      <c r="I28" s="38">
        <v>193.29999999999998</v>
      </c>
      <c r="J28" s="38">
        <v>200.79999999999998</v>
      </c>
      <c r="K28" s="38">
        <v>203.1</v>
      </c>
      <c r="L28" s="38">
        <v>204.54999999999998</v>
      </c>
      <c r="M28" s="28">
        <v>201.65</v>
      </c>
      <c r="N28" s="28">
        <v>197.9</v>
      </c>
      <c r="O28" s="39">
        <v>12770000</v>
      </c>
      <c r="P28" s="40">
        <v>1.5686274509803921E-3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44679</v>
      </c>
      <c r="E29" s="37">
        <v>124.9</v>
      </c>
      <c r="F29" s="37">
        <v>124.21666666666665</v>
      </c>
      <c r="G29" s="38">
        <v>123.2833333333333</v>
      </c>
      <c r="H29" s="38">
        <v>121.66666666666664</v>
      </c>
      <c r="I29" s="38">
        <v>120.73333333333329</v>
      </c>
      <c r="J29" s="38">
        <v>125.83333333333331</v>
      </c>
      <c r="K29" s="38">
        <v>126.76666666666668</v>
      </c>
      <c r="L29" s="38">
        <v>128.38333333333333</v>
      </c>
      <c r="M29" s="28">
        <v>125.15</v>
      </c>
      <c r="N29" s="28">
        <v>122.6</v>
      </c>
      <c r="O29" s="39">
        <v>38979000</v>
      </c>
      <c r="P29" s="40">
        <v>-5.3229861187014976E-2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44679</v>
      </c>
      <c r="E30" s="37">
        <v>3162.05</v>
      </c>
      <c r="F30" s="37">
        <v>3153.9333333333329</v>
      </c>
      <c r="G30" s="38">
        <v>3131.0666666666657</v>
      </c>
      <c r="H30" s="38">
        <v>3100.0833333333326</v>
      </c>
      <c r="I30" s="38">
        <v>3077.2166666666653</v>
      </c>
      <c r="J30" s="38">
        <v>3184.9166666666661</v>
      </c>
      <c r="K30" s="38">
        <v>3207.7833333333338</v>
      </c>
      <c r="L30" s="38">
        <v>3238.7666666666664</v>
      </c>
      <c r="M30" s="28">
        <v>3176.8</v>
      </c>
      <c r="N30" s="28">
        <v>3122.95</v>
      </c>
      <c r="O30" s="39">
        <v>5216250</v>
      </c>
      <c r="P30" s="40">
        <v>-1.4006634721710284E-2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44679</v>
      </c>
      <c r="E31" s="37">
        <v>2058.1</v>
      </c>
      <c r="F31" s="37">
        <v>2050.5500000000002</v>
      </c>
      <c r="G31" s="38">
        <v>2026.1000000000004</v>
      </c>
      <c r="H31" s="38">
        <v>1994.1000000000001</v>
      </c>
      <c r="I31" s="38">
        <v>1969.6500000000003</v>
      </c>
      <c r="J31" s="38">
        <v>2082.5500000000002</v>
      </c>
      <c r="K31" s="38">
        <v>2107</v>
      </c>
      <c r="L31" s="38">
        <v>2139.0000000000005</v>
      </c>
      <c r="M31" s="28">
        <v>2075</v>
      </c>
      <c r="N31" s="28">
        <v>2018.55</v>
      </c>
      <c r="O31" s="39">
        <v>801625</v>
      </c>
      <c r="P31" s="40">
        <v>-4.7074207257273619E-2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44679</v>
      </c>
      <c r="E32" s="37">
        <v>9937.4</v>
      </c>
      <c r="F32" s="37">
        <v>9976.0500000000011</v>
      </c>
      <c r="G32" s="38">
        <v>9856.1000000000022</v>
      </c>
      <c r="H32" s="38">
        <v>9774.8000000000011</v>
      </c>
      <c r="I32" s="38">
        <v>9654.8500000000022</v>
      </c>
      <c r="J32" s="38">
        <v>10057.350000000002</v>
      </c>
      <c r="K32" s="38">
        <v>10177.300000000003</v>
      </c>
      <c r="L32" s="38">
        <v>10258.600000000002</v>
      </c>
      <c r="M32" s="28">
        <v>10096</v>
      </c>
      <c r="N32" s="28">
        <v>9894.75</v>
      </c>
      <c r="O32" s="39">
        <v>161475</v>
      </c>
      <c r="P32" s="40">
        <v>-2.1808268968650613E-2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44679</v>
      </c>
      <c r="E33" s="37">
        <v>1337.95</v>
      </c>
      <c r="F33" s="37">
        <v>1327</v>
      </c>
      <c r="G33" s="38">
        <v>1310.95</v>
      </c>
      <c r="H33" s="38">
        <v>1283.95</v>
      </c>
      <c r="I33" s="38">
        <v>1267.9000000000001</v>
      </c>
      <c r="J33" s="38">
        <v>1354</v>
      </c>
      <c r="K33" s="38">
        <v>1370.0500000000002</v>
      </c>
      <c r="L33" s="38">
        <v>1397.05</v>
      </c>
      <c r="M33" s="28">
        <v>1343.05</v>
      </c>
      <c r="N33" s="28">
        <v>1300</v>
      </c>
      <c r="O33" s="39">
        <v>2006000</v>
      </c>
      <c r="P33" s="40">
        <v>-2.2655298416565165E-2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44679</v>
      </c>
      <c r="E34" s="37">
        <v>706.05</v>
      </c>
      <c r="F34" s="37">
        <v>708.01666666666677</v>
      </c>
      <c r="G34" s="38">
        <v>698.23333333333358</v>
      </c>
      <c r="H34" s="38">
        <v>690.41666666666686</v>
      </c>
      <c r="I34" s="38">
        <v>680.63333333333367</v>
      </c>
      <c r="J34" s="38">
        <v>715.83333333333348</v>
      </c>
      <c r="K34" s="38">
        <v>725.61666666666656</v>
      </c>
      <c r="L34" s="38">
        <v>733.43333333333339</v>
      </c>
      <c r="M34" s="28">
        <v>717.8</v>
      </c>
      <c r="N34" s="28">
        <v>700.2</v>
      </c>
      <c r="O34" s="39">
        <v>15046500</v>
      </c>
      <c r="P34" s="40">
        <v>2.1479594385333933E-3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44679</v>
      </c>
      <c r="E35" s="37">
        <v>777.75</v>
      </c>
      <c r="F35" s="37">
        <v>778.35</v>
      </c>
      <c r="G35" s="38">
        <v>772.40000000000009</v>
      </c>
      <c r="H35" s="38">
        <v>767.05000000000007</v>
      </c>
      <c r="I35" s="38">
        <v>761.10000000000014</v>
      </c>
      <c r="J35" s="38">
        <v>783.7</v>
      </c>
      <c r="K35" s="38">
        <v>789.65000000000009</v>
      </c>
      <c r="L35" s="38">
        <v>795</v>
      </c>
      <c r="M35" s="28">
        <v>784.3</v>
      </c>
      <c r="N35" s="28">
        <v>773</v>
      </c>
      <c r="O35" s="39">
        <v>41510400</v>
      </c>
      <c r="P35" s="40">
        <v>-5.8627428440050583E-3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44679</v>
      </c>
      <c r="E36" s="37">
        <v>3788.05</v>
      </c>
      <c r="F36" s="37">
        <v>3772.4166666666665</v>
      </c>
      <c r="G36" s="38">
        <v>3749.1333333333332</v>
      </c>
      <c r="H36" s="38">
        <v>3710.2166666666667</v>
      </c>
      <c r="I36" s="38">
        <v>3686.9333333333334</v>
      </c>
      <c r="J36" s="38">
        <v>3811.333333333333</v>
      </c>
      <c r="K36" s="38">
        <v>3834.6166666666668</v>
      </c>
      <c r="L36" s="38">
        <v>3873.5333333333328</v>
      </c>
      <c r="M36" s="28">
        <v>3795.7</v>
      </c>
      <c r="N36" s="28">
        <v>3733.5</v>
      </c>
      <c r="O36" s="39">
        <v>1743500</v>
      </c>
      <c r="P36" s="40">
        <v>-9.3749999999999997E-3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44679</v>
      </c>
      <c r="E37" s="37">
        <v>16805.400000000001</v>
      </c>
      <c r="F37" s="37">
        <v>16833.333333333332</v>
      </c>
      <c r="G37" s="38">
        <v>16692.066666666666</v>
      </c>
      <c r="H37" s="38">
        <v>16578.733333333334</v>
      </c>
      <c r="I37" s="38">
        <v>16437.466666666667</v>
      </c>
      <c r="J37" s="38">
        <v>16946.666666666664</v>
      </c>
      <c r="K37" s="38">
        <v>17087.933333333334</v>
      </c>
      <c r="L37" s="38">
        <v>17201.266666666663</v>
      </c>
      <c r="M37" s="28">
        <v>16974.599999999999</v>
      </c>
      <c r="N37" s="28">
        <v>16720</v>
      </c>
      <c r="O37" s="39">
        <v>629300</v>
      </c>
      <c r="P37" s="40">
        <v>-4.8232782478058039E-3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44679</v>
      </c>
      <c r="E38" s="37">
        <v>7371.7</v>
      </c>
      <c r="F38" s="37">
        <v>7376.083333333333</v>
      </c>
      <c r="G38" s="38">
        <v>7306.9666666666662</v>
      </c>
      <c r="H38" s="38">
        <v>7242.2333333333336</v>
      </c>
      <c r="I38" s="38">
        <v>7173.1166666666668</v>
      </c>
      <c r="J38" s="38">
        <v>7440.8166666666657</v>
      </c>
      <c r="K38" s="38">
        <v>7509.9333333333325</v>
      </c>
      <c r="L38" s="38">
        <v>7574.6666666666652</v>
      </c>
      <c r="M38" s="28">
        <v>7445.2</v>
      </c>
      <c r="N38" s="28">
        <v>7311.35</v>
      </c>
      <c r="O38" s="39">
        <v>3984250</v>
      </c>
      <c r="P38" s="40">
        <v>-2.4155772586718919E-2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44679</v>
      </c>
      <c r="E39" s="37">
        <v>2097.65</v>
      </c>
      <c r="F39" s="37">
        <v>2098.7666666666669</v>
      </c>
      <c r="G39" s="38">
        <v>2075.8833333333337</v>
      </c>
      <c r="H39" s="38">
        <v>2054.1166666666668</v>
      </c>
      <c r="I39" s="38">
        <v>2031.2333333333336</v>
      </c>
      <c r="J39" s="38">
        <v>2120.5333333333338</v>
      </c>
      <c r="K39" s="38">
        <v>2143.416666666667</v>
      </c>
      <c r="L39" s="38">
        <v>2165.1833333333338</v>
      </c>
      <c r="M39" s="28">
        <v>2121.65</v>
      </c>
      <c r="N39" s="28">
        <v>2077</v>
      </c>
      <c r="O39" s="39">
        <v>1286800</v>
      </c>
      <c r="P39" s="40">
        <v>-2.7898326100433972E-3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44679</v>
      </c>
      <c r="E40" s="37">
        <v>514.15</v>
      </c>
      <c r="F40" s="37">
        <v>514.48333333333323</v>
      </c>
      <c r="G40" s="38">
        <v>501.56666666666649</v>
      </c>
      <c r="H40" s="38">
        <v>488.98333333333323</v>
      </c>
      <c r="I40" s="38">
        <v>476.06666666666649</v>
      </c>
      <c r="J40" s="38">
        <v>527.06666666666649</v>
      </c>
      <c r="K40" s="38">
        <v>539.98333333333323</v>
      </c>
      <c r="L40" s="38">
        <v>552.56666666666649</v>
      </c>
      <c r="M40" s="28">
        <v>527.4</v>
      </c>
      <c r="N40" s="28">
        <v>501.9</v>
      </c>
      <c r="O40" s="39">
        <v>7617600</v>
      </c>
      <c r="P40" s="40">
        <v>8.9473684210526316E-2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44679</v>
      </c>
      <c r="E41" s="37">
        <v>316.3</v>
      </c>
      <c r="F41" s="37">
        <v>314.4666666666667</v>
      </c>
      <c r="G41" s="38">
        <v>308.58333333333337</v>
      </c>
      <c r="H41" s="38">
        <v>300.86666666666667</v>
      </c>
      <c r="I41" s="38">
        <v>294.98333333333335</v>
      </c>
      <c r="J41" s="38">
        <v>322.18333333333339</v>
      </c>
      <c r="K41" s="38">
        <v>328.06666666666672</v>
      </c>
      <c r="L41" s="38">
        <v>335.78333333333342</v>
      </c>
      <c r="M41" s="28">
        <v>320.35000000000002</v>
      </c>
      <c r="N41" s="28">
        <v>306.75</v>
      </c>
      <c r="O41" s="39">
        <v>32967000</v>
      </c>
      <c r="P41" s="40">
        <v>1.4175757240157263E-2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44679</v>
      </c>
      <c r="E42" s="37">
        <v>120.55</v>
      </c>
      <c r="F42" s="37">
        <v>119.18333333333334</v>
      </c>
      <c r="G42" s="38">
        <v>116.81666666666668</v>
      </c>
      <c r="H42" s="38">
        <v>113.08333333333334</v>
      </c>
      <c r="I42" s="38">
        <v>110.71666666666668</v>
      </c>
      <c r="J42" s="38">
        <v>122.91666666666667</v>
      </c>
      <c r="K42" s="38">
        <v>125.28333333333335</v>
      </c>
      <c r="L42" s="38">
        <v>129.01666666666665</v>
      </c>
      <c r="M42" s="28">
        <v>121.55</v>
      </c>
      <c r="N42" s="28">
        <v>115.45</v>
      </c>
      <c r="O42" s="39">
        <v>112729500</v>
      </c>
      <c r="P42" s="40">
        <v>8.2219476580927778E-2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44679</v>
      </c>
      <c r="E43" s="37">
        <v>2022.95</v>
      </c>
      <c r="F43" s="37">
        <v>2021.5833333333333</v>
      </c>
      <c r="G43" s="38">
        <v>2005.1666666666665</v>
      </c>
      <c r="H43" s="38">
        <v>1987.3833333333332</v>
      </c>
      <c r="I43" s="38">
        <v>1970.9666666666665</v>
      </c>
      <c r="J43" s="38">
        <v>2039.3666666666666</v>
      </c>
      <c r="K43" s="38">
        <v>2055.7833333333328</v>
      </c>
      <c r="L43" s="38">
        <v>2073.5666666666666</v>
      </c>
      <c r="M43" s="28">
        <v>2038</v>
      </c>
      <c r="N43" s="28">
        <v>2003.8</v>
      </c>
      <c r="O43" s="39">
        <v>1548250</v>
      </c>
      <c r="P43" s="40">
        <v>6.0757684060042888E-3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44679</v>
      </c>
      <c r="E44" s="37">
        <v>221.2</v>
      </c>
      <c r="F44" s="37">
        <v>220.46666666666667</v>
      </c>
      <c r="G44" s="38">
        <v>218.73333333333335</v>
      </c>
      <c r="H44" s="38">
        <v>216.26666666666668</v>
      </c>
      <c r="I44" s="38">
        <v>214.53333333333336</v>
      </c>
      <c r="J44" s="38">
        <v>222.93333333333334</v>
      </c>
      <c r="K44" s="38">
        <v>224.66666666666663</v>
      </c>
      <c r="L44" s="38">
        <v>227.13333333333333</v>
      </c>
      <c r="M44" s="28">
        <v>222.2</v>
      </c>
      <c r="N44" s="28">
        <v>218</v>
      </c>
      <c r="O44" s="39">
        <v>38216600</v>
      </c>
      <c r="P44" s="40">
        <v>2.5701172870984192E-2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44679</v>
      </c>
      <c r="E45" s="37">
        <v>729.9</v>
      </c>
      <c r="F45" s="37">
        <v>728.18333333333339</v>
      </c>
      <c r="G45" s="38">
        <v>723.36666666666679</v>
      </c>
      <c r="H45" s="38">
        <v>716.83333333333337</v>
      </c>
      <c r="I45" s="38">
        <v>712.01666666666677</v>
      </c>
      <c r="J45" s="38">
        <v>734.71666666666681</v>
      </c>
      <c r="K45" s="38">
        <v>739.53333333333342</v>
      </c>
      <c r="L45" s="38">
        <v>746.06666666666683</v>
      </c>
      <c r="M45" s="28">
        <v>733</v>
      </c>
      <c r="N45" s="28">
        <v>721.65</v>
      </c>
      <c r="O45" s="39">
        <v>4028200</v>
      </c>
      <c r="P45" s="40">
        <v>2.0624303232998884E-2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44679</v>
      </c>
      <c r="E46" s="37">
        <v>728.9</v>
      </c>
      <c r="F46" s="37">
        <v>727.29999999999984</v>
      </c>
      <c r="G46" s="38">
        <v>720.64999999999964</v>
      </c>
      <c r="H46" s="38">
        <v>712.39999999999975</v>
      </c>
      <c r="I46" s="38">
        <v>705.74999999999955</v>
      </c>
      <c r="J46" s="38">
        <v>735.54999999999973</v>
      </c>
      <c r="K46" s="38">
        <v>742.2</v>
      </c>
      <c r="L46" s="38">
        <v>750.44999999999982</v>
      </c>
      <c r="M46" s="28">
        <v>733.95</v>
      </c>
      <c r="N46" s="28">
        <v>719.05</v>
      </c>
      <c r="O46" s="39">
        <v>5300250</v>
      </c>
      <c r="P46" s="40">
        <v>3.0174927113702624E-2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44679</v>
      </c>
      <c r="E47" s="37">
        <v>776.75</v>
      </c>
      <c r="F47" s="37">
        <v>774.65</v>
      </c>
      <c r="G47" s="38">
        <v>767.8</v>
      </c>
      <c r="H47" s="38">
        <v>758.85</v>
      </c>
      <c r="I47" s="38">
        <v>752</v>
      </c>
      <c r="J47" s="38">
        <v>783.59999999999991</v>
      </c>
      <c r="K47" s="38">
        <v>790.45</v>
      </c>
      <c r="L47" s="38">
        <v>799.39999999999986</v>
      </c>
      <c r="M47" s="28">
        <v>781.5</v>
      </c>
      <c r="N47" s="28">
        <v>765.7</v>
      </c>
      <c r="O47" s="39">
        <v>49473150</v>
      </c>
      <c r="P47" s="40">
        <v>-3.825774241062035E-3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44679</v>
      </c>
      <c r="E48" s="37">
        <v>56.95</v>
      </c>
      <c r="F48" s="37">
        <v>56.816666666666663</v>
      </c>
      <c r="G48" s="38">
        <v>55.883333333333326</v>
      </c>
      <c r="H48" s="38">
        <v>54.816666666666663</v>
      </c>
      <c r="I48" s="38">
        <v>53.883333333333326</v>
      </c>
      <c r="J48" s="38">
        <v>57.883333333333326</v>
      </c>
      <c r="K48" s="38">
        <v>58.816666666666663</v>
      </c>
      <c r="L48" s="38">
        <v>59.883333333333326</v>
      </c>
      <c r="M48" s="28">
        <v>57.75</v>
      </c>
      <c r="N48" s="28">
        <v>55.75</v>
      </c>
      <c r="O48" s="39">
        <v>106491000</v>
      </c>
      <c r="P48" s="40">
        <v>2.6693030153237766E-3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44679</v>
      </c>
      <c r="E49" s="37">
        <v>351.15</v>
      </c>
      <c r="F49" s="37">
        <v>351</v>
      </c>
      <c r="G49" s="38">
        <v>347.8</v>
      </c>
      <c r="H49" s="38">
        <v>344.45</v>
      </c>
      <c r="I49" s="38">
        <v>341.25</v>
      </c>
      <c r="J49" s="38">
        <v>354.35</v>
      </c>
      <c r="K49" s="38">
        <v>357.55000000000007</v>
      </c>
      <c r="L49" s="38">
        <v>360.90000000000003</v>
      </c>
      <c r="M49" s="28">
        <v>354.2</v>
      </c>
      <c r="N49" s="28">
        <v>347.65</v>
      </c>
      <c r="O49" s="39">
        <v>14708500</v>
      </c>
      <c r="P49" s="40">
        <v>2.3510971786833857E-3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44679</v>
      </c>
      <c r="E50" s="37">
        <v>15025.15</v>
      </c>
      <c r="F50" s="37">
        <v>14982.783333333335</v>
      </c>
      <c r="G50" s="38">
        <v>14860.316666666669</v>
      </c>
      <c r="H50" s="38">
        <v>14695.483333333335</v>
      </c>
      <c r="I50" s="38">
        <v>14573.01666666667</v>
      </c>
      <c r="J50" s="38">
        <v>15147.616666666669</v>
      </c>
      <c r="K50" s="38">
        <v>15270.083333333332</v>
      </c>
      <c r="L50" s="38">
        <v>15434.916666666668</v>
      </c>
      <c r="M50" s="28">
        <v>15105.25</v>
      </c>
      <c r="N50" s="28">
        <v>14817.95</v>
      </c>
      <c r="O50" s="39">
        <v>163600</v>
      </c>
      <c r="P50" s="40">
        <v>0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44679</v>
      </c>
      <c r="E51" s="37">
        <v>386.55</v>
      </c>
      <c r="F51" s="37">
        <v>384.09999999999997</v>
      </c>
      <c r="G51" s="38">
        <v>380.64999999999992</v>
      </c>
      <c r="H51" s="38">
        <v>374.74999999999994</v>
      </c>
      <c r="I51" s="38">
        <v>371.2999999999999</v>
      </c>
      <c r="J51" s="38">
        <v>389.99999999999994</v>
      </c>
      <c r="K51" s="38">
        <v>393.45</v>
      </c>
      <c r="L51" s="38">
        <v>399.34999999999997</v>
      </c>
      <c r="M51" s="28">
        <v>387.55</v>
      </c>
      <c r="N51" s="28">
        <v>378.2</v>
      </c>
      <c r="O51" s="39">
        <v>17668800</v>
      </c>
      <c r="P51" s="40">
        <v>-1.7417417417417418E-2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44679</v>
      </c>
      <c r="E52" s="37">
        <v>3288.05</v>
      </c>
      <c r="F52" s="37">
        <v>3282.5</v>
      </c>
      <c r="G52" s="38">
        <v>3267.75</v>
      </c>
      <c r="H52" s="38">
        <v>3247.45</v>
      </c>
      <c r="I52" s="38">
        <v>3232.7</v>
      </c>
      <c r="J52" s="38">
        <v>3302.8</v>
      </c>
      <c r="K52" s="38">
        <v>3317.55</v>
      </c>
      <c r="L52" s="38">
        <v>3337.8500000000004</v>
      </c>
      <c r="M52" s="28">
        <v>3297.25</v>
      </c>
      <c r="N52" s="28">
        <v>3262.2</v>
      </c>
      <c r="O52" s="39">
        <v>1494000</v>
      </c>
      <c r="P52" s="40">
        <v>2.4972557628979142E-2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44679</v>
      </c>
      <c r="E53" s="37">
        <v>483.95</v>
      </c>
      <c r="F53" s="37">
        <v>485.33333333333331</v>
      </c>
      <c r="G53" s="38">
        <v>471.41666666666663</v>
      </c>
      <c r="H53" s="38">
        <v>458.88333333333333</v>
      </c>
      <c r="I53" s="38">
        <v>444.96666666666664</v>
      </c>
      <c r="J53" s="38">
        <v>497.86666666666662</v>
      </c>
      <c r="K53" s="38">
        <v>511.78333333333325</v>
      </c>
      <c r="L53" s="38">
        <v>524.31666666666661</v>
      </c>
      <c r="M53" s="28">
        <v>499.25</v>
      </c>
      <c r="N53" s="28">
        <v>472.8</v>
      </c>
      <c r="O53" s="39">
        <v>5500300</v>
      </c>
      <c r="P53" s="40">
        <v>4.2888834113877249E-2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44679</v>
      </c>
      <c r="E54" s="37">
        <v>249.2</v>
      </c>
      <c r="F54" s="37">
        <v>247.51666666666665</v>
      </c>
      <c r="G54" s="38">
        <v>243.6333333333333</v>
      </c>
      <c r="H54" s="38">
        <v>238.06666666666663</v>
      </c>
      <c r="I54" s="38">
        <v>234.18333333333328</v>
      </c>
      <c r="J54" s="38">
        <v>253.08333333333331</v>
      </c>
      <c r="K54" s="38">
        <v>256.96666666666664</v>
      </c>
      <c r="L54" s="38">
        <v>262.5333333333333</v>
      </c>
      <c r="M54" s="28">
        <v>251.4</v>
      </c>
      <c r="N54" s="28">
        <v>241.95</v>
      </c>
      <c r="O54" s="39">
        <v>43545600</v>
      </c>
      <c r="P54" s="40">
        <v>2.2441993153290225E-2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44679</v>
      </c>
      <c r="E55" s="37">
        <v>656.1</v>
      </c>
      <c r="F55" s="37">
        <v>654.38333333333333</v>
      </c>
      <c r="G55" s="38">
        <v>647.11666666666667</v>
      </c>
      <c r="H55" s="38">
        <v>638.13333333333333</v>
      </c>
      <c r="I55" s="38">
        <v>630.86666666666667</v>
      </c>
      <c r="J55" s="38">
        <v>663.36666666666667</v>
      </c>
      <c r="K55" s="38">
        <v>670.63333333333333</v>
      </c>
      <c r="L55" s="38">
        <v>679.61666666666667</v>
      </c>
      <c r="M55" s="28">
        <v>661.65</v>
      </c>
      <c r="N55" s="28">
        <v>645.4</v>
      </c>
      <c r="O55" s="39">
        <v>3444675</v>
      </c>
      <c r="P55" s="40">
        <v>1.6398158803222096E-2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44679</v>
      </c>
      <c r="E56" s="37">
        <v>470.25</v>
      </c>
      <c r="F56" s="37">
        <v>468.25</v>
      </c>
      <c r="G56" s="38">
        <v>460.8</v>
      </c>
      <c r="H56" s="38">
        <v>451.35</v>
      </c>
      <c r="I56" s="38">
        <v>443.90000000000003</v>
      </c>
      <c r="J56" s="38">
        <v>477.7</v>
      </c>
      <c r="K56" s="38">
        <v>485.15000000000003</v>
      </c>
      <c r="L56" s="38">
        <v>494.59999999999997</v>
      </c>
      <c r="M56" s="28">
        <v>475.7</v>
      </c>
      <c r="N56" s="28">
        <v>458.8</v>
      </c>
      <c r="O56" s="39">
        <v>3010500</v>
      </c>
      <c r="P56" s="40">
        <v>-3.5559827006246998E-2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44679</v>
      </c>
      <c r="E57" s="37">
        <v>705.6</v>
      </c>
      <c r="F57" s="37">
        <v>704.13333333333333</v>
      </c>
      <c r="G57" s="38">
        <v>696.56666666666661</v>
      </c>
      <c r="H57" s="38">
        <v>687.5333333333333</v>
      </c>
      <c r="I57" s="38">
        <v>679.96666666666658</v>
      </c>
      <c r="J57" s="38">
        <v>713.16666666666663</v>
      </c>
      <c r="K57" s="38">
        <v>720.73333333333346</v>
      </c>
      <c r="L57" s="38">
        <v>729.76666666666665</v>
      </c>
      <c r="M57" s="28">
        <v>711.7</v>
      </c>
      <c r="N57" s="28">
        <v>695.1</v>
      </c>
      <c r="O57" s="39">
        <v>8193750</v>
      </c>
      <c r="P57" s="40">
        <v>-4.4046172539489673E-3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44679</v>
      </c>
      <c r="E58" s="37">
        <v>1034.5</v>
      </c>
      <c r="F58" s="37">
        <v>1030.3</v>
      </c>
      <c r="G58" s="38">
        <v>1022.3999999999999</v>
      </c>
      <c r="H58" s="38">
        <v>1010.3</v>
      </c>
      <c r="I58" s="38">
        <v>1002.3999999999999</v>
      </c>
      <c r="J58" s="38">
        <v>1042.3999999999999</v>
      </c>
      <c r="K58" s="38">
        <v>1050.3</v>
      </c>
      <c r="L58" s="38">
        <v>1062.3999999999999</v>
      </c>
      <c r="M58" s="28">
        <v>1038.2</v>
      </c>
      <c r="N58" s="28">
        <v>1018.2</v>
      </c>
      <c r="O58" s="39">
        <v>8064550</v>
      </c>
      <c r="P58" s="40">
        <v>2.5048480930833874E-3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44679</v>
      </c>
      <c r="E59" s="37">
        <v>194.85</v>
      </c>
      <c r="F59" s="37">
        <v>194.01666666666665</v>
      </c>
      <c r="G59" s="38">
        <v>190.08333333333331</v>
      </c>
      <c r="H59" s="38">
        <v>185.31666666666666</v>
      </c>
      <c r="I59" s="38">
        <v>181.38333333333333</v>
      </c>
      <c r="J59" s="38">
        <v>198.7833333333333</v>
      </c>
      <c r="K59" s="38">
        <v>202.71666666666664</v>
      </c>
      <c r="L59" s="38">
        <v>207.48333333333329</v>
      </c>
      <c r="M59" s="28">
        <v>197.95</v>
      </c>
      <c r="N59" s="28">
        <v>189.25</v>
      </c>
      <c r="O59" s="39">
        <v>38938200</v>
      </c>
      <c r="P59" s="40">
        <v>0.11323246878001922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44679</v>
      </c>
      <c r="E60" s="37">
        <v>4468.3500000000004</v>
      </c>
      <c r="F60" s="37">
        <v>4493.75</v>
      </c>
      <c r="G60" s="38">
        <v>4423.75</v>
      </c>
      <c r="H60" s="38">
        <v>4379.1499999999996</v>
      </c>
      <c r="I60" s="38">
        <v>4309.1499999999996</v>
      </c>
      <c r="J60" s="38">
        <v>4538.3500000000004</v>
      </c>
      <c r="K60" s="38">
        <v>4608.3500000000004</v>
      </c>
      <c r="L60" s="38">
        <v>4652.9500000000007</v>
      </c>
      <c r="M60" s="28">
        <v>4563.75</v>
      </c>
      <c r="N60" s="28">
        <v>4449.1499999999996</v>
      </c>
      <c r="O60" s="39">
        <v>1015500</v>
      </c>
      <c r="P60" s="40">
        <v>-8.7847730600292828E-3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44679</v>
      </c>
      <c r="E61" s="37">
        <v>1593.35</v>
      </c>
      <c r="F61" s="37">
        <v>1589.0333333333331</v>
      </c>
      <c r="G61" s="38">
        <v>1581.2666666666662</v>
      </c>
      <c r="H61" s="38">
        <v>1569.1833333333332</v>
      </c>
      <c r="I61" s="38">
        <v>1561.4166666666663</v>
      </c>
      <c r="J61" s="38">
        <v>1601.1166666666661</v>
      </c>
      <c r="K61" s="38">
        <v>1608.883333333333</v>
      </c>
      <c r="L61" s="38">
        <v>1620.966666666666</v>
      </c>
      <c r="M61" s="28">
        <v>1596.8</v>
      </c>
      <c r="N61" s="28">
        <v>1576.95</v>
      </c>
      <c r="O61" s="39">
        <v>2273600</v>
      </c>
      <c r="P61" s="40">
        <v>-5.3590568060021436E-3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44679</v>
      </c>
      <c r="E62" s="37">
        <v>713.95</v>
      </c>
      <c r="F62" s="37">
        <v>705.45000000000016</v>
      </c>
      <c r="G62" s="38">
        <v>692.45000000000027</v>
      </c>
      <c r="H62" s="38">
        <v>670.95000000000016</v>
      </c>
      <c r="I62" s="38">
        <v>657.95000000000027</v>
      </c>
      <c r="J62" s="38">
        <v>726.95000000000027</v>
      </c>
      <c r="K62" s="38">
        <v>739.95</v>
      </c>
      <c r="L62" s="38">
        <v>761.45000000000027</v>
      </c>
      <c r="M62" s="28">
        <v>718.45</v>
      </c>
      <c r="N62" s="28">
        <v>683.95</v>
      </c>
      <c r="O62" s="39">
        <v>6408000</v>
      </c>
      <c r="P62" s="40">
        <v>5.3947368421052633E-2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44679</v>
      </c>
      <c r="E63" s="37">
        <v>832.95</v>
      </c>
      <c r="F63" s="37">
        <v>835.35</v>
      </c>
      <c r="G63" s="38">
        <v>822</v>
      </c>
      <c r="H63" s="38">
        <v>811.05</v>
      </c>
      <c r="I63" s="38">
        <v>797.69999999999993</v>
      </c>
      <c r="J63" s="38">
        <v>846.30000000000007</v>
      </c>
      <c r="K63" s="38">
        <v>859.6500000000002</v>
      </c>
      <c r="L63" s="38">
        <v>870.60000000000014</v>
      </c>
      <c r="M63" s="28">
        <v>848.7</v>
      </c>
      <c r="N63" s="28">
        <v>824.4</v>
      </c>
      <c r="O63" s="39">
        <v>1393750</v>
      </c>
      <c r="P63" s="40">
        <v>-5.7480980557903634E-2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44679</v>
      </c>
      <c r="E64" s="37">
        <v>383</v>
      </c>
      <c r="F64" s="37">
        <v>383.2</v>
      </c>
      <c r="G64" s="38">
        <v>377.4</v>
      </c>
      <c r="H64" s="38">
        <v>371.8</v>
      </c>
      <c r="I64" s="38">
        <v>366</v>
      </c>
      <c r="J64" s="38">
        <v>388.79999999999995</v>
      </c>
      <c r="K64" s="38">
        <v>394.6</v>
      </c>
      <c r="L64" s="38">
        <v>400.19999999999993</v>
      </c>
      <c r="M64" s="28">
        <v>389</v>
      </c>
      <c r="N64" s="28">
        <v>377.6</v>
      </c>
      <c r="O64" s="39">
        <v>4832300</v>
      </c>
      <c r="P64" s="40">
        <v>-1.8324022346368714E-2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44679</v>
      </c>
      <c r="E65" s="37">
        <v>141.69999999999999</v>
      </c>
      <c r="F65" s="37">
        <v>141.25</v>
      </c>
      <c r="G65" s="38">
        <v>139.80000000000001</v>
      </c>
      <c r="H65" s="38">
        <v>137.9</v>
      </c>
      <c r="I65" s="38">
        <v>136.45000000000002</v>
      </c>
      <c r="J65" s="38">
        <v>143.15</v>
      </c>
      <c r="K65" s="38">
        <v>144.6</v>
      </c>
      <c r="L65" s="38">
        <v>146.5</v>
      </c>
      <c r="M65" s="28">
        <v>142.69999999999999</v>
      </c>
      <c r="N65" s="28">
        <v>139.35</v>
      </c>
      <c r="O65" s="39">
        <v>12644600</v>
      </c>
      <c r="P65" s="40">
        <v>-1.6397778365511768E-2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44679</v>
      </c>
      <c r="E66" s="37">
        <v>1124.5999999999999</v>
      </c>
      <c r="F66" s="37">
        <v>1127.4333333333334</v>
      </c>
      <c r="G66" s="38">
        <v>1116.9166666666667</v>
      </c>
      <c r="H66" s="38">
        <v>1109.2333333333333</v>
      </c>
      <c r="I66" s="38">
        <v>1098.7166666666667</v>
      </c>
      <c r="J66" s="38">
        <v>1135.1166666666668</v>
      </c>
      <c r="K66" s="38">
        <v>1145.6333333333332</v>
      </c>
      <c r="L66" s="38">
        <v>1153.3166666666668</v>
      </c>
      <c r="M66" s="28">
        <v>1137.95</v>
      </c>
      <c r="N66" s="28">
        <v>1119.75</v>
      </c>
      <c r="O66" s="39">
        <v>1661400</v>
      </c>
      <c r="P66" s="40">
        <v>9.1107871720116623E-3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44679</v>
      </c>
      <c r="E67" s="37">
        <v>543.6</v>
      </c>
      <c r="F67" s="37">
        <v>545.16666666666663</v>
      </c>
      <c r="G67" s="38">
        <v>539.83333333333326</v>
      </c>
      <c r="H67" s="38">
        <v>536.06666666666661</v>
      </c>
      <c r="I67" s="38">
        <v>530.73333333333323</v>
      </c>
      <c r="J67" s="38">
        <v>548.93333333333328</v>
      </c>
      <c r="K67" s="38">
        <v>554.26666666666654</v>
      </c>
      <c r="L67" s="38">
        <v>558.0333333333333</v>
      </c>
      <c r="M67" s="28">
        <v>550.5</v>
      </c>
      <c r="N67" s="28">
        <v>541.4</v>
      </c>
      <c r="O67" s="39">
        <v>12488750</v>
      </c>
      <c r="P67" s="40">
        <v>-2.0974830203755492E-3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44679</v>
      </c>
      <c r="E68" s="37">
        <v>1598.65</v>
      </c>
      <c r="F68" s="37">
        <v>1601.45</v>
      </c>
      <c r="G68" s="38">
        <v>1572.3500000000001</v>
      </c>
      <c r="H68" s="38">
        <v>1546.0500000000002</v>
      </c>
      <c r="I68" s="38">
        <v>1516.9500000000003</v>
      </c>
      <c r="J68" s="38">
        <v>1627.75</v>
      </c>
      <c r="K68" s="38">
        <v>1656.85</v>
      </c>
      <c r="L68" s="38">
        <v>1683.1499999999999</v>
      </c>
      <c r="M68" s="28">
        <v>1630.55</v>
      </c>
      <c r="N68" s="28">
        <v>1575.15</v>
      </c>
      <c r="O68" s="39">
        <v>1313000</v>
      </c>
      <c r="P68" s="40">
        <v>2.6382646081688488E-2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44679</v>
      </c>
      <c r="E69" s="37">
        <v>2341.15</v>
      </c>
      <c r="F69" s="37">
        <v>2342.0166666666669</v>
      </c>
      <c r="G69" s="38">
        <v>2317.2333333333336</v>
      </c>
      <c r="H69" s="38">
        <v>2293.3166666666666</v>
      </c>
      <c r="I69" s="38">
        <v>2268.5333333333333</v>
      </c>
      <c r="J69" s="38">
        <v>2365.9333333333338</v>
      </c>
      <c r="K69" s="38">
        <v>2390.7166666666676</v>
      </c>
      <c r="L69" s="38">
        <v>2414.6333333333341</v>
      </c>
      <c r="M69" s="28">
        <v>2366.8000000000002</v>
      </c>
      <c r="N69" s="28">
        <v>2318.1</v>
      </c>
      <c r="O69" s="39">
        <v>1928250</v>
      </c>
      <c r="P69" s="40">
        <v>3.1213421771361686E-3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44679</v>
      </c>
      <c r="E70" s="37">
        <v>334.55</v>
      </c>
      <c r="F70" s="37">
        <v>332.88333333333338</v>
      </c>
      <c r="G70" s="38">
        <v>324.16666666666674</v>
      </c>
      <c r="H70" s="38">
        <v>313.78333333333336</v>
      </c>
      <c r="I70" s="38">
        <v>305.06666666666672</v>
      </c>
      <c r="J70" s="38">
        <v>343.26666666666677</v>
      </c>
      <c r="K70" s="38">
        <v>351.98333333333335</v>
      </c>
      <c r="L70" s="38">
        <v>362.36666666666679</v>
      </c>
      <c r="M70" s="28">
        <v>341.6</v>
      </c>
      <c r="N70" s="28">
        <v>322.5</v>
      </c>
      <c r="O70" s="39">
        <v>14053000</v>
      </c>
      <c r="P70" s="40">
        <v>4.4980331794082437E-2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44679</v>
      </c>
      <c r="E71" s="37">
        <v>4410</v>
      </c>
      <c r="F71" s="37">
        <v>4448.0333333333338</v>
      </c>
      <c r="G71" s="38">
        <v>4357.0666666666675</v>
      </c>
      <c r="H71" s="38">
        <v>4304.1333333333341</v>
      </c>
      <c r="I71" s="38">
        <v>4213.1666666666679</v>
      </c>
      <c r="J71" s="38">
        <v>4500.9666666666672</v>
      </c>
      <c r="K71" s="38">
        <v>4591.9333333333325</v>
      </c>
      <c r="L71" s="38">
        <v>4644.8666666666668</v>
      </c>
      <c r="M71" s="28">
        <v>4539</v>
      </c>
      <c r="N71" s="28">
        <v>4395.1000000000004</v>
      </c>
      <c r="O71" s="39">
        <v>2192700</v>
      </c>
      <c r="P71" s="40">
        <v>1.5987575369998174E-3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44679</v>
      </c>
      <c r="E72" s="37">
        <v>4609.75</v>
      </c>
      <c r="F72" s="37">
        <v>4625.7666666666664</v>
      </c>
      <c r="G72" s="38">
        <v>4570.5333333333328</v>
      </c>
      <c r="H72" s="38">
        <v>4531.3166666666666</v>
      </c>
      <c r="I72" s="38">
        <v>4476.083333333333</v>
      </c>
      <c r="J72" s="38">
        <v>4664.9833333333327</v>
      </c>
      <c r="K72" s="38">
        <v>4720.2166666666662</v>
      </c>
      <c r="L72" s="38">
        <v>4759.4333333333325</v>
      </c>
      <c r="M72" s="28">
        <v>4681</v>
      </c>
      <c r="N72" s="28">
        <v>4586.55</v>
      </c>
      <c r="O72" s="39">
        <v>601625</v>
      </c>
      <c r="P72" s="40">
        <v>7.8906074871105139E-2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44679</v>
      </c>
      <c r="E73" s="37">
        <v>399.5</v>
      </c>
      <c r="F73" s="37">
        <v>398.2833333333333</v>
      </c>
      <c r="G73" s="38">
        <v>392.16666666666663</v>
      </c>
      <c r="H73" s="38">
        <v>384.83333333333331</v>
      </c>
      <c r="I73" s="38">
        <v>378.71666666666664</v>
      </c>
      <c r="J73" s="38">
        <v>405.61666666666662</v>
      </c>
      <c r="K73" s="38">
        <v>411.73333333333329</v>
      </c>
      <c r="L73" s="38">
        <v>419.06666666666661</v>
      </c>
      <c r="M73" s="28">
        <v>404.4</v>
      </c>
      <c r="N73" s="28">
        <v>390.95</v>
      </c>
      <c r="O73" s="39">
        <v>39276600</v>
      </c>
      <c r="P73" s="40">
        <v>4.6559683446911408E-2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44679</v>
      </c>
      <c r="E74" s="37">
        <v>4294.3500000000004</v>
      </c>
      <c r="F74" s="37">
        <v>4315.583333333333</v>
      </c>
      <c r="G74" s="38">
        <v>4266.1666666666661</v>
      </c>
      <c r="H74" s="38">
        <v>4237.9833333333327</v>
      </c>
      <c r="I74" s="38">
        <v>4188.5666666666657</v>
      </c>
      <c r="J74" s="38">
        <v>4343.7666666666664</v>
      </c>
      <c r="K74" s="38">
        <v>4393.1833333333325</v>
      </c>
      <c r="L74" s="38">
        <v>4421.3666666666668</v>
      </c>
      <c r="M74" s="28">
        <v>4365</v>
      </c>
      <c r="N74" s="28">
        <v>4287.3999999999996</v>
      </c>
      <c r="O74" s="39">
        <v>2739125</v>
      </c>
      <c r="P74" s="40">
        <v>4.9990827371124563E-3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44679</v>
      </c>
      <c r="E75" s="37">
        <v>2543.3000000000002</v>
      </c>
      <c r="F75" s="37">
        <v>2547.75</v>
      </c>
      <c r="G75" s="38">
        <v>2529.5500000000002</v>
      </c>
      <c r="H75" s="38">
        <v>2515.8000000000002</v>
      </c>
      <c r="I75" s="38">
        <v>2497.6000000000004</v>
      </c>
      <c r="J75" s="38">
        <v>2561.5</v>
      </c>
      <c r="K75" s="38">
        <v>2579.6999999999998</v>
      </c>
      <c r="L75" s="38">
        <v>2593.4499999999998</v>
      </c>
      <c r="M75" s="28">
        <v>2565.9499999999998</v>
      </c>
      <c r="N75" s="28">
        <v>2534</v>
      </c>
      <c r="O75" s="39">
        <v>3426500</v>
      </c>
      <c r="P75" s="40">
        <v>7.1552693447817645E-4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44679</v>
      </c>
      <c r="E76" s="37">
        <v>1594.4</v>
      </c>
      <c r="F76" s="37">
        <v>1590.7333333333333</v>
      </c>
      <c r="G76" s="38">
        <v>1575.9666666666667</v>
      </c>
      <c r="H76" s="38">
        <v>1557.5333333333333</v>
      </c>
      <c r="I76" s="38">
        <v>1542.7666666666667</v>
      </c>
      <c r="J76" s="38">
        <v>1609.1666666666667</v>
      </c>
      <c r="K76" s="38">
        <v>1623.9333333333336</v>
      </c>
      <c r="L76" s="38">
        <v>1642.3666666666668</v>
      </c>
      <c r="M76" s="28">
        <v>1605.5</v>
      </c>
      <c r="N76" s="28">
        <v>1572.3</v>
      </c>
      <c r="O76" s="39">
        <v>5556100</v>
      </c>
      <c r="P76" s="40">
        <v>1.9374369323915237E-2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44679</v>
      </c>
      <c r="E77" s="37">
        <v>160.05000000000001</v>
      </c>
      <c r="F77" s="37">
        <v>160.13333333333333</v>
      </c>
      <c r="G77" s="38">
        <v>159.06666666666666</v>
      </c>
      <c r="H77" s="38">
        <v>158.08333333333334</v>
      </c>
      <c r="I77" s="38">
        <v>157.01666666666668</v>
      </c>
      <c r="J77" s="38">
        <v>161.11666666666665</v>
      </c>
      <c r="K77" s="38">
        <v>162.18333333333331</v>
      </c>
      <c r="L77" s="38">
        <v>163.16666666666663</v>
      </c>
      <c r="M77" s="28">
        <v>161.19999999999999</v>
      </c>
      <c r="N77" s="28">
        <v>159.15</v>
      </c>
      <c r="O77" s="39">
        <v>22428000</v>
      </c>
      <c r="P77" s="40">
        <v>8.0321285140562252E-4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44679</v>
      </c>
      <c r="E78" s="37">
        <v>99.55</v>
      </c>
      <c r="F78" s="37">
        <v>99.333333333333329</v>
      </c>
      <c r="G78" s="38">
        <v>98.016666666666652</v>
      </c>
      <c r="H78" s="38">
        <v>96.48333333333332</v>
      </c>
      <c r="I78" s="38">
        <v>95.166666666666643</v>
      </c>
      <c r="J78" s="38">
        <v>100.86666666666666</v>
      </c>
      <c r="K78" s="38">
        <v>102.18333333333335</v>
      </c>
      <c r="L78" s="38">
        <v>103.71666666666667</v>
      </c>
      <c r="M78" s="28">
        <v>100.65</v>
      </c>
      <c r="N78" s="28">
        <v>97.8</v>
      </c>
      <c r="O78" s="39">
        <v>73220000</v>
      </c>
      <c r="P78" s="40">
        <v>-1.0914051841746249E-3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44679</v>
      </c>
      <c r="E79" s="37">
        <v>133.4</v>
      </c>
      <c r="F79" s="37">
        <v>133.18333333333337</v>
      </c>
      <c r="G79" s="38">
        <v>131.56666666666672</v>
      </c>
      <c r="H79" s="38">
        <v>129.73333333333335</v>
      </c>
      <c r="I79" s="38">
        <v>128.1166666666667</v>
      </c>
      <c r="J79" s="38">
        <v>135.01666666666674</v>
      </c>
      <c r="K79" s="38">
        <v>136.63333333333335</v>
      </c>
      <c r="L79" s="38">
        <v>138.46666666666675</v>
      </c>
      <c r="M79" s="28">
        <v>134.80000000000001</v>
      </c>
      <c r="N79" s="28">
        <v>131.35</v>
      </c>
      <c r="O79" s="39">
        <v>14804400</v>
      </c>
      <c r="P79" s="40">
        <v>3.0401737242128121E-2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44679</v>
      </c>
      <c r="E80" s="37">
        <v>163.19999999999999</v>
      </c>
      <c r="F80" s="37">
        <v>162.19999999999999</v>
      </c>
      <c r="G80" s="38">
        <v>160.44999999999999</v>
      </c>
      <c r="H80" s="38">
        <v>157.69999999999999</v>
      </c>
      <c r="I80" s="38">
        <v>155.94999999999999</v>
      </c>
      <c r="J80" s="38">
        <v>164.95</v>
      </c>
      <c r="K80" s="38">
        <v>166.7</v>
      </c>
      <c r="L80" s="38">
        <v>169.45</v>
      </c>
      <c r="M80" s="28">
        <v>163.95</v>
      </c>
      <c r="N80" s="28">
        <v>159.44999999999999</v>
      </c>
      <c r="O80" s="39">
        <v>30432900</v>
      </c>
      <c r="P80" s="40">
        <v>-4.5889864325618515E-3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44679</v>
      </c>
      <c r="E81" s="37">
        <v>476.05</v>
      </c>
      <c r="F81" s="37">
        <v>475.61666666666662</v>
      </c>
      <c r="G81" s="38">
        <v>471.33333333333326</v>
      </c>
      <c r="H81" s="38">
        <v>466.61666666666662</v>
      </c>
      <c r="I81" s="38">
        <v>462.33333333333326</v>
      </c>
      <c r="J81" s="38">
        <v>480.33333333333326</v>
      </c>
      <c r="K81" s="38">
        <v>484.61666666666667</v>
      </c>
      <c r="L81" s="38">
        <v>489.33333333333326</v>
      </c>
      <c r="M81" s="28">
        <v>479.9</v>
      </c>
      <c r="N81" s="28">
        <v>470.9</v>
      </c>
      <c r="O81" s="39">
        <v>6402050</v>
      </c>
      <c r="P81" s="40">
        <v>-2.2990522990522989E-2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44679</v>
      </c>
      <c r="E82" s="37">
        <v>41.15</v>
      </c>
      <c r="F82" s="37">
        <v>40.599999999999994</v>
      </c>
      <c r="G82" s="38">
        <v>39.899999999999991</v>
      </c>
      <c r="H82" s="38">
        <v>38.65</v>
      </c>
      <c r="I82" s="38">
        <v>37.949999999999996</v>
      </c>
      <c r="J82" s="38">
        <v>41.849999999999987</v>
      </c>
      <c r="K82" s="38">
        <v>42.54999999999999</v>
      </c>
      <c r="L82" s="38">
        <v>43.799999999999983</v>
      </c>
      <c r="M82" s="28">
        <v>41.3</v>
      </c>
      <c r="N82" s="28">
        <v>39.35</v>
      </c>
      <c r="O82" s="39">
        <v>115942500</v>
      </c>
      <c r="P82" s="40">
        <v>3.3493782591255516E-2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44679</v>
      </c>
      <c r="E83" s="37">
        <v>902.2</v>
      </c>
      <c r="F83" s="37">
        <v>923.66666666666663</v>
      </c>
      <c r="G83" s="38">
        <v>863.83333333333326</v>
      </c>
      <c r="H83" s="38">
        <v>825.46666666666658</v>
      </c>
      <c r="I83" s="38">
        <v>765.63333333333321</v>
      </c>
      <c r="J83" s="38">
        <v>962.0333333333333</v>
      </c>
      <c r="K83" s="38">
        <v>1021.8666666666666</v>
      </c>
      <c r="L83" s="38">
        <v>1060.2333333333333</v>
      </c>
      <c r="M83" s="28">
        <v>983.5</v>
      </c>
      <c r="N83" s="28">
        <v>885.3</v>
      </c>
      <c r="O83" s="39">
        <v>2991300</v>
      </c>
      <c r="P83" s="40">
        <v>-8.0335731414868106E-2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44679</v>
      </c>
      <c r="E84" s="37">
        <v>754.6</v>
      </c>
      <c r="F84" s="37">
        <v>758.33333333333337</v>
      </c>
      <c r="G84" s="38">
        <v>746.66666666666674</v>
      </c>
      <c r="H84" s="38">
        <v>738.73333333333335</v>
      </c>
      <c r="I84" s="38">
        <v>727.06666666666672</v>
      </c>
      <c r="J84" s="38">
        <v>766.26666666666677</v>
      </c>
      <c r="K84" s="38">
        <v>777.93333333333351</v>
      </c>
      <c r="L84" s="38">
        <v>785.86666666666679</v>
      </c>
      <c r="M84" s="28">
        <v>770</v>
      </c>
      <c r="N84" s="28">
        <v>750.4</v>
      </c>
      <c r="O84" s="39">
        <v>7805000</v>
      </c>
      <c r="P84" s="40">
        <v>-9.1405357369556944E-3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44679</v>
      </c>
      <c r="E85" s="37">
        <v>1687.35</v>
      </c>
      <c r="F85" s="37">
        <v>1684.3</v>
      </c>
      <c r="G85" s="38">
        <v>1668.6999999999998</v>
      </c>
      <c r="H85" s="38">
        <v>1650.05</v>
      </c>
      <c r="I85" s="38">
        <v>1634.4499999999998</v>
      </c>
      <c r="J85" s="38">
        <v>1702.9499999999998</v>
      </c>
      <c r="K85" s="38">
        <v>1718.5499999999997</v>
      </c>
      <c r="L85" s="38">
        <v>1737.1999999999998</v>
      </c>
      <c r="M85" s="28">
        <v>1699.9</v>
      </c>
      <c r="N85" s="28">
        <v>1665.65</v>
      </c>
      <c r="O85" s="39">
        <v>4194775</v>
      </c>
      <c r="P85" s="40">
        <v>9.147771696637998E-3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44679</v>
      </c>
      <c r="E86" s="37">
        <v>318.85000000000002</v>
      </c>
      <c r="F86" s="37">
        <v>319.68333333333334</v>
      </c>
      <c r="G86" s="38">
        <v>315.01666666666665</v>
      </c>
      <c r="H86" s="38">
        <v>311.18333333333334</v>
      </c>
      <c r="I86" s="38">
        <v>306.51666666666665</v>
      </c>
      <c r="J86" s="38">
        <v>323.51666666666665</v>
      </c>
      <c r="K86" s="38">
        <v>328.18333333333328</v>
      </c>
      <c r="L86" s="38">
        <v>332.01666666666665</v>
      </c>
      <c r="M86" s="28">
        <v>324.35000000000002</v>
      </c>
      <c r="N86" s="28">
        <v>315.85000000000002</v>
      </c>
      <c r="O86" s="39">
        <v>11439000</v>
      </c>
      <c r="P86" s="40">
        <v>3.3990482664853841E-3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44679</v>
      </c>
      <c r="E87" s="37">
        <v>1704.7</v>
      </c>
      <c r="F87" s="37">
        <v>1709.4666666666669</v>
      </c>
      <c r="G87" s="38">
        <v>1694.0333333333338</v>
      </c>
      <c r="H87" s="38">
        <v>1683.3666666666668</v>
      </c>
      <c r="I87" s="38">
        <v>1667.9333333333336</v>
      </c>
      <c r="J87" s="38">
        <v>1720.1333333333339</v>
      </c>
      <c r="K87" s="38">
        <v>1735.5666666666668</v>
      </c>
      <c r="L87" s="38">
        <v>1746.233333333334</v>
      </c>
      <c r="M87" s="28">
        <v>1724.9</v>
      </c>
      <c r="N87" s="28">
        <v>1698.8</v>
      </c>
      <c r="O87" s="39">
        <v>10499875</v>
      </c>
      <c r="P87" s="40">
        <v>-2.9318899413622013E-3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44679</v>
      </c>
      <c r="E88" s="37">
        <v>284.39999999999998</v>
      </c>
      <c r="F88" s="37">
        <v>283.95</v>
      </c>
      <c r="G88" s="38">
        <v>281.39999999999998</v>
      </c>
      <c r="H88" s="38">
        <v>278.39999999999998</v>
      </c>
      <c r="I88" s="38">
        <v>275.84999999999997</v>
      </c>
      <c r="J88" s="38">
        <v>286.95</v>
      </c>
      <c r="K88" s="38">
        <v>289.50000000000006</v>
      </c>
      <c r="L88" s="38">
        <v>292.5</v>
      </c>
      <c r="M88" s="28">
        <v>286.5</v>
      </c>
      <c r="N88" s="28">
        <v>280.95</v>
      </c>
      <c r="O88" s="39">
        <v>2577200</v>
      </c>
      <c r="P88" s="40">
        <v>-7.8534031413612562E-3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44679</v>
      </c>
      <c r="E89" s="37">
        <v>526</v>
      </c>
      <c r="F89" s="37">
        <v>528.55000000000007</v>
      </c>
      <c r="G89" s="38">
        <v>520.60000000000014</v>
      </c>
      <c r="H89" s="38">
        <v>515.20000000000005</v>
      </c>
      <c r="I89" s="38">
        <v>507.25000000000011</v>
      </c>
      <c r="J89" s="38">
        <v>533.95000000000016</v>
      </c>
      <c r="K89" s="38">
        <v>541.9000000000002</v>
      </c>
      <c r="L89" s="38">
        <v>547.30000000000018</v>
      </c>
      <c r="M89" s="28">
        <v>536.5</v>
      </c>
      <c r="N89" s="28">
        <v>523.15</v>
      </c>
      <c r="O89" s="39">
        <v>4552500</v>
      </c>
      <c r="P89" s="40">
        <v>1.1385726187170231E-2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44679</v>
      </c>
      <c r="E90" s="37">
        <v>1557.3</v>
      </c>
      <c r="F90" s="37">
        <v>1557.4166666666667</v>
      </c>
      <c r="G90" s="38">
        <v>1535.8833333333334</v>
      </c>
      <c r="H90" s="38">
        <v>1514.4666666666667</v>
      </c>
      <c r="I90" s="38">
        <v>1492.9333333333334</v>
      </c>
      <c r="J90" s="38">
        <v>1578.8333333333335</v>
      </c>
      <c r="K90" s="38">
        <v>1600.3666666666668</v>
      </c>
      <c r="L90" s="38">
        <v>1621.7833333333335</v>
      </c>
      <c r="M90" s="28">
        <v>1578.95</v>
      </c>
      <c r="N90" s="28">
        <v>1536</v>
      </c>
      <c r="O90" s="39">
        <v>2605375</v>
      </c>
      <c r="P90" s="40">
        <v>3.412518853695324E-2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44679</v>
      </c>
      <c r="E91" s="37">
        <v>1254.7</v>
      </c>
      <c r="F91" s="37">
        <v>1256</v>
      </c>
      <c r="G91" s="38">
        <v>1243.2</v>
      </c>
      <c r="H91" s="38">
        <v>1231.7</v>
      </c>
      <c r="I91" s="38">
        <v>1218.9000000000001</v>
      </c>
      <c r="J91" s="38">
        <v>1267.5</v>
      </c>
      <c r="K91" s="38">
        <v>1280.3000000000002</v>
      </c>
      <c r="L91" s="38">
        <v>1291.8</v>
      </c>
      <c r="M91" s="28">
        <v>1268.8</v>
      </c>
      <c r="N91" s="28">
        <v>1244.5</v>
      </c>
      <c r="O91" s="39">
        <v>4401500</v>
      </c>
      <c r="P91" s="40">
        <v>8.5930339138405136E-3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44679</v>
      </c>
      <c r="E92" s="37">
        <v>1166.45</v>
      </c>
      <c r="F92" s="37">
        <v>1173.25</v>
      </c>
      <c r="G92" s="38">
        <v>1156.5</v>
      </c>
      <c r="H92" s="38">
        <v>1146.55</v>
      </c>
      <c r="I92" s="38">
        <v>1129.8</v>
      </c>
      <c r="J92" s="38">
        <v>1183.2</v>
      </c>
      <c r="K92" s="38">
        <v>1199.95</v>
      </c>
      <c r="L92" s="38">
        <v>1209.9000000000001</v>
      </c>
      <c r="M92" s="28">
        <v>1190</v>
      </c>
      <c r="N92" s="28">
        <v>1163.3</v>
      </c>
      <c r="O92" s="39">
        <v>20113800</v>
      </c>
      <c r="P92" s="40">
        <v>2.4750356633380884E-2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44679</v>
      </c>
      <c r="E93" s="37">
        <v>2544.5500000000002</v>
      </c>
      <c r="F93" s="37">
        <v>2564.9166666666665</v>
      </c>
      <c r="G93" s="38">
        <v>2517.833333333333</v>
      </c>
      <c r="H93" s="38">
        <v>2491.1166666666663</v>
      </c>
      <c r="I93" s="38">
        <v>2444.0333333333328</v>
      </c>
      <c r="J93" s="38">
        <v>2591.6333333333332</v>
      </c>
      <c r="K93" s="38">
        <v>2638.7166666666662</v>
      </c>
      <c r="L93" s="38">
        <v>2665.4333333333334</v>
      </c>
      <c r="M93" s="28">
        <v>2612</v>
      </c>
      <c r="N93" s="28">
        <v>2538.1999999999998</v>
      </c>
      <c r="O93" s="39">
        <v>19749300</v>
      </c>
      <c r="P93" s="40">
        <v>2.6764407704905249E-2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44679</v>
      </c>
      <c r="E94" s="37">
        <v>2312.4</v>
      </c>
      <c r="F94" s="37">
        <v>2314.4166666666665</v>
      </c>
      <c r="G94" s="38">
        <v>2295.2333333333331</v>
      </c>
      <c r="H94" s="38">
        <v>2278.0666666666666</v>
      </c>
      <c r="I94" s="38">
        <v>2258.8833333333332</v>
      </c>
      <c r="J94" s="38">
        <v>2331.583333333333</v>
      </c>
      <c r="K94" s="38">
        <v>2350.7666666666664</v>
      </c>
      <c r="L94" s="38">
        <v>2367.9333333333329</v>
      </c>
      <c r="M94" s="28">
        <v>2333.6</v>
      </c>
      <c r="N94" s="28">
        <v>2297.25</v>
      </c>
      <c r="O94" s="39">
        <v>2954200</v>
      </c>
      <c r="P94" s="40">
        <v>1.4237288135593221E-3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44679</v>
      </c>
      <c r="E95" s="37">
        <v>1555.5</v>
      </c>
      <c r="F95" s="37">
        <v>1566.9166666666667</v>
      </c>
      <c r="G95" s="38">
        <v>1541.5833333333335</v>
      </c>
      <c r="H95" s="38">
        <v>1527.6666666666667</v>
      </c>
      <c r="I95" s="38">
        <v>1502.3333333333335</v>
      </c>
      <c r="J95" s="38">
        <v>1580.8333333333335</v>
      </c>
      <c r="K95" s="38">
        <v>1606.166666666667</v>
      </c>
      <c r="L95" s="38">
        <v>1620.0833333333335</v>
      </c>
      <c r="M95" s="28">
        <v>1592.25</v>
      </c>
      <c r="N95" s="28">
        <v>1553</v>
      </c>
      <c r="O95" s="39">
        <v>43915300</v>
      </c>
      <c r="P95" s="40">
        <v>5.6401571782014472E-2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44679</v>
      </c>
      <c r="E96" s="37">
        <v>558.75</v>
      </c>
      <c r="F96" s="37">
        <v>561.36666666666667</v>
      </c>
      <c r="G96" s="38">
        <v>553.88333333333333</v>
      </c>
      <c r="H96" s="38">
        <v>549.01666666666665</v>
      </c>
      <c r="I96" s="38">
        <v>541.5333333333333</v>
      </c>
      <c r="J96" s="38">
        <v>566.23333333333335</v>
      </c>
      <c r="K96" s="38">
        <v>573.7166666666667</v>
      </c>
      <c r="L96" s="38">
        <v>578.58333333333337</v>
      </c>
      <c r="M96" s="28">
        <v>568.85</v>
      </c>
      <c r="N96" s="28">
        <v>556.5</v>
      </c>
      <c r="O96" s="39">
        <v>28373400</v>
      </c>
      <c r="P96" s="40">
        <v>3.1471188067341144E-2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44679</v>
      </c>
      <c r="E97" s="37">
        <v>2352.0500000000002</v>
      </c>
      <c r="F97" s="37">
        <v>2340.9833333333336</v>
      </c>
      <c r="G97" s="38">
        <v>2327.5666666666671</v>
      </c>
      <c r="H97" s="38">
        <v>2303.0833333333335</v>
      </c>
      <c r="I97" s="38">
        <v>2289.666666666667</v>
      </c>
      <c r="J97" s="38">
        <v>2365.4666666666672</v>
      </c>
      <c r="K97" s="38">
        <v>2378.8833333333332</v>
      </c>
      <c r="L97" s="38">
        <v>2403.3666666666672</v>
      </c>
      <c r="M97" s="28">
        <v>2354.4</v>
      </c>
      <c r="N97" s="28">
        <v>2316.5</v>
      </c>
      <c r="O97" s="39">
        <v>4146300</v>
      </c>
      <c r="P97" s="40">
        <v>-2.3457924115028617E-2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44679</v>
      </c>
      <c r="E98" s="37">
        <v>583.75</v>
      </c>
      <c r="F98" s="37">
        <v>583.38333333333333</v>
      </c>
      <c r="G98" s="38">
        <v>577.36666666666667</v>
      </c>
      <c r="H98" s="38">
        <v>570.98333333333335</v>
      </c>
      <c r="I98" s="38">
        <v>564.9666666666667</v>
      </c>
      <c r="J98" s="38">
        <v>589.76666666666665</v>
      </c>
      <c r="K98" s="38">
        <v>595.7833333333333</v>
      </c>
      <c r="L98" s="38">
        <v>602.16666666666663</v>
      </c>
      <c r="M98" s="28">
        <v>589.4</v>
      </c>
      <c r="N98" s="28">
        <v>577</v>
      </c>
      <c r="O98" s="39">
        <v>24589550</v>
      </c>
      <c r="P98" s="40">
        <v>-1.0468939262848243E-2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44679</v>
      </c>
      <c r="E99" s="37">
        <v>125.45</v>
      </c>
      <c r="F99" s="37">
        <v>124.45</v>
      </c>
      <c r="G99" s="38">
        <v>122.65</v>
      </c>
      <c r="H99" s="38">
        <v>119.85000000000001</v>
      </c>
      <c r="I99" s="38">
        <v>118.05000000000001</v>
      </c>
      <c r="J99" s="38">
        <v>127.25</v>
      </c>
      <c r="K99" s="38">
        <v>129.04999999999998</v>
      </c>
      <c r="L99" s="38">
        <v>131.85</v>
      </c>
      <c r="M99" s="28">
        <v>126.25</v>
      </c>
      <c r="N99" s="28">
        <v>121.65</v>
      </c>
      <c r="O99" s="39">
        <v>19160800</v>
      </c>
      <c r="P99" s="40">
        <v>-1.415929203539823E-2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44679</v>
      </c>
      <c r="E100" s="37">
        <v>291.35000000000002</v>
      </c>
      <c r="F100" s="37">
        <v>288.5</v>
      </c>
      <c r="G100" s="38">
        <v>284.10000000000002</v>
      </c>
      <c r="H100" s="38">
        <v>276.85000000000002</v>
      </c>
      <c r="I100" s="38">
        <v>272.45000000000005</v>
      </c>
      <c r="J100" s="38">
        <v>295.75</v>
      </c>
      <c r="K100" s="38">
        <v>300.14999999999998</v>
      </c>
      <c r="L100" s="38">
        <v>307.39999999999998</v>
      </c>
      <c r="M100" s="28">
        <v>292.89999999999998</v>
      </c>
      <c r="N100" s="28">
        <v>281.25</v>
      </c>
      <c r="O100" s="39">
        <v>14334300</v>
      </c>
      <c r="P100" s="40">
        <v>-2.1923360353721444E-2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44679</v>
      </c>
      <c r="E101" s="37">
        <v>2147.1999999999998</v>
      </c>
      <c r="F101" s="37">
        <v>2147.5166666666669</v>
      </c>
      <c r="G101" s="38">
        <v>2126.9833333333336</v>
      </c>
      <c r="H101" s="38">
        <v>2106.7666666666669</v>
      </c>
      <c r="I101" s="38">
        <v>2086.2333333333336</v>
      </c>
      <c r="J101" s="38">
        <v>2167.7333333333336</v>
      </c>
      <c r="K101" s="38">
        <v>2188.2666666666673</v>
      </c>
      <c r="L101" s="38">
        <v>2208.4833333333336</v>
      </c>
      <c r="M101" s="28">
        <v>2168.0500000000002</v>
      </c>
      <c r="N101" s="28">
        <v>2127.3000000000002</v>
      </c>
      <c r="O101" s="39">
        <v>12792000</v>
      </c>
      <c r="P101" s="40">
        <v>-3.6253503299882472E-2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44679</v>
      </c>
      <c r="E102" s="37">
        <v>39830.449999999997</v>
      </c>
      <c r="F102" s="37">
        <v>39790.666666666664</v>
      </c>
      <c r="G102" s="38">
        <v>39511.783333333326</v>
      </c>
      <c r="H102" s="38">
        <v>39193.116666666661</v>
      </c>
      <c r="I102" s="38">
        <v>38914.233333333323</v>
      </c>
      <c r="J102" s="38">
        <v>40109.333333333328</v>
      </c>
      <c r="K102" s="38">
        <v>40388.216666666674</v>
      </c>
      <c r="L102" s="38">
        <v>40706.883333333331</v>
      </c>
      <c r="M102" s="28">
        <v>40069.550000000003</v>
      </c>
      <c r="N102" s="28">
        <v>39472</v>
      </c>
      <c r="O102" s="39">
        <v>7170</v>
      </c>
      <c r="P102" s="40">
        <v>1.7021276595744681E-2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44679</v>
      </c>
      <c r="E103" s="37">
        <v>179.2</v>
      </c>
      <c r="F103" s="37">
        <v>180.01666666666665</v>
      </c>
      <c r="G103" s="38">
        <v>175.83333333333331</v>
      </c>
      <c r="H103" s="38">
        <v>172.46666666666667</v>
      </c>
      <c r="I103" s="38">
        <v>168.28333333333333</v>
      </c>
      <c r="J103" s="38">
        <v>183.3833333333333</v>
      </c>
      <c r="K103" s="38">
        <v>187.56666666666663</v>
      </c>
      <c r="L103" s="38">
        <v>190.93333333333328</v>
      </c>
      <c r="M103" s="28">
        <v>184.2</v>
      </c>
      <c r="N103" s="28">
        <v>176.65</v>
      </c>
      <c r="O103" s="39">
        <v>42163100</v>
      </c>
      <c r="P103" s="40">
        <v>2.6490566037735849E-2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44679</v>
      </c>
      <c r="E104" s="37">
        <v>742.65</v>
      </c>
      <c r="F104" s="37">
        <v>741.2833333333333</v>
      </c>
      <c r="G104" s="38">
        <v>735.86666666666656</v>
      </c>
      <c r="H104" s="38">
        <v>729.08333333333326</v>
      </c>
      <c r="I104" s="38">
        <v>723.66666666666652</v>
      </c>
      <c r="J104" s="38">
        <v>748.06666666666661</v>
      </c>
      <c r="K104" s="38">
        <v>753.48333333333335</v>
      </c>
      <c r="L104" s="38">
        <v>760.26666666666665</v>
      </c>
      <c r="M104" s="28">
        <v>746.7</v>
      </c>
      <c r="N104" s="28">
        <v>734.5</v>
      </c>
      <c r="O104" s="39">
        <v>107138625</v>
      </c>
      <c r="P104" s="40">
        <v>-8.3613317043372028E-3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44679</v>
      </c>
      <c r="E105" s="37">
        <v>1374.5</v>
      </c>
      <c r="F105" s="37">
        <v>1364.0833333333333</v>
      </c>
      <c r="G105" s="38">
        <v>1349.3666666666666</v>
      </c>
      <c r="H105" s="38">
        <v>1324.2333333333333</v>
      </c>
      <c r="I105" s="38">
        <v>1309.5166666666667</v>
      </c>
      <c r="J105" s="38">
        <v>1389.2166666666665</v>
      </c>
      <c r="K105" s="38">
        <v>1403.9333333333332</v>
      </c>
      <c r="L105" s="38">
        <v>1429.0666666666664</v>
      </c>
      <c r="M105" s="28">
        <v>1378.8</v>
      </c>
      <c r="N105" s="28">
        <v>1338.95</v>
      </c>
      <c r="O105" s="39">
        <v>2914650</v>
      </c>
      <c r="P105" s="40">
        <v>-8.6730268863833473E-3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44679</v>
      </c>
      <c r="E106" s="37">
        <v>517.4</v>
      </c>
      <c r="F106" s="37">
        <v>515.48333333333323</v>
      </c>
      <c r="G106" s="38">
        <v>508.01666666666642</v>
      </c>
      <c r="H106" s="38">
        <v>498.63333333333321</v>
      </c>
      <c r="I106" s="38">
        <v>491.1666666666664</v>
      </c>
      <c r="J106" s="38">
        <v>524.86666666666645</v>
      </c>
      <c r="K106" s="38">
        <v>532.33333333333337</v>
      </c>
      <c r="L106" s="38">
        <v>541.71666666666647</v>
      </c>
      <c r="M106" s="28">
        <v>522.95000000000005</v>
      </c>
      <c r="N106" s="28">
        <v>506.1</v>
      </c>
      <c r="O106" s="39">
        <v>6161250</v>
      </c>
      <c r="P106" s="40">
        <v>-5.1604710228584622E-2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44679</v>
      </c>
      <c r="E107" s="37">
        <v>10.9</v>
      </c>
      <c r="F107" s="37">
        <v>10.833333333333334</v>
      </c>
      <c r="G107" s="38">
        <v>10.516666666666667</v>
      </c>
      <c r="H107" s="38">
        <v>10.133333333333333</v>
      </c>
      <c r="I107" s="38">
        <v>9.8166666666666664</v>
      </c>
      <c r="J107" s="38">
        <v>11.216666666666669</v>
      </c>
      <c r="K107" s="38">
        <v>11.533333333333335</v>
      </c>
      <c r="L107" s="38">
        <v>11.91666666666667</v>
      </c>
      <c r="M107" s="28">
        <v>11.15</v>
      </c>
      <c r="N107" s="28">
        <v>10.45</v>
      </c>
      <c r="O107" s="39">
        <v>622790000</v>
      </c>
      <c r="P107" s="40">
        <v>2.3938312809299114E-2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44679</v>
      </c>
      <c r="E108" s="37">
        <v>67.5</v>
      </c>
      <c r="F108" s="37">
        <v>66.7</v>
      </c>
      <c r="G108" s="38">
        <v>64.350000000000009</v>
      </c>
      <c r="H108" s="38">
        <v>61.2</v>
      </c>
      <c r="I108" s="38">
        <v>58.850000000000009</v>
      </c>
      <c r="J108" s="38">
        <v>69.850000000000009</v>
      </c>
      <c r="K108" s="38">
        <v>72.2</v>
      </c>
      <c r="L108" s="38">
        <v>75.350000000000009</v>
      </c>
      <c r="M108" s="28">
        <v>69.05</v>
      </c>
      <c r="N108" s="28">
        <v>63.55</v>
      </c>
      <c r="O108" s="39">
        <v>111160000</v>
      </c>
      <c r="P108" s="40">
        <v>7.1008767704017733E-2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44679</v>
      </c>
      <c r="E109" s="37">
        <v>43.6</v>
      </c>
      <c r="F109" s="37">
        <v>43.466666666666661</v>
      </c>
      <c r="G109" s="38">
        <v>42.933333333333323</v>
      </c>
      <c r="H109" s="38">
        <v>42.266666666666659</v>
      </c>
      <c r="I109" s="38">
        <v>41.73333333333332</v>
      </c>
      <c r="J109" s="38">
        <v>44.133333333333326</v>
      </c>
      <c r="K109" s="38">
        <v>44.666666666666671</v>
      </c>
      <c r="L109" s="38">
        <v>45.333333333333329</v>
      </c>
      <c r="M109" s="28">
        <v>44</v>
      </c>
      <c r="N109" s="28">
        <v>42.8</v>
      </c>
      <c r="O109" s="39">
        <v>231035400</v>
      </c>
      <c r="P109" s="40">
        <v>7.7466834511474778E-3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44679</v>
      </c>
      <c r="E110" s="37">
        <v>246.85</v>
      </c>
      <c r="F110" s="37">
        <v>247.13333333333333</v>
      </c>
      <c r="G110" s="38">
        <v>243.36666666666665</v>
      </c>
      <c r="H110" s="38">
        <v>239.88333333333333</v>
      </c>
      <c r="I110" s="38">
        <v>236.11666666666665</v>
      </c>
      <c r="J110" s="38">
        <v>250.61666666666665</v>
      </c>
      <c r="K110" s="38">
        <v>254.3833333333333</v>
      </c>
      <c r="L110" s="38">
        <v>257.86666666666667</v>
      </c>
      <c r="M110" s="28">
        <v>250.9</v>
      </c>
      <c r="N110" s="28">
        <v>243.65</v>
      </c>
      <c r="O110" s="39">
        <v>36540000</v>
      </c>
      <c r="P110" s="40">
        <v>4.7432460301093009E-3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44679</v>
      </c>
      <c r="E111" s="37">
        <v>384.25</v>
      </c>
      <c r="F111" s="37">
        <v>387.76666666666665</v>
      </c>
      <c r="G111" s="38">
        <v>377.88333333333333</v>
      </c>
      <c r="H111" s="38">
        <v>371.51666666666665</v>
      </c>
      <c r="I111" s="38">
        <v>361.63333333333333</v>
      </c>
      <c r="J111" s="38">
        <v>394.13333333333333</v>
      </c>
      <c r="K111" s="38">
        <v>404.01666666666665</v>
      </c>
      <c r="L111" s="38">
        <v>410.38333333333333</v>
      </c>
      <c r="M111" s="28">
        <v>397.65</v>
      </c>
      <c r="N111" s="28">
        <v>381.4</v>
      </c>
      <c r="O111" s="39">
        <v>16610000</v>
      </c>
      <c r="P111" s="40">
        <v>8.5940309241280113E-2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44679</v>
      </c>
      <c r="E112" s="37">
        <v>252.15</v>
      </c>
      <c r="F112" s="37">
        <v>247.85</v>
      </c>
      <c r="G112" s="38">
        <v>240.75</v>
      </c>
      <c r="H112" s="38">
        <v>229.35</v>
      </c>
      <c r="I112" s="38">
        <v>222.25</v>
      </c>
      <c r="J112" s="38">
        <v>259.25</v>
      </c>
      <c r="K112" s="38">
        <v>266.34999999999997</v>
      </c>
      <c r="L112" s="38">
        <v>277.75</v>
      </c>
      <c r="M112" s="28">
        <v>254.95</v>
      </c>
      <c r="N112" s="28">
        <v>236.45</v>
      </c>
      <c r="O112" s="39">
        <v>24260704</v>
      </c>
      <c r="P112" s="40">
        <v>9.2357841361825427E-2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44679</v>
      </c>
      <c r="E113" s="37">
        <v>222.45</v>
      </c>
      <c r="F113" s="37">
        <v>222.04999999999998</v>
      </c>
      <c r="G113" s="38">
        <v>219.49999999999997</v>
      </c>
      <c r="H113" s="38">
        <v>216.54999999999998</v>
      </c>
      <c r="I113" s="38">
        <v>213.99999999999997</v>
      </c>
      <c r="J113" s="38">
        <v>224.99999999999997</v>
      </c>
      <c r="K113" s="38">
        <v>227.54999999999998</v>
      </c>
      <c r="L113" s="38">
        <v>230.49999999999997</v>
      </c>
      <c r="M113" s="28">
        <v>224.6</v>
      </c>
      <c r="N113" s="28">
        <v>219.1</v>
      </c>
      <c r="O113" s="39">
        <v>14424600</v>
      </c>
      <c r="P113" s="40">
        <v>7.2904009720534627E-3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44679</v>
      </c>
      <c r="E114" s="37">
        <v>4930.8999999999996</v>
      </c>
      <c r="F114" s="37">
        <v>4978.7166666666662</v>
      </c>
      <c r="G114" s="38">
        <v>4842.4333333333325</v>
      </c>
      <c r="H114" s="38">
        <v>4753.9666666666662</v>
      </c>
      <c r="I114" s="38">
        <v>4617.6833333333325</v>
      </c>
      <c r="J114" s="38">
        <v>5067.1833333333325</v>
      </c>
      <c r="K114" s="38">
        <v>5203.4666666666672</v>
      </c>
      <c r="L114" s="38">
        <v>5291.9333333333325</v>
      </c>
      <c r="M114" s="28">
        <v>5115</v>
      </c>
      <c r="N114" s="28">
        <v>4890.25</v>
      </c>
      <c r="O114" s="39">
        <v>305175</v>
      </c>
      <c r="P114" s="40">
        <v>-1.3814832767813864E-2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44679</v>
      </c>
      <c r="E115" s="37">
        <v>1986.85</v>
      </c>
      <c r="F115" s="37">
        <v>1992.9833333333333</v>
      </c>
      <c r="G115" s="38">
        <v>1973.8666666666668</v>
      </c>
      <c r="H115" s="38">
        <v>1960.8833333333334</v>
      </c>
      <c r="I115" s="38">
        <v>1941.7666666666669</v>
      </c>
      <c r="J115" s="38">
        <v>2005.9666666666667</v>
      </c>
      <c r="K115" s="38">
        <v>2025.083333333333</v>
      </c>
      <c r="L115" s="38">
        <v>2038.0666666666666</v>
      </c>
      <c r="M115" s="28">
        <v>2012.1</v>
      </c>
      <c r="N115" s="28">
        <v>1980</v>
      </c>
      <c r="O115" s="39">
        <v>2733500</v>
      </c>
      <c r="P115" s="40">
        <v>3.4875183553597653E-3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44679</v>
      </c>
      <c r="E116" s="37">
        <v>970.35</v>
      </c>
      <c r="F116" s="37">
        <v>972.96666666666658</v>
      </c>
      <c r="G116" s="38">
        <v>961.93333333333317</v>
      </c>
      <c r="H116" s="38">
        <v>953.51666666666654</v>
      </c>
      <c r="I116" s="38">
        <v>942.48333333333312</v>
      </c>
      <c r="J116" s="38">
        <v>981.38333333333321</v>
      </c>
      <c r="K116" s="38">
        <v>992.41666666666674</v>
      </c>
      <c r="L116" s="38">
        <v>1000.8333333333333</v>
      </c>
      <c r="M116" s="28">
        <v>984</v>
      </c>
      <c r="N116" s="28">
        <v>964.55</v>
      </c>
      <c r="O116" s="39">
        <v>24032700</v>
      </c>
      <c r="P116" s="40">
        <v>-1.3448110244947723E-2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44679</v>
      </c>
      <c r="E117" s="37">
        <v>218.25</v>
      </c>
      <c r="F117" s="37">
        <v>220.01666666666665</v>
      </c>
      <c r="G117" s="38">
        <v>216.2833333333333</v>
      </c>
      <c r="H117" s="38">
        <v>214.31666666666666</v>
      </c>
      <c r="I117" s="38">
        <v>210.58333333333331</v>
      </c>
      <c r="J117" s="38">
        <v>221.98333333333329</v>
      </c>
      <c r="K117" s="38">
        <v>225.71666666666664</v>
      </c>
      <c r="L117" s="38">
        <v>227.68333333333328</v>
      </c>
      <c r="M117" s="28">
        <v>223.75</v>
      </c>
      <c r="N117" s="28">
        <v>218.05</v>
      </c>
      <c r="O117" s="39">
        <v>18037600</v>
      </c>
      <c r="P117" s="40">
        <v>5.6065573770491803E-2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44679</v>
      </c>
      <c r="E118" s="37">
        <v>1832.6</v>
      </c>
      <c r="F118" s="37">
        <v>1840.4833333333333</v>
      </c>
      <c r="G118" s="38">
        <v>1818.4666666666667</v>
      </c>
      <c r="H118" s="38">
        <v>1804.3333333333333</v>
      </c>
      <c r="I118" s="38">
        <v>1782.3166666666666</v>
      </c>
      <c r="J118" s="38">
        <v>1854.6166666666668</v>
      </c>
      <c r="K118" s="38">
        <v>1876.6333333333337</v>
      </c>
      <c r="L118" s="38">
        <v>1890.7666666666669</v>
      </c>
      <c r="M118" s="28">
        <v>1862.5</v>
      </c>
      <c r="N118" s="28">
        <v>1826.35</v>
      </c>
      <c r="O118" s="39">
        <v>30234000</v>
      </c>
      <c r="P118" s="40">
        <v>2.9091911652081567E-2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44679</v>
      </c>
      <c r="E119" s="37">
        <v>975.3</v>
      </c>
      <c r="F119" s="37">
        <v>965.43333333333339</v>
      </c>
      <c r="G119" s="38">
        <v>949.91666666666674</v>
      </c>
      <c r="H119" s="38">
        <v>924.5333333333333</v>
      </c>
      <c r="I119" s="38">
        <v>909.01666666666665</v>
      </c>
      <c r="J119" s="38">
        <v>990.81666666666683</v>
      </c>
      <c r="K119" s="38">
        <v>1006.3333333333335</v>
      </c>
      <c r="L119" s="38">
        <v>1031.7166666666669</v>
      </c>
      <c r="M119" s="28">
        <v>980.95</v>
      </c>
      <c r="N119" s="28">
        <v>940.05</v>
      </c>
      <c r="O119" s="39">
        <v>1320000</v>
      </c>
      <c r="P119" s="40">
        <v>-6.5817409766454352E-2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44679</v>
      </c>
      <c r="E120" s="37">
        <v>126.75</v>
      </c>
      <c r="F120" s="37">
        <v>123.91666666666667</v>
      </c>
      <c r="G120" s="38">
        <v>120.83333333333334</v>
      </c>
      <c r="H120" s="38">
        <v>114.91666666666667</v>
      </c>
      <c r="I120" s="38">
        <v>111.83333333333334</v>
      </c>
      <c r="J120" s="38">
        <v>129.83333333333334</v>
      </c>
      <c r="K120" s="38">
        <v>132.91666666666669</v>
      </c>
      <c r="L120" s="38">
        <v>138.83333333333334</v>
      </c>
      <c r="M120" s="28">
        <v>127</v>
      </c>
      <c r="N120" s="28">
        <v>118</v>
      </c>
      <c r="O120" s="39">
        <v>52149500</v>
      </c>
      <c r="P120" s="40">
        <v>2.7535860655737706E-2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44679</v>
      </c>
      <c r="E121" s="37">
        <v>1021.5</v>
      </c>
      <c r="F121" s="37">
        <v>1023.1833333333334</v>
      </c>
      <c r="G121" s="38">
        <v>1002.7666666666669</v>
      </c>
      <c r="H121" s="38">
        <v>984.03333333333353</v>
      </c>
      <c r="I121" s="38">
        <v>963.61666666666702</v>
      </c>
      <c r="J121" s="38">
        <v>1041.9166666666667</v>
      </c>
      <c r="K121" s="38">
        <v>1062.3333333333333</v>
      </c>
      <c r="L121" s="38">
        <v>1081.0666666666666</v>
      </c>
      <c r="M121" s="28">
        <v>1043.5999999999999</v>
      </c>
      <c r="N121" s="28">
        <v>1004.45</v>
      </c>
      <c r="O121" s="39">
        <v>805500</v>
      </c>
      <c r="P121" s="40">
        <v>-9.4587759231158322E-2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44679</v>
      </c>
      <c r="E122" s="37">
        <v>778.95</v>
      </c>
      <c r="F122" s="37">
        <v>793.83333333333337</v>
      </c>
      <c r="G122" s="38">
        <v>758.01666666666677</v>
      </c>
      <c r="H122" s="38">
        <v>737.08333333333337</v>
      </c>
      <c r="I122" s="38">
        <v>701.26666666666677</v>
      </c>
      <c r="J122" s="38">
        <v>814.76666666666677</v>
      </c>
      <c r="K122" s="38">
        <v>850.58333333333337</v>
      </c>
      <c r="L122" s="38">
        <v>871.51666666666677</v>
      </c>
      <c r="M122" s="28">
        <v>829.65</v>
      </c>
      <c r="N122" s="28">
        <v>772.9</v>
      </c>
      <c r="O122" s="39">
        <v>13099625</v>
      </c>
      <c r="P122" s="40">
        <v>9.5011702750146282E-2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44679</v>
      </c>
      <c r="E123" s="37">
        <v>260.89999999999998</v>
      </c>
      <c r="F123" s="37">
        <v>261.2</v>
      </c>
      <c r="G123" s="38">
        <v>257.75</v>
      </c>
      <c r="H123" s="38">
        <v>254.60000000000002</v>
      </c>
      <c r="I123" s="38">
        <v>251.15000000000003</v>
      </c>
      <c r="J123" s="38">
        <v>264.34999999999997</v>
      </c>
      <c r="K123" s="38">
        <v>267.7999999999999</v>
      </c>
      <c r="L123" s="38">
        <v>270.94999999999993</v>
      </c>
      <c r="M123" s="28">
        <v>264.64999999999998</v>
      </c>
      <c r="N123" s="28">
        <v>258.05</v>
      </c>
      <c r="O123" s="39">
        <v>120963200</v>
      </c>
      <c r="P123" s="40">
        <v>4.5381637168141593E-2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44679</v>
      </c>
      <c r="E124" s="37">
        <v>562.4</v>
      </c>
      <c r="F124" s="37">
        <v>557.13333333333333</v>
      </c>
      <c r="G124" s="38">
        <v>548.11666666666667</v>
      </c>
      <c r="H124" s="38">
        <v>533.83333333333337</v>
      </c>
      <c r="I124" s="38">
        <v>524.81666666666672</v>
      </c>
      <c r="J124" s="38">
        <v>571.41666666666663</v>
      </c>
      <c r="K124" s="38">
        <v>580.43333333333328</v>
      </c>
      <c r="L124" s="38">
        <v>594.71666666666658</v>
      </c>
      <c r="M124" s="28">
        <v>566.15</v>
      </c>
      <c r="N124" s="28">
        <v>542.85</v>
      </c>
      <c r="O124" s="39">
        <v>32545000</v>
      </c>
      <c r="P124" s="40">
        <v>3.1864299302473052E-2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44679</v>
      </c>
      <c r="E125" s="37">
        <v>2707.9</v>
      </c>
      <c r="F125" s="37">
        <v>2713.2999999999997</v>
      </c>
      <c r="G125" s="38">
        <v>2654.5999999999995</v>
      </c>
      <c r="H125" s="38">
        <v>2601.2999999999997</v>
      </c>
      <c r="I125" s="38">
        <v>2542.5999999999995</v>
      </c>
      <c r="J125" s="38">
        <v>2766.5999999999995</v>
      </c>
      <c r="K125" s="38">
        <v>2825.2999999999993</v>
      </c>
      <c r="L125" s="38">
        <v>2878.5999999999995</v>
      </c>
      <c r="M125" s="28">
        <v>2772</v>
      </c>
      <c r="N125" s="28">
        <v>2660</v>
      </c>
      <c r="O125" s="39">
        <v>366450</v>
      </c>
      <c r="P125" s="40">
        <v>-0.10931518502764781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44679</v>
      </c>
      <c r="E126" s="37">
        <v>740.6</v>
      </c>
      <c r="F126" s="37">
        <v>741.7833333333333</v>
      </c>
      <c r="G126" s="38">
        <v>733.56666666666661</v>
      </c>
      <c r="H126" s="38">
        <v>726.5333333333333</v>
      </c>
      <c r="I126" s="38">
        <v>718.31666666666661</v>
      </c>
      <c r="J126" s="38">
        <v>748.81666666666661</v>
      </c>
      <c r="K126" s="38">
        <v>757.0333333333333</v>
      </c>
      <c r="L126" s="38">
        <v>764.06666666666661</v>
      </c>
      <c r="M126" s="28">
        <v>750</v>
      </c>
      <c r="N126" s="28">
        <v>734.75</v>
      </c>
      <c r="O126" s="39">
        <v>28819800</v>
      </c>
      <c r="P126" s="40">
        <v>3.2751197329592183E-2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44679</v>
      </c>
      <c r="E127" s="37">
        <v>2780.85</v>
      </c>
      <c r="F127" s="37">
        <v>2784.7666666666664</v>
      </c>
      <c r="G127" s="38">
        <v>2758.083333333333</v>
      </c>
      <c r="H127" s="38">
        <v>2735.3166666666666</v>
      </c>
      <c r="I127" s="38">
        <v>2708.6333333333332</v>
      </c>
      <c r="J127" s="38">
        <v>2807.5333333333328</v>
      </c>
      <c r="K127" s="38">
        <v>2834.2166666666662</v>
      </c>
      <c r="L127" s="38">
        <v>2856.9833333333327</v>
      </c>
      <c r="M127" s="28">
        <v>2811.45</v>
      </c>
      <c r="N127" s="28">
        <v>2762</v>
      </c>
      <c r="O127" s="39">
        <v>2302375</v>
      </c>
      <c r="P127" s="40">
        <v>-6.9013856688413221E-3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44679</v>
      </c>
      <c r="E128" s="37">
        <v>1788</v>
      </c>
      <c r="F128" s="37">
        <v>1789.5166666666667</v>
      </c>
      <c r="G128" s="38">
        <v>1776.4833333333333</v>
      </c>
      <c r="H128" s="38">
        <v>1764.9666666666667</v>
      </c>
      <c r="I128" s="38">
        <v>1751.9333333333334</v>
      </c>
      <c r="J128" s="38">
        <v>1801.0333333333333</v>
      </c>
      <c r="K128" s="38">
        <v>1814.0666666666666</v>
      </c>
      <c r="L128" s="38">
        <v>1825.5833333333333</v>
      </c>
      <c r="M128" s="28">
        <v>1802.55</v>
      </c>
      <c r="N128" s="28">
        <v>1778</v>
      </c>
      <c r="O128" s="39">
        <v>17133200</v>
      </c>
      <c r="P128" s="40">
        <v>1.8499583878254667E-2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44679</v>
      </c>
      <c r="E129" s="37">
        <v>87.6</v>
      </c>
      <c r="F129" s="37">
        <v>87.666666666666671</v>
      </c>
      <c r="G129" s="38">
        <v>85.38333333333334</v>
      </c>
      <c r="H129" s="38">
        <v>83.166666666666671</v>
      </c>
      <c r="I129" s="38">
        <v>80.88333333333334</v>
      </c>
      <c r="J129" s="38">
        <v>89.88333333333334</v>
      </c>
      <c r="K129" s="38">
        <v>92.166666666666671</v>
      </c>
      <c r="L129" s="38">
        <v>94.38333333333334</v>
      </c>
      <c r="M129" s="28">
        <v>89.95</v>
      </c>
      <c r="N129" s="28">
        <v>85.45</v>
      </c>
      <c r="O129" s="39">
        <v>44298736</v>
      </c>
      <c r="P129" s="40">
        <v>-2.9521016617790812E-2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44679</v>
      </c>
      <c r="E130" s="37">
        <v>2657.85</v>
      </c>
      <c r="F130" s="37">
        <v>2692.0833333333335</v>
      </c>
      <c r="G130" s="38">
        <v>2607.2666666666669</v>
      </c>
      <c r="H130" s="38">
        <v>2556.6833333333334</v>
      </c>
      <c r="I130" s="38">
        <v>2471.8666666666668</v>
      </c>
      <c r="J130" s="38">
        <v>2742.666666666667</v>
      </c>
      <c r="K130" s="38">
        <v>2827.4833333333336</v>
      </c>
      <c r="L130" s="38">
        <v>2878.0666666666671</v>
      </c>
      <c r="M130" s="28">
        <v>2776.9</v>
      </c>
      <c r="N130" s="28">
        <v>2641.5</v>
      </c>
      <c r="O130" s="39">
        <v>837500</v>
      </c>
      <c r="P130" s="40">
        <v>2.9343985251190658E-2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44679</v>
      </c>
      <c r="E131" s="37">
        <v>607.35</v>
      </c>
      <c r="F131" s="37">
        <v>611.13333333333333</v>
      </c>
      <c r="G131" s="38">
        <v>601.36666666666667</v>
      </c>
      <c r="H131" s="38">
        <v>595.38333333333333</v>
      </c>
      <c r="I131" s="38">
        <v>585.61666666666667</v>
      </c>
      <c r="J131" s="38">
        <v>617.11666666666667</v>
      </c>
      <c r="K131" s="38">
        <v>626.88333333333333</v>
      </c>
      <c r="L131" s="38">
        <v>632.86666666666667</v>
      </c>
      <c r="M131" s="28">
        <v>620.9</v>
      </c>
      <c r="N131" s="28">
        <v>605.15</v>
      </c>
      <c r="O131" s="39">
        <v>6555600</v>
      </c>
      <c r="P131" s="40">
        <v>9.2836358597755304E-3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44679</v>
      </c>
      <c r="E132" s="37">
        <v>388.35</v>
      </c>
      <c r="F132" s="37">
        <v>386.18333333333339</v>
      </c>
      <c r="G132" s="38">
        <v>382.56666666666678</v>
      </c>
      <c r="H132" s="38">
        <v>376.78333333333336</v>
      </c>
      <c r="I132" s="38">
        <v>373.16666666666674</v>
      </c>
      <c r="J132" s="38">
        <v>391.96666666666681</v>
      </c>
      <c r="K132" s="38">
        <v>395.58333333333337</v>
      </c>
      <c r="L132" s="38">
        <v>401.36666666666684</v>
      </c>
      <c r="M132" s="28">
        <v>389.8</v>
      </c>
      <c r="N132" s="28">
        <v>380.4</v>
      </c>
      <c r="O132" s="39">
        <v>24518000</v>
      </c>
      <c r="P132" s="40">
        <v>-2.0768431983385256E-2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44679</v>
      </c>
      <c r="E133" s="37">
        <v>1856.6</v>
      </c>
      <c r="F133" s="37">
        <v>1850.2166666666665</v>
      </c>
      <c r="G133" s="38">
        <v>1838.333333333333</v>
      </c>
      <c r="H133" s="38">
        <v>1820.0666666666666</v>
      </c>
      <c r="I133" s="38">
        <v>1808.1833333333332</v>
      </c>
      <c r="J133" s="38">
        <v>1868.4833333333329</v>
      </c>
      <c r="K133" s="38">
        <v>1880.3666666666666</v>
      </c>
      <c r="L133" s="38">
        <v>1898.6333333333328</v>
      </c>
      <c r="M133" s="28">
        <v>1862.1</v>
      </c>
      <c r="N133" s="28">
        <v>1831.95</v>
      </c>
      <c r="O133" s="39">
        <v>11795550</v>
      </c>
      <c r="P133" s="40">
        <v>-5.4654377880184332E-2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44679</v>
      </c>
      <c r="E134" s="37">
        <v>6346.2</v>
      </c>
      <c r="F134" s="37">
        <v>6332.0666666666666</v>
      </c>
      <c r="G134" s="38">
        <v>6244.1333333333332</v>
      </c>
      <c r="H134" s="38">
        <v>6142.0666666666666</v>
      </c>
      <c r="I134" s="38">
        <v>6054.1333333333332</v>
      </c>
      <c r="J134" s="38">
        <v>6434.1333333333332</v>
      </c>
      <c r="K134" s="38">
        <v>6522.0666666666657</v>
      </c>
      <c r="L134" s="38">
        <v>6624.1333333333332</v>
      </c>
      <c r="M134" s="28">
        <v>6420</v>
      </c>
      <c r="N134" s="28">
        <v>6230</v>
      </c>
      <c r="O134" s="39">
        <v>1188600</v>
      </c>
      <c r="P134" s="40">
        <v>2.2583559168925023E-2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44679</v>
      </c>
      <c r="E135" s="37">
        <v>5153.5</v>
      </c>
      <c r="F135" s="37">
        <v>5171.6500000000005</v>
      </c>
      <c r="G135" s="38">
        <v>5116.8500000000013</v>
      </c>
      <c r="H135" s="38">
        <v>5080.2000000000007</v>
      </c>
      <c r="I135" s="38">
        <v>5025.4000000000015</v>
      </c>
      <c r="J135" s="38">
        <v>5208.3000000000011</v>
      </c>
      <c r="K135" s="38">
        <v>5263.1</v>
      </c>
      <c r="L135" s="38">
        <v>5299.7500000000009</v>
      </c>
      <c r="M135" s="28">
        <v>5226.45</v>
      </c>
      <c r="N135" s="28">
        <v>5135</v>
      </c>
      <c r="O135" s="39">
        <v>686400</v>
      </c>
      <c r="P135" s="40">
        <v>-1.1520737327188941E-2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44679</v>
      </c>
      <c r="E136" s="37">
        <v>774.75</v>
      </c>
      <c r="F136" s="37">
        <v>778.33333333333337</v>
      </c>
      <c r="G136" s="38">
        <v>768.91666666666674</v>
      </c>
      <c r="H136" s="38">
        <v>763.08333333333337</v>
      </c>
      <c r="I136" s="38">
        <v>753.66666666666674</v>
      </c>
      <c r="J136" s="38">
        <v>784.16666666666674</v>
      </c>
      <c r="K136" s="38">
        <v>793.58333333333348</v>
      </c>
      <c r="L136" s="38">
        <v>799.41666666666674</v>
      </c>
      <c r="M136" s="28">
        <v>787.75</v>
      </c>
      <c r="N136" s="28">
        <v>772.5</v>
      </c>
      <c r="O136" s="39">
        <v>9362750</v>
      </c>
      <c r="P136" s="40">
        <v>1.2222018011394964E-2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44679</v>
      </c>
      <c r="E137" s="37">
        <v>830.95</v>
      </c>
      <c r="F137" s="37">
        <v>832.25</v>
      </c>
      <c r="G137" s="38">
        <v>824.7</v>
      </c>
      <c r="H137" s="38">
        <v>818.45</v>
      </c>
      <c r="I137" s="38">
        <v>810.90000000000009</v>
      </c>
      <c r="J137" s="38">
        <v>838.5</v>
      </c>
      <c r="K137" s="38">
        <v>846.05</v>
      </c>
      <c r="L137" s="38">
        <v>852.3</v>
      </c>
      <c r="M137" s="28">
        <v>839.8</v>
      </c>
      <c r="N137" s="28">
        <v>826</v>
      </c>
      <c r="O137" s="39">
        <v>11613700</v>
      </c>
      <c r="P137" s="40">
        <v>-2.8516219697856893E-2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44679</v>
      </c>
      <c r="E138" s="37">
        <v>169.35</v>
      </c>
      <c r="F138" s="37">
        <v>169.93333333333331</v>
      </c>
      <c r="G138" s="38">
        <v>167.51666666666662</v>
      </c>
      <c r="H138" s="38">
        <v>165.68333333333331</v>
      </c>
      <c r="I138" s="38">
        <v>163.26666666666662</v>
      </c>
      <c r="J138" s="38">
        <v>171.76666666666662</v>
      </c>
      <c r="K138" s="38">
        <v>174.18333333333331</v>
      </c>
      <c r="L138" s="38">
        <v>176.01666666666662</v>
      </c>
      <c r="M138" s="28">
        <v>172.35</v>
      </c>
      <c r="N138" s="28">
        <v>168.1</v>
      </c>
      <c r="O138" s="39">
        <v>36832000</v>
      </c>
      <c r="P138" s="40">
        <v>-5.9376012091115187E-3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44679</v>
      </c>
      <c r="E139" s="37">
        <v>123.4</v>
      </c>
      <c r="F139" s="37">
        <v>123.35000000000001</v>
      </c>
      <c r="G139" s="38">
        <v>121.80000000000001</v>
      </c>
      <c r="H139" s="38">
        <v>120.2</v>
      </c>
      <c r="I139" s="38">
        <v>118.65</v>
      </c>
      <c r="J139" s="38">
        <v>124.95000000000002</v>
      </c>
      <c r="K139" s="38">
        <v>126.5</v>
      </c>
      <c r="L139" s="38">
        <v>128.10000000000002</v>
      </c>
      <c r="M139" s="28">
        <v>124.9</v>
      </c>
      <c r="N139" s="28">
        <v>121.75</v>
      </c>
      <c r="O139" s="39">
        <v>32481000</v>
      </c>
      <c r="P139" s="40">
        <v>4.4531032563317561E-3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44679</v>
      </c>
      <c r="E140" s="37">
        <v>522.4</v>
      </c>
      <c r="F140" s="37">
        <v>525.11666666666667</v>
      </c>
      <c r="G140" s="38">
        <v>517.5333333333333</v>
      </c>
      <c r="H140" s="38">
        <v>512.66666666666663</v>
      </c>
      <c r="I140" s="38">
        <v>505.08333333333326</v>
      </c>
      <c r="J140" s="38">
        <v>529.98333333333335</v>
      </c>
      <c r="K140" s="38">
        <v>537.56666666666661</v>
      </c>
      <c r="L140" s="38">
        <v>542.43333333333339</v>
      </c>
      <c r="M140" s="28">
        <v>532.70000000000005</v>
      </c>
      <c r="N140" s="28">
        <v>520.25</v>
      </c>
      <c r="O140" s="39">
        <v>7510000</v>
      </c>
      <c r="P140" s="40">
        <v>-6.2193992324996693E-3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44679</v>
      </c>
      <c r="E141" s="37">
        <v>7767.2</v>
      </c>
      <c r="F141" s="37">
        <v>7783.7666666666664</v>
      </c>
      <c r="G141" s="38">
        <v>7683.4333333333325</v>
      </c>
      <c r="H141" s="38">
        <v>7599.6666666666661</v>
      </c>
      <c r="I141" s="38">
        <v>7499.3333333333321</v>
      </c>
      <c r="J141" s="38">
        <v>7867.5333333333328</v>
      </c>
      <c r="K141" s="38">
        <v>7967.8666666666668</v>
      </c>
      <c r="L141" s="38">
        <v>8051.6333333333332</v>
      </c>
      <c r="M141" s="28">
        <v>7884.1</v>
      </c>
      <c r="N141" s="28">
        <v>7700</v>
      </c>
      <c r="O141" s="39">
        <v>2242600</v>
      </c>
      <c r="P141" s="40">
        <v>9.6344318386457767E-3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44679</v>
      </c>
      <c r="E142" s="37">
        <v>930.25</v>
      </c>
      <c r="F142" s="37">
        <v>933.73333333333323</v>
      </c>
      <c r="G142" s="38">
        <v>922.21666666666647</v>
      </c>
      <c r="H142" s="38">
        <v>914.18333333333328</v>
      </c>
      <c r="I142" s="38">
        <v>902.66666666666652</v>
      </c>
      <c r="J142" s="38">
        <v>941.76666666666642</v>
      </c>
      <c r="K142" s="38">
        <v>953.28333333333308</v>
      </c>
      <c r="L142" s="38">
        <v>961.31666666666638</v>
      </c>
      <c r="M142" s="28">
        <v>945.25</v>
      </c>
      <c r="N142" s="28">
        <v>925.7</v>
      </c>
      <c r="O142" s="39">
        <v>12722500</v>
      </c>
      <c r="P142" s="40">
        <v>-1.3090274410937651E-2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44679</v>
      </c>
      <c r="E143" s="37">
        <v>1475.75</v>
      </c>
      <c r="F143" s="37">
        <v>1479.1666666666667</v>
      </c>
      <c r="G143" s="38">
        <v>1460.9333333333334</v>
      </c>
      <c r="H143" s="38">
        <v>1446.1166666666666</v>
      </c>
      <c r="I143" s="38">
        <v>1427.8833333333332</v>
      </c>
      <c r="J143" s="38">
        <v>1493.9833333333336</v>
      </c>
      <c r="K143" s="38">
        <v>1512.2166666666667</v>
      </c>
      <c r="L143" s="38">
        <v>1527.0333333333338</v>
      </c>
      <c r="M143" s="28">
        <v>1497.4</v>
      </c>
      <c r="N143" s="28">
        <v>1464.35</v>
      </c>
      <c r="O143" s="39">
        <v>2375100</v>
      </c>
      <c r="P143" s="40">
        <v>-4.2553191489361703E-3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44679</v>
      </c>
      <c r="E144" s="37">
        <v>2375.9</v>
      </c>
      <c r="F144" s="37">
        <v>2369.6833333333334</v>
      </c>
      <c r="G144" s="38">
        <v>2335.2666666666669</v>
      </c>
      <c r="H144" s="38">
        <v>2294.6333333333337</v>
      </c>
      <c r="I144" s="38">
        <v>2260.2166666666672</v>
      </c>
      <c r="J144" s="38">
        <v>2410.3166666666666</v>
      </c>
      <c r="K144" s="38">
        <v>2444.7333333333327</v>
      </c>
      <c r="L144" s="38">
        <v>2485.3666666666663</v>
      </c>
      <c r="M144" s="28">
        <v>2404.1</v>
      </c>
      <c r="N144" s="28">
        <v>2329.0500000000002</v>
      </c>
      <c r="O144" s="39">
        <v>468200</v>
      </c>
      <c r="P144" s="40">
        <v>-4.4489795918367346E-2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44679</v>
      </c>
      <c r="E145" s="37">
        <v>778.8</v>
      </c>
      <c r="F145" s="37">
        <v>780.83333333333337</v>
      </c>
      <c r="G145" s="38">
        <v>768.66666666666674</v>
      </c>
      <c r="H145" s="38">
        <v>758.53333333333342</v>
      </c>
      <c r="I145" s="38">
        <v>746.36666666666679</v>
      </c>
      <c r="J145" s="38">
        <v>790.9666666666667</v>
      </c>
      <c r="K145" s="38">
        <v>803.13333333333344</v>
      </c>
      <c r="L145" s="38">
        <v>813.26666666666665</v>
      </c>
      <c r="M145" s="28">
        <v>793</v>
      </c>
      <c r="N145" s="28">
        <v>770.7</v>
      </c>
      <c r="O145" s="39">
        <v>1923350</v>
      </c>
      <c r="P145" s="40">
        <v>3.0651340996168581E-2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44679</v>
      </c>
      <c r="E146" s="37">
        <v>822.25</v>
      </c>
      <c r="F146" s="37">
        <v>834.80000000000007</v>
      </c>
      <c r="G146" s="38">
        <v>803.95000000000016</v>
      </c>
      <c r="H146" s="38">
        <v>785.65000000000009</v>
      </c>
      <c r="I146" s="38">
        <v>754.80000000000018</v>
      </c>
      <c r="J146" s="38">
        <v>853.10000000000014</v>
      </c>
      <c r="K146" s="38">
        <v>883.95</v>
      </c>
      <c r="L146" s="38">
        <v>902.25000000000011</v>
      </c>
      <c r="M146" s="28">
        <v>865.65</v>
      </c>
      <c r="N146" s="28">
        <v>816.5</v>
      </c>
      <c r="O146" s="39">
        <v>3187200</v>
      </c>
      <c r="P146" s="40">
        <v>1.1616834888592649E-2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44679</v>
      </c>
      <c r="E147" s="37">
        <v>4351.8</v>
      </c>
      <c r="F147" s="37">
        <v>4371.05</v>
      </c>
      <c r="G147" s="38">
        <v>4318.4500000000007</v>
      </c>
      <c r="H147" s="38">
        <v>4285.1000000000004</v>
      </c>
      <c r="I147" s="38">
        <v>4232.5000000000009</v>
      </c>
      <c r="J147" s="38">
        <v>4404.4000000000005</v>
      </c>
      <c r="K147" s="38">
        <v>4457.0000000000009</v>
      </c>
      <c r="L147" s="38">
        <v>4490.3500000000004</v>
      </c>
      <c r="M147" s="28">
        <v>4423.6499999999996</v>
      </c>
      <c r="N147" s="28">
        <v>4337.7</v>
      </c>
      <c r="O147" s="39">
        <v>2369600</v>
      </c>
      <c r="P147" s="40">
        <v>2.0235942478257125E-2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44679</v>
      </c>
      <c r="E148" s="37">
        <v>144.80000000000001</v>
      </c>
      <c r="F148" s="37">
        <v>144.55000000000001</v>
      </c>
      <c r="G148" s="38">
        <v>143.30000000000001</v>
      </c>
      <c r="H148" s="38">
        <v>141.80000000000001</v>
      </c>
      <c r="I148" s="38">
        <v>140.55000000000001</v>
      </c>
      <c r="J148" s="38">
        <v>146.05000000000001</v>
      </c>
      <c r="K148" s="38">
        <v>147.30000000000001</v>
      </c>
      <c r="L148" s="38">
        <v>148.80000000000001</v>
      </c>
      <c r="M148" s="28">
        <v>145.80000000000001</v>
      </c>
      <c r="N148" s="28">
        <v>143.05000000000001</v>
      </c>
      <c r="O148" s="39">
        <v>27779500</v>
      </c>
      <c r="P148" s="40">
        <v>4.668337069761308E-2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44679</v>
      </c>
      <c r="E149" s="37">
        <v>3215.1</v>
      </c>
      <c r="F149" s="37">
        <v>3252.85</v>
      </c>
      <c r="G149" s="38">
        <v>3160.1499999999996</v>
      </c>
      <c r="H149" s="38">
        <v>3105.2</v>
      </c>
      <c r="I149" s="38">
        <v>3012.4999999999995</v>
      </c>
      <c r="J149" s="38">
        <v>3307.7999999999997</v>
      </c>
      <c r="K149" s="38">
        <v>3400.4999999999995</v>
      </c>
      <c r="L149" s="38">
        <v>3455.45</v>
      </c>
      <c r="M149" s="28">
        <v>3345.55</v>
      </c>
      <c r="N149" s="28">
        <v>3197.9</v>
      </c>
      <c r="O149" s="39">
        <v>1619100</v>
      </c>
      <c r="P149" s="40">
        <v>5.5441478439425054E-2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44679</v>
      </c>
      <c r="E150" s="37">
        <v>66936.45</v>
      </c>
      <c r="F150" s="37">
        <v>66972.866666666654</v>
      </c>
      <c r="G150" s="38">
        <v>66528.383333333302</v>
      </c>
      <c r="H150" s="38">
        <v>66120.316666666651</v>
      </c>
      <c r="I150" s="38">
        <v>65675.833333333299</v>
      </c>
      <c r="J150" s="38">
        <v>67380.933333333305</v>
      </c>
      <c r="K150" s="38">
        <v>67825.416666666672</v>
      </c>
      <c r="L150" s="38">
        <v>68233.483333333308</v>
      </c>
      <c r="M150" s="28">
        <v>67417.350000000006</v>
      </c>
      <c r="N150" s="28">
        <v>66564.800000000003</v>
      </c>
      <c r="O150" s="39">
        <v>99460</v>
      </c>
      <c r="P150" s="40">
        <v>1.7805976258698321E-2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44679</v>
      </c>
      <c r="E151" s="37">
        <v>1354.1</v>
      </c>
      <c r="F151" s="37">
        <v>1357.9666666666665</v>
      </c>
      <c r="G151" s="38">
        <v>1344.9333333333329</v>
      </c>
      <c r="H151" s="38">
        <v>1335.7666666666664</v>
      </c>
      <c r="I151" s="38">
        <v>1322.7333333333329</v>
      </c>
      <c r="J151" s="38">
        <v>1367.133333333333</v>
      </c>
      <c r="K151" s="38">
        <v>1380.1666666666663</v>
      </c>
      <c r="L151" s="38">
        <v>1389.333333333333</v>
      </c>
      <c r="M151" s="28">
        <v>1371</v>
      </c>
      <c r="N151" s="28">
        <v>1348.8</v>
      </c>
      <c r="O151" s="39">
        <v>3525750</v>
      </c>
      <c r="P151" s="40">
        <v>1.8966077815107837E-2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44679</v>
      </c>
      <c r="E152" s="37">
        <v>352</v>
      </c>
      <c r="F152" s="37">
        <v>353.83333333333331</v>
      </c>
      <c r="G152" s="38">
        <v>348.71666666666664</v>
      </c>
      <c r="H152" s="38">
        <v>345.43333333333334</v>
      </c>
      <c r="I152" s="38">
        <v>340.31666666666666</v>
      </c>
      <c r="J152" s="38">
        <v>357.11666666666662</v>
      </c>
      <c r="K152" s="38">
        <v>362.23333333333329</v>
      </c>
      <c r="L152" s="38">
        <v>365.51666666666659</v>
      </c>
      <c r="M152" s="28">
        <v>358.95</v>
      </c>
      <c r="N152" s="28">
        <v>350.55</v>
      </c>
      <c r="O152" s="39">
        <v>2908800</v>
      </c>
      <c r="P152" s="40">
        <v>-2.10016155088853E-2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44679</v>
      </c>
      <c r="E153" s="37">
        <v>130.75</v>
      </c>
      <c r="F153" s="37">
        <v>129.6</v>
      </c>
      <c r="G153" s="38">
        <v>126.19999999999999</v>
      </c>
      <c r="H153" s="38">
        <v>121.64999999999999</v>
      </c>
      <c r="I153" s="38">
        <v>118.24999999999999</v>
      </c>
      <c r="J153" s="38">
        <v>134.14999999999998</v>
      </c>
      <c r="K153" s="38">
        <v>137.55000000000001</v>
      </c>
      <c r="L153" s="38">
        <v>142.1</v>
      </c>
      <c r="M153" s="28">
        <v>133</v>
      </c>
      <c r="N153" s="28">
        <v>125.05</v>
      </c>
      <c r="O153" s="39">
        <v>92905000</v>
      </c>
      <c r="P153" s="40">
        <v>3.9566292562297892E-2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44679</v>
      </c>
      <c r="E154" s="37">
        <v>4741.6499999999996</v>
      </c>
      <c r="F154" s="37">
        <v>4741.2166666666662</v>
      </c>
      <c r="G154" s="38">
        <v>4692.4333333333325</v>
      </c>
      <c r="H154" s="38">
        <v>4643.2166666666662</v>
      </c>
      <c r="I154" s="38">
        <v>4594.4333333333325</v>
      </c>
      <c r="J154" s="38">
        <v>4790.4333333333325</v>
      </c>
      <c r="K154" s="38">
        <v>4839.2166666666672</v>
      </c>
      <c r="L154" s="38">
        <v>4888.4333333333325</v>
      </c>
      <c r="M154" s="28">
        <v>4790</v>
      </c>
      <c r="N154" s="28">
        <v>4692</v>
      </c>
      <c r="O154" s="39">
        <v>1662000</v>
      </c>
      <c r="P154" s="40">
        <v>-1.7730496453900711E-2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44679</v>
      </c>
      <c r="E155" s="37">
        <v>4145.3500000000004</v>
      </c>
      <c r="F155" s="37">
        <v>4130.45</v>
      </c>
      <c r="G155" s="38">
        <v>4070.8999999999996</v>
      </c>
      <c r="H155" s="38">
        <v>3996.45</v>
      </c>
      <c r="I155" s="38">
        <v>3936.8999999999996</v>
      </c>
      <c r="J155" s="38">
        <v>4204.8999999999996</v>
      </c>
      <c r="K155" s="38">
        <v>4264.4500000000007</v>
      </c>
      <c r="L155" s="38">
        <v>4338.8999999999996</v>
      </c>
      <c r="M155" s="28">
        <v>4190</v>
      </c>
      <c r="N155" s="28">
        <v>4056</v>
      </c>
      <c r="O155" s="39">
        <v>416025</v>
      </c>
      <c r="P155" s="40">
        <v>4.8913043478260873E-3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44679</v>
      </c>
      <c r="E156" s="37">
        <v>41.3</v>
      </c>
      <c r="F156" s="37">
        <v>40.883333333333333</v>
      </c>
      <c r="G156" s="38">
        <v>40.266666666666666</v>
      </c>
      <c r="H156" s="38">
        <v>39.233333333333334</v>
      </c>
      <c r="I156" s="38">
        <v>38.616666666666667</v>
      </c>
      <c r="J156" s="38">
        <v>41.916666666666664</v>
      </c>
      <c r="K156" s="38">
        <v>42.533333333333324</v>
      </c>
      <c r="L156" s="38">
        <v>43.566666666666663</v>
      </c>
      <c r="M156" s="28">
        <v>41.5</v>
      </c>
      <c r="N156" s="28">
        <v>39.85</v>
      </c>
      <c r="O156" s="39">
        <v>28884000</v>
      </c>
      <c r="P156" s="40">
        <v>3.6160137752905726E-2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44679</v>
      </c>
      <c r="E157" s="37">
        <v>18153.8</v>
      </c>
      <c r="F157" s="37">
        <v>18047.933333333334</v>
      </c>
      <c r="G157" s="38">
        <v>17905.866666666669</v>
      </c>
      <c r="H157" s="38">
        <v>17657.933333333334</v>
      </c>
      <c r="I157" s="38">
        <v>17515.866666666669</v>
      </c>
      <c r="J157" s="38">
        <v>18295.866666666669</v>
      </c>
      <c r="K157" s="38">
        <v>18437.933333333334</v>
      </c>
      <c r="L157" s="38">
        <v>18685.866666666669</v>
      </c>
      <c r="M157" s="28">
        <v>18190</v>
      </c>
      <c r="N157" s="28">
        <v>17800</v>
      </c>
      <c r="O157" s="39">
        <v>287550</v>
      </c>
      <c r="P157" s="40">
        <v>-1.1289622231871472E-3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44679</v>
      </c>
      <c r="E158" s="37">
        <v>172.45</v>
      </c>
      <c r="F158" s="37">
        <v>171.73333333333335</v>
      </c>
      <c r="G158" s="38">
        <v>168.66666666666669</v>
      </c>
      <c r="H158" s="38">
        <v>164.88333333333333</v>
      </c>
      <c r="I158" s="38">
        <v>161.81666666666666</v>
      </c>
      <c r="J158" s="38">
        <v>175.51666666666671</v>
      </c>
      <c r="K158" s="38">
        <v>178.58333333333337</v>
      </c>
      <c r="L158" s="38">
        <v>182.36666666666673</v>
      </c>
      <c r="M158" s="28">
        <v>174.8</v>
      </c>
      <c r="N158" s="28">
        <v>167.95</v>
      </c>
      <c r="O158" s="39">
        <v>66296500</v>
      </c>
      <c r="P158" s="40">
        <v>-1.1389749225696872E-2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44679</v>
      </c>
      <c r="E159" s="37">
        <v>153.69999999999999</v>
      </c>
      <c r="F159" s="37">
        <v>152.58333333333334</v>
      </c>
      <c r="G159" s="38">
        <v>149.66666666666669</v>
      </c>
      <c r="H159" s="38">
        <v>145.63333333333335</v>
      </c>
      <c r="I159" s="38">
        <v>142.7166666666667</v>
      </c>
      <c r="J159" s="38">
        <v>156.61666666666667</v>
      </c>
      <c r="K159" s="38">
        <v>159.53333333333336</v>
      </c>
      <c r="L159" s="38">
        <v>163.56666666666666</v>
      </c>
      <c r="M159" s="28">
        <v>155.5</v>
      </c>
      <c r="N159" s="28">
        <v>148.55000000000001</v>
      </c>
      <c r="O159" s="39">
        <v>65447400</v>
      </c>
      <c r="P159" s="40">
        <v>8.7310606060606061E-2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44679</v>
      </c>
      <c r="E160" s="37">
        <v>993.3</v>
      </c>
      <c r="F160" s="37">
        <v>992.4</v>
      </c>
      <c r="G160" s="38">
        <v>973.8</v>
      </c>
      <c r="H160" s="38">
        <v>954.3</v>
      </c>
      <c r="I160" s="38">
        <v>935.69999999999993</v>
      </c>
      <c r="J160" s="38">
        <v>1011.9</v>
      </c>
      <c r="K160" s="38">
        <v>1030.5</v>
      </c>
      <c r="L160" s="38">
        <v>1050</v>
      </c>
      <c r="M160" s="28">
        <v>1011</v>
      </c>
      <c r="N160" s="28">
        <v>972.9</v>
      </c>
      <c r="O160" s="39">
        <v>3496500</v>
      </c>
      <c r="P160" s="40">
        <v>8.0467229072031146E-2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44679</v>
      </c>
      <c r="E161" s="37">
        <v>3691.8</v>
      </c>
      <c r="F161" s="37">
        <v>3686.2999999999997</v>
      </c>
      <c r="G161" s="38">
        <v>3655.4999999999995</v>
      </c>
      <c r="H161" s="38">
        <v>3619.2</v>
      </c>
      <c r="I161" s="38">
        <v>3588.3999999999996</v>
      </c>
      <c r="J161" s="38">
        <v>3722.5999999999995</v>
      </c>
      <c r="K161" s="38">
        <v>3753.3999999999996</v>
      </c>
      <c r="L161" s="38">
        <v>3789.6999999999994</v>
      </c>
      <c r="M161" s="28">
        <v>3717.1</v>
      </c>
      <c r="N161" s="28">
        <v>3650</v>
      </c>
      <c r="O161" s="39">
        <v>525250</v>
      </c>
      <c r="P161" s="40">
        <v>-2.2108447754247151E-2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44679</v>
      </c>
      <c r="E162" s="37">
        <v>173.6</v>
      </c>
      <c r="F162" s="37">
        <v>172.98333333333335</v>
      </c>
      <c r="G162" s="38">
        <v>171.81666666666669</v>
      </c>
      <c r="H162" s="38">
        <v>170.03333333333333</v>
      </c>
      <c r="I162" s="38">
        <v>168.86666666666667</v>
      </c>
      <c r="J162" s="38">
        <v>174.76666666666671</v>
      </c>
      <c r="K162" s="38">
        <v>175.93333333333334</v>
      </c>
      <c r="L162" s="38">
        <v>177.71666666666673</v>
      </c>
      <c r="M162" s="28">
        <v>174.15</v>
      </c>
      <c r="N162" s="28">
        <v>171.2</v>
      </c>
      <c r="O162" s="39">
        <v>59805900</v>
      </c>
      <c r="P162" s="40">
        <v>4.6342449144550719E-2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44679</v>
      </c>
      <c r="E163" s="37">
        <v>44485.85</v>
      </c>
      <c r="F163" s="37">
        <v>44485.1</v>
      </c>
      <c r="G163" s="38">
        <v>44101.2</v>
      </c>
      <c r="H163" s="38">
        <v>43716.549999999996</v>
      </c>
      <c r="I163" s="38">
        <v>43332.649999999994</v>
      </c>
      <c r="J163" s="38">
        <v>44869.75</v>
      </c>
      <c r="K163" s="38">
        <v>45253.650000000009</v>
      </c>
      <c r="L163" s="38">
        <v>45638.3</v>
      </c>
      <c r="M163" s="28">
        <v>44869</v>
      </c>
      <c r="N163" s="28">
        <v>44100.45</v>
      </c>
      <c r="O163" s="39">
        <v>87600</v>
      </c>
      <c r="P163" s="40">
        <v>1.7152658662092624E-3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44679</v>
      </c>
      <c r="E164" s="37">
        <v>2274.1999999999998</v>
      </c>
      <c r="F164" s="37">
        <v>2274.5499999999997</v>
      </c>
      <c r="G164" s="38">
        <v>2233.0999999999995</v>
      </c>
      <c r="H164" s="38">
        <v>2191.9999999999995</v>
      </c>
      <c r="I164" s="38">
        <v>2150.5499999999993</v>
      </c>
      <c r="J164" s="38">
        <v>2315.6499999999996</v>
      </c>
      <c r="K164" s="38">
        <v>2357.0999999999995</v>
      </c>
      <c r="L164" s="38">
        <v>2398.1999999999998</v>
      </c>
      <c r="M164" s="28">
        <v>2316</v>
      </c>
      <c r="N164" s="28">
        <v>2233.4499999999998</v>
      </c>
      <c r="O164" s="39">
        <v>3670700</v>
      </c>
      <c r="P164" s="40">
        <v>-5.5133363135151242E-3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44679</v>
      </c>
      <c r="E165" s="37">
        <v>4879.3999999999996</v>
      </c>
      <c r="F165" s="37">
        <v>4899.3999999999996</v>
      </c>
      <c r="G165" s="38">
        <v>4839.8499999999995</v>
      </c>
      <c r="H165" s="38">
        <v>4800.3</v>
      </c>
      <c r="I165" s="38">
        <v>4740.75</v>
      </c>
      <c r="J165" s="38">
        <v>4938.9499999999989</v>
      </c>
      <c r="K165" s="38">
        <v>4998.4999999999982</v>
      </c>
      <c r="L165" s="38">
        <v>5038.0499999999984</v>
      </c>
      <c r="M165" s="28">
        <v>4958.95</v>
      </c>
      <c r="N165" s="28">
        <v>4859.8500000000004</v>
      </c>
      <c r="O165" s="39">
        <v>277050</v>
      </c>
      <c r="P165" s="40">
        <v>-1.5982951518380393E-2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44679</v>
      </c>
      <c r="E166" s="37">
        <v>200.55</v>
      </c>
      <c r="F166" s="37">
        <v>200.91666666666666</v>
      </c>
      <c r="G166" s="38">
        <v>199.08333333333331</v>
      </c>
      <c r="H166" s="38">
        <v>197.61666666666665</v>
      </c>
      <c r="I166" s="38">
        <v>195.7833333333333</v>
      </c>
      <c r="J166" s="38">
        <v>202.38333333333333</v>
      </c>
      <c r="K166" s="38">
        <v>204.21666666666664</v>
      </c>
      <c r="L166" s="38">
        <v>205.68333333333334</v>
      </c>
      <c r="M166" s="28">
        <v>202.75</v>
      </c>
      <c r="N166" s="28">
        <v>199.45</v>
      </c>
      <c r="O166" s="39">
        <v>21636000</v>
      </c>
      <c r="P166" s="40">
        <v>2.0084865629420086E-2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44679</v>
      </c>
      <c r="E167" s="37">
        <v>122.45</v>
      </c>
      <c r="F167" s="37">
        <v>122.14999999999999</v>
      </c>
      <c r="G167" s="38">
        <v>120.29999999999998</v>
      </c>
      <c r="H167" s="38">
        <v>118.14999999999999</v>
      </c>
      <c r="I167" s="38">
        <v>116.29999999999998</v>
      </c>
      <c r="J167" s="38">
        <v>124.29999999999998</v>
      </c>
      <c r="K167" s="38">
        <v>126.14999999999998</v>
      </c>
      <c r="L167" s="38">
        <v>128.29999999999998</v>
      </c>
      <c r="M167" s="28">
        <v>124</v>
      </c>
      <c r="N167" s="28">
        <v>120</v>
      </c>
      <c r="O167" s="39">
        <v>41819000</v>
      </c>
      <c r="P167" s="40">
        <v>6.8938193343898571E-2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44679</v>
      </c>
      <c r="E168" s="37">
        <v>4466.75</v>
      </c>
      <c r="F168" s="37">
        <v>4491.833333333333</v>
      </c>
      <c r="G168" s="38">
        <v>4433.9166666666661</v>
      </c>
      <c r="H168" s="38">
        <v>4401.083333333333</v>
      </c>
      <c r="I168" s="38">
        <v>4343.1666666666661</v>
      </c>
      <c r="J168" s="38">
        <v>4524.6666666666661</v>
      </c>
      <c r="K168" s="38">
        <v>4582.5833333333321</v>
      </c>
      <c r="L168" s="38">
        <v>4615.4166666666661</v>
      </c>
      <c r="M168" s="28">
        <v>4549.75</v>
      </c>
      <c r="N168" s="28">
        <v>4459</v>
      </c>
      <c r="O168" s="39">
        <v>133375</v>
      </c>
      <c r="P168" s="40">
        <v>-3.3514492753623192E-2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44679</v>
      </c>
      <c r="E169" s="37">
        <v>2537.35</v>
      </c>
      <c r="F169" s="37">
        <v>2529.7166666666667</v>
      </c>
      <c r="G169" s="38">
        <v>2509.7333333333336</v>
      </c>
      <c r="H169" s="38">
        <v>2482.1166666666668</v>
      </c>
      <c r="I169" s="38">
        <v>2462.1333333333337</v>
      </c>
      <c r="J169" s="38">
        <v>2557.3333333333335</v>
      </c>
      <c r="K169" s="38">
        <v>2577.3166666666662</v>
      </c>
      <c r="L169" s="38">
        <v>2604.9333333333334</v>
      </c>
      <c r="M169" s="28">
        <v>2549.6999999999998</v>
      </c>
      <c r="N169" s="28">
        <v>2502.1</v>
      </c>
      <c r="O169" s="39">
        <v>2616500</v>
      </c>
      <c r="P169" s="40">
        <v>-3.7125178486435029E-3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44679</v>
      </c>
      <c r="E170" s="37">
        <v>2897.2</v>
      </c>
      <c r="F170" s="37">
        <v>2895.85</v>
      </c>
      <c r="G170" s="38">
        <v>2878.6499999999996</v>
      </c>
      <c r="H170" s="38">
        <v>2860.1</v>
      </c>
      <c r="I170" s="38">
        <v>2842.8999999999996</v>
      </c>
      <c r="J170" s="38">
        <v>2914.3999999999996</v>
      </c>
      <c r="K170" s="38">
        <v>2931.5999999999995</v>
      </c>
      <c r="L170" s="38">
        <v>2950.1499999999996</v>
      </c>
      <c r="M170" s="28">
        <v>2913.05</v>
      </c>
      <c r="N170" s="28">
        <v>2877.3</v>
      </c>
      <c r="O170" s="39">
        <v>1570250</v>
      </c>
      <c r="P170" s="40">
        <v>-2.857596443879981E-3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44679</v>
      </c>
      <c r="E171" s="37">
        <v>37.75</v>
      </c>
      <c r="F171" s="37">
        <v>37.5</v>
      </c>
      <c r="G171" s="38">
        <v>36.950000000000003</v>
      </c>
      <c r="H171" s="38">
        <v>36.150000000000006</v>
      </c>
      <c r="I171" s="38">
        <v>35.600000000000009</v>
      </c>
      <c r="J171" s="38">
        <v>38.299999999999997</v>
      </c>
      <c r="K171" s="38">
        <v>38.849999999999994</v>
      </c>
      <c r="L171" s="38">
        <v>39.649999999999991</v>
      </c>
      <c r="M171" s="28">
        <v>38.049999999999997</v>
      </c>
      <c r="N171" s="28">
        <v>36.700000000000003</v>
      </c>
      <c r="O171" s="39">
        <v>229904000</v>
      </c>
      <c r="P171" s="40">
        <v>2.1620867624494349E-3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44679</v>
      </c>
      <c r="E172" s="37">
        <v>2657.15</v>
      </c>
      <c r="F172" s="37">
        <v>2661.6166666666668</v>
      </c>
      <c r="G172" s="38">
        <v>2626.6333333333337</v>
      </c>
      <c r="H172" s="38">
        <v>2596.1166666666668</v>
      </c>
      <c r="I172" s="38">
        <v>2561.1333333333337</v>
      </c>
      <c r="J172" s="38">
        <v>2692.1333333333337</v>
      </c>
      <c r="K172" s="38">
        <v>2727.1166666666672</v>
      </c>
      <c r="L172" s="38">
        <v>2757.6333333333337</v>
      </c>
      <c r="M172" s="28">
        <v>2696.6</v>
      </c>
      <c r="N172" s="28">
        <v>2631.1</v>
      </c>
      <c r="O172" s="39">
        <v>600000</v>
      </c>
      <c r="P172" s="40">
        <v>-2.3914104441190825E-2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44679</v>
      </c>
      <c r="E173" s="37">
        <v>237.1</v>
      </c>
      <c r="F173" s="37">
        <v>235.71666666666667</v>
      </c>
      <c r="G173" s="38">
        <v>232.73333333333335</v>
      </c>
      <c r="H173" s="38">
        <v>228.36666666666667</v>
      </c>
      <c r="I173" s="38">
        <v>225.38333333333335</v>
      </c>
      <c r="J173" s="38">
        <v>240.08333333333334</v>
      </c>
      <c r="K173" s="38">
        <v>243.06666666666663</v>
      </c>
      <c r="L173" s="38">
        <v>247.43333333333334</v>
      </c>
      <c r="M173" s="28">
        <v>238.7</v>
      </c>
      <c r="N173" s="28">
        <v>231.35</v>
      </c>
      <c r="O173" s="39">
        <v>37869633</v>
      </c>
      <c r="P173" s="40">
        <v>2.0405230636585718E-2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44679</v>
      </c>
      <c r="E174" s="37">
        <v>1909.8</v>
      </c>
      <c r="F174" s="37">
        <v>1916.1000000000001</v>
      </c>
      <c r="G174" s="38">
        <v>1896.0000000000002</v>
      </c>
      <c r="H174" s="38">
        <v>1882.2</v>
      </c>
      <c r="I174" s="38">
        <v>1862.1000000000001</v>
      </c>
      <c r="J174" s="38">
        <v>1929.9000000000003</v>
      </c>
      <c r="K174" s="38">
        <v>1950.0000000000002</v>
      </c>
      <c r="L174" s="38">
        <v>1963.8000000000004</v>
      </c>
      <c r="M174" s="28">
        <v>1936.2</v>
      </c>
      <c r="N174" s="28">
        <v>1902.3</v>
      </c>
      <c r="O174" s="39">
        <v>2787136</v>
      </c>
      <c r="P174" s="40">
        <v>5.2847915443335293E-3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44679</v>
      </c>
      <c r="E175" s="37">
        <v>197.2</v>
      </c>
      <c r="F175" s="37">
        <v>197.83333333333334</v>
      </c>
      <c r="G175" s="38">
        <v>192.86666666666667</v>
      </c>
      <c r="H175" s="38">
        <v>188.53333333333333</v>
      </c>
      <c r="I175" s="38">
        <v>183.56666666666666</v>
      </c>
      <c r="J175" s="38">
        <v>202.16666666666669</v>
      </c>
      <c r="K175" s="38">
        <v>207.13333333333333</v>
      </c>
      <c r="L175" s="38">
        <v>211.4666666666667</v>
      </c>
      <c r="M175" s="28">
        <v>202.8</v>
      </c>
      <c r="N175" s="28">
        <v>193.5</v>
      </c>
      <c r="O175" s="39">
        <v>6552500</v>
      </c>
      <c r="P175" s="40">
        <v>5.0080128205128208E-2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44679</v>
      </c>
      <c r="E176" s="37">
        <v>807.25</v>
      </c>
      <c r="F176" s="37">
        <v>806.20000000000016</v>
      </c>
      <c r="G176" s="38">
        <v>795.50000000000034</v>
      </c>
      <c r="H176" s="38">
        <v>783.75000000000023</v>
      </c>
      <c r="I176" s="38">
        <v>773.05000000000041</v>
      </c>
      <c r="J176" s="38">
        <v>817.95000000000027</v>
      </c>
      <c r="K176" s="38">
        <v>828.65000000000009</v>
      </c>
      <c r="L176" s="38">
        <v>840.4000000000002</v>
      </c>
      <c r="M176" s="28">
        <v>816.9</v>
      </c>
      <c r="N176" s="28">
        <v>794.45</v>
      </c>
      <c r="O176" s="39">
        <v>2810950</v>
      </c>
      <c r="P176" s="40">
        <v>-3.3152501506931889E-3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44679</v>
      </c>
      <c r="E177" s="37">
        <v>140.1</v>
      </c>
      <c r="F177" s="37">
        <v>140.56666666666666</v>
      </c>
      <c r="G177" s="38">
        <v>137.78333333333333</v>
      </c>
      <c r="H177" s="38">
        <v>135.46666666666667</v>
      </c>
      <c r="I177" s="38">
        <v>132.68333333333334</v>
      </c>
      <c r="J177" s="38">
        <v>142.88333333333333</v>
      </c>
      <c r="K177" s="38">
        <v>145.66666666666663</v>
      </c>
      <c r="L177" s="38">
        <v>147.98333333333332</v>
      </c>
      <c r="M177" s="28">
        <v>143.35</v>
      </c>
      <c r="N177" s="28">
        <v>138.25</v>
      </c>
      <c r="O177" s="39">
        <v>48818600</v>
      </c>
      <c r="P177" s="40">
        <v>3.5556102362204724E-2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44679</v>
      </c>
      <c r="E178" s="37">
        <v>134.19999999999999</v>
      </c>
      <c r="F178" s="37">
        <v>133.86666666666665</v>
      </c>
      <c r="G178" s="38">
        <v>132.3833333333333</v>
      </c>
      <c r="H178" s="38">
        <v>130.56666666666666</v>
      </c>
      <c r="I178" s="38">
        <v>129.08333333333331</v>
      </c>
      <c r="J178" s="38">
        <v>135.68333333333328</v>
      </c>
      <c r="K178" s="38">
        <v>137.16666666666663</v>
      </c>
      <c r="L178" s="38">
        <v>138.98333333333326</v>
      </c>
      <c r="M178" s="28">
        <v>135.35</v>
      </c>
      <c r="N178" s="28">
        <v>132.05000000000001</v>
      </c>
      <c r="O178" s="39">
        <v>31164000</v>
      </c>
      <c r="P178" s="40">
        <v>4.088176352705411E-2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44679</v>
      </c>
      <c r="E179" s="37">
        <v>2633.2</v>
      </c>
      <c r="F179" s="37">
        <v>2629.2999999999997</v>
      </c>
      <c r="G179" s="38">
        <v>2608.6499999999996</v>
      </c>
      <c r="H179" s="38">
        <v>2584.1</v>
      </c>
      <c r="I179" s="38">
        <v>2563.4499999999998</v>
      </c>
      <c r="J179" s="38">
        <v>2653.8499999999995</v>
      </c>
      <c r="K179" s="38">
        <v>2674.5</v>
      </c>
      <c r="L179" s="38">
        <v>2699.0499999999993</v>
      </c>
      <c r="M179" s="28">
        <v>2649.95</v>
      </c>
      <c r="N179" s="28">
        <v>2604.75</v>
      </c>
      <c r="O179" s="39">
        <v>32746000</v>
      </c>
      <c r="P179" s="40">
        <v>3.0607267062174454E-2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44679</v>
      </c>
      <c r="E180" s="37">
        <v>111.05</v>
      </c>
      <c r="F180" s="37">
        <v>109.68333333333334</v>
      </c>
      <c r="G180" s="38">
        <v>106.86666666666667</v>
      </c>
      <c r="H180" s="38">
        <v>102.68333333333334</v>
      </c>
      <c r="I180" s="38">
        <v>99.866666666666674</v>
      </c>
      <c r="J180" s="38">
        <v>113.86666666666667</v>
      </c>
      <c r="K180" s="38">
        <v>116.68333333333334</v>
      </c>
      <c r="L180" s="38">
        <v>120.86666666666667</v>
      </c>
      <c r="M180" s="28">
        <v>112.5</v>
      </c>
      <c r="N180" s="28">
        <v>105.5</v>
      </c>
      <c r="O180" s="39">
        <v>159443250</v>
      </c>
      <c r="P180" s="40">
        <v>6.5416111216911071E-2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44679</v>
      </c>
      <c r="E181" s="37">
        <v>855.45</v>
      </c>
      <c r="F181" s="37">
        <v>848.41666666666663</v>
      </c>
      <c r="G181" s="38">
        <v>838.63333333333321</v>
      </c>
      <c r="H181" s="38">
        <v>821.81666666666661</v>
      </c>
      <c r="I181" s="38">
        <v>812.03333333333319</v>
      </c>
      <c r="J181" s="38">
        <v>865.23333333333323</v>
      </c>
      <c r="K181" s="38">
        <v>875.01666666666677</v>
      </c>
      <c r="L181" s="38">
        <v>891.83333333333326</v>
      </c>
      <c r="M181" s="28">
        <v>858.2</v>
      </c>
      <c r="N181" s="28">
        <v>831.6</v>
      </c>
      <c r="O181" s="39">
        <v>7027500</v>
      </c>
      <c r="P181" s="40">
        <v>2.5388487634055591E-2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44679</v>
      </c>
      <c r="E182" s="37">
        <v>1112.7</v>
      </c>
      <c r="F182" s="37">
        <v>1114.0333333333335</v>
      </c>
      <c r="G182" s="38">
        <v>1104.166666666667</v>
      </c>
      <c r="H182" s="38">
        <v>1095.6333333333334</v>
      </c>
      <c r="I182" s="38">
        <v>1085.7666666666669</v>
      </c>
      <c r="J182" s="38">
        <v>1122.5666666666671</v>
      </c>
      <c r="K182" s="38">
        <v>1132.4333333333334</v>
      </c>
      <c r="L182" s="38">
        <v>1140.9666666666672</v>
      </c>
      <c r="M182" s="28">
        <v>1123.9000000000001</v>
      </c>
      <c r="N182" s="28">
        <v>1105.5</v>
      </c>
      <c r="O182" s="39">
        <v>8589000</v>
      </c>
      <c r="P182" s="40">
        <v>2.5337989076909304E-2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44679</v>
      </c>
      <c r="E183" s="37">
        <v>516.1</v>
      </c>
      <c r="F183" s="37">
        <v>513.43333333333328</v>
      </c>
      <c r="G183" s="38">
        <v>508.86666666666656</v>
      </c>
      <c r="H183" s="38">
        <v>501.63333333333327</v>
      </c>
      <c r="I183" s="38">
        <v>497.06666666666655</v>
      </c>
      <c r="J183" s="38">
        <v>520.66666666666652</v>
      </c>
      <c r="K183" s="38">
        <v>525.23333333333335</v>
      </c>
      <c r="L183" s="38">
        <v>532.46666666666658</v>
      </c>
      <c r="M183" s="28">
        <v>518</v>
      </c>
      <c r="N183" s="28">
        <v>506.2</v>
      </c>
      <c r="O183" s="39">
        <v>66258000</v>
      </c>
      <c r="P183" s="40">
        <v>-1.9598268782599047E-2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44679</v>
      </c>
      <c r="E184" s="37">
        <v>24784.95</v>
      </c>
      <c r="F184" s="37">
        <v>24934.266666666666</v>
      </c>
      <c r="G184" s="38">
        <v>24561.433333333334</v>
      </c>
      <c r="H184" s="38">
        <v>24337.916666666668</v>
      </c>
      <c r="I184" s="38">
        <v>23965.083333333336</v>
      </c>
      <c r="J184" s="38">
        <v>25157.783333333333</v>
      </c>
      <c r="K184" s="38">
        <v>25530.616666666669</v>
      </c>
      <c r="L184" s="38">
        <v>25754.133333333331</v>
      </c>
      <c r="M184" s="28">
        <v>25307.1</v>
      </c>
      <c r="N184" s="28">
        <v>24710.75</v>
      </c>
      <c r="O184" s="39">
        <v>193150</v>
      </c>
      <c r="P184" s="40">
        <v>8.8796030295116221E-3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44679</v>
      </c>
      <c r="E185" s="37">
        <v>2465.6</v>
      </c>
      <c r="F185" s="37">
        <v>2470.7000000000003</v>
      </c>
      <c r="G185" s="38">
        <v>2441.9000000000005</v>
      </c>
      <c r="H185" s="38">
        <v>2418.2000000000003</v>
      </c>
      <c r="I185" s="38">
        <v>2389.4000000000005</v>
      </c>
      <c r="J185" s="38">
        <v>2494.4000000000005</v>
      </c>
      <c r="K185" s="38">
        <v>2523.2000000000007</v>
      </c>
      <c r="L185" s="38">
        <v>2546.9000000000005</v>
      </c>
      <c r="M185" s="28">
        <v>2499.5</v>
      </c>
      <c r="N185" s="28">
        <v>2447</v>
      </c>
      <c r="O185" s="39">
        <v>1556500</v>
      </c>
      <c r="P185" s="40">
        <v>-1.1353711790393014E-2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44679</v>
      </c>
      <c r="E186" s="37">
        <v>2691.7</v>
      </c>
      <c r="F186" s="37">
        <v>2693.1166666666668</v>
      </c>
      <c r="G186" s="38">
        <v>2665.2333333333336</v>
      </c>
      <c r="H186" s="38">
        <v>2638.7666666666669</v>
      </c>
      <c r="I186" s="38">
        <v>2610.8833333333337</v>
      </c>
      <c r="J186" s="38">
        <v>2719.5833333333335</v>
      </c>
      <c r="K186" s="38">
        <v>2747.4666666666667</v>
      </c>
      <c r="L186" s="38">
        <v>2773.9333333333334</v>
      </c>
      <c r="M186" s="28">
        <v>2721</v>
      </c>
      <c r="N186" s="28">
        <v>2666.65</v>
      </c>
      <c r="O186" s="39">
        <v>2968125</v>
      </c>
      <c r="P186" s="40">
        <v>2.3006333204084271E-2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44679</v>
      </c>
      <c r="E187" s="37">
        <v>1172.75</v>
      </c>
      <c r="F187" s="37">
        <v>1172.6499999999999</v>
      </c>
      <c r="G187" s="38">
        <v>1160.6999999999998</v>
      </c>
      <c r="H187" s="38">
        <v>1148.6499999999999</v>
      </c>
      <c r="I187" s="38">
        <v>1136.6999999999998</v>
      </c>
      <c r="J187" s="38">
        <v>1184.6999999999998</v>
      </c>
      <c r="K187" s="38">
        <v>1196.6500000000001</v>
      </c>
      <c r="L187" s="38">
        <v>1208.6999999999998</v>
      </c>
      <c r="M187" s="28">
        <v>1184.5999999999999</v>
      </c>
      <c r="N187" s="28">
        <v>1160.5999999999999</v>
      </c>
      <c r="O187" s="39">
        <v>4129200</v>
      </c>
      <c r="P187" s="40">
        <v>-1.1585599387207966E-2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44679</v>
      </c>
      <c r="E188" s="37">
        <v>378.3</v>
      </c>
      <c r="F188" s="37">
        <v>378.7</v>
      </c>
      <c r="G188" s="38">
        <v>367.59999999999997</v>
      </c>
      <c r="H188" s="38">
        <v>356.9</v>
      </c>
      <c r="I188" s="38">
        <v>345.79999999999995</v>
      </c>
      <c r="J188" s="38">
        <v>389.4</v>
      </c>
      <c r="K188" s="38">
        <v>400.5</v>
      </c>
      <c r="L188" s="38">
        <v>411.2</v>
      </c>
      <c r="M188" s="28">
        <v>389.8</v>
      </c>
      <c r="N188" s="28">
        <v>368</v>
      </c>
      <c r="O188" s="39">
        <v>5076900</v>
      </c>
      <c r="P188" s="40">
        <v>-8.2630098452883272E-3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44679</v>
      </c>
      <c r="E189" s="37">
        <v>929.85</v>
      </c>
      <c r="F189" s="37">
        <v>932.6</v>
      </c>
      <c r="G189" s="38">
        <v>924.25</v>
      </c>
      <c r="H189" s="38">
        <v>918.65</v>
      </c>
      <c r="I189" s="38">
        <v>910.3</v>
      </c>
      <c r="J189" s="38">
        <v>938.2</v>
      </c>
      <c r="K189" s="38">
        <v>946.55000000000018</v>
      </c>
      <c r="L189" s="38">
        <v>952.15000000000009</v>
      </c>
      <c r="M189" s="28">
        <v>940.95</v>
      </c>
      <c r="N189" s="28">
        <v>927</v>
      </c>
      <c r="O189" s="39">
        <v>16916900</v>
      </c>
      <c r="P189" s="40">
        <v>-6.2911184210526312E-3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44679</v>
      </c>
      <c r="E190" s="37">
        <v>500.9</v>
      </c>
      <c r="F190" s="37">
        <v>504.06666666666666</v>
      </c>
      <c r="G190" s="38">
        <v>495.5333333333333</v>
      </c>
      <c r="H190" s="38">
        <v>490.16666666666663</v>
      </c>
      <c r="I190" s="38">
        <v>481.63333333333327</v>
      </c>
      <c r="J190" s="38">
        <v>509.43333333333334</v>
      </c>
      <c r="K190" s="38">
        <v>517.9666666666667</v>
      </c>
      <c r="L190" s="38">
        <v>523.33333333333337</v>
      </c>
      <c r="M190" s="28">
        <v>512.6</v>
      </c>
      <c r="N190" s="28">
        <v>498.7</v>
      </c>
      <c r="O190" s="39">
        <v>12838500</v>
      </c>
      <c r="P190" s="40">
        <v>-5.9233449477351921E-3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44679</v>
      </c>
      <c r="E191" s="37">
        <v>611.35</v>
      </c>
      <c r="F191" s="37">
        <v>613.13333333333333</v>
      </c>
      <c r="G191" s="38">
        <v>606.31666666666661</v>
      </c>
      <c r="H191" s="38">
        <v>601.2833333333333</v>
      </c>
      <c r="I191" s="38">
        <v>594.46666666666658</v>
      </c>
      <c r="J191" s="38">
        <v>618.16666666666663</v>
      </c>
      <c r="K191" s="38">
        <v>624.98333333333346</v>
      </c>
      <c r="L191" s="38">
        <v>630.01666666666665</v>
      </c>
      <c r="M191" s="28">
        <v>619.95000000000005</v>
      </c>
      <c r="N191" s="28">
        <v>608.1</v>
      </c>
      <c r="O191" s="39">
        <v>840650</v>
      </c>
      <c r="P191" s="40">
        <v>-7.4836295603367631E-2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44679</v>
      </c>
      <c r="E192" s="37">
        <v>1005.8</v>
      </c>
      <c r="F192" s="37">
        <v>1010.0666666666666</v>
      </c>
      <c r="G192" s="38">
        <v>996.73333333333323</v>
      </c>
      <c r="H192" s="38">
        <v>987.66666666666663</v>
      </c>
      <c r="I192" s="38">
        <v>974.33333333333326</v>
      </c>
      <c r="J192" s="38">
        <v>1019.1333333333332</v>
      </c>
      <c r="K192" s="38">
        <v>1032.4666666666667</v>
      </c>
      <c r="L192" s="38">
        <v>1041.5333333333333</v>
      </c>
      <c r="M192" s="28">
        <v>1023.4</v>
      </c>
      <c r="N192" s="28">
        <v>1001</v>
      </c>
      <c r="O192" s="39">
        <v>5664000</v>
      </c>
      <c r="P192" s="40">
        <v>2.1092482422931314E-2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44679</v>
      </c>
      <c r="E193" s="37">
        <v>1272.75</v>
      </c>
      <c r="F193" s="37">
        <v>1270.2833333333333</v>
      </c>
      <c r="G193" s="38">
        <v>1245.5666666666666</v>
      </c>
      <c r="H193" s="38">
        <v>1218.3833333333332</v>
      </c>
      <c r="I193" s="38">
        <v>1193.6666666666665</v>
      </c>
      <c r="J193" s="38">
        <v>1297.4666666666667</v>
      </c>
      <c r="K193" s="38">
        <v>1322.1833333333334</v>
      </c>
      <c r="L193" s="38">
        <v>1349.3666666666668</v>
      </c>
      <c r="M193" s="28">
        <v>1295</v>
      </c>
      <c r="N193" s="28">
        <v>1243.0999999999999</v>
      </c>
      <c r="O193" s="39">
        <v>3763200</v>
      </c>
      <c r="P193" s="40">
        <v>6.1132415971125648E-2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44679</v>
      </c>
      <c r="E194" s="37">
        <v>811.15</v>
      </c>
      <c r="F194" s="37">
        <v>808.55000000000007</v>
      </c>
      <c r="G194" s="38">
        <v>802.70000000000016</v>
      </c>
      <c r="H194" s="38">
        <v>794.25000000000011</v>
      </c>
      <c r="I194" s="38">
        <v>788.4000000000002</v>
      </c>
      <c r="J194" s="38">
        <v>817.00000000000011</v>
      </c>
      <c r="K194" s="38">
        <v>822.85</v>
      </c>
      <c r="L194" s="38">
        <v>831.30000000000007</v>
      </c>
      <c r="M194" s="28">
        <v>814.4</v>
      </c>
      <c r="N194" s="28">
        <v>800.1</v>
      </c>
      <c r="O194" s="39">
        <v>9031500</v>
      </c>
      <c r="P194" s="40">
        <v>1.2485811577752554E-2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44679</v>
      </c>
      <c r="E195" s="37">
        <v>457.95</v>
      </c>
      <c r="F195" s="37">
        <v>458.84999999999997</v>
      </c>
      <c r="G195" s="38">
        <v>453.29999999999995</v>
      </c>
      <c r="H195" s="38">
        <v>448.65</v>
      </c>
      <c r="I195" s="38">
        <v>443.09999999999997</v>
      </c>
      <c r="J195" s="38">
        <v>463.49999999999994</v>
      </c>
      <c r="K195" s="38">
        <v>469.05</v>
      </c>
      <c r="L195" s="38">
        <v>473.69999999999993</v>
      </c>
      <c r="M195" s="28">
        <v>464.4</v>
      </c>
      <c r="N195" s="28">
        <v>454.2</v>
      </c>
      <c r="O195" s="39">
        <v>82840950</v>
      </c>
      <c r="P195" s="40">
        <v>9.9814597601119978E-2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44679</v>
      </c>
      <c r="E196" s="37">
        <v>290.75</v>
      </c>
      <c r="F196" s="37">
        <v>287.48333333333335</v>
      </c>
      <c r="G196" s="38">
        <v>277.26666666666671</v>
      </c>
      <c r="H196" s="38">
        <v>263.78333333333336</v>
      </c>
      <c r="I196" s="38">
        <v>253.56666666666672</v>
      </c>
      <c r="J196" s="38">
        <v>300.9666666666667</v>
      </c>
      <c r="K196" s="38">
        <v>311.18333333333339</v>
      </c>
      <c r="L196" s="38">
        <v>324.66666666666669</v>
      </c>
      <c r="M196" s="28">
        <v>297.7</v>
      </c>
      <c r="N196" s="28">
        <v>274</v>
      </c>
      <c r="O196" s="39">
        <v>106299000</v>
      </c>
      <c r="P196" s="40">
        <v>2.2265498214865304E-2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44679</v>
      </c>
      <c r="E197" s="37">
        <v>1375.95</v>
      </c>
      <c r="F197" s="37">
        <v>1373.4333333333334</v>
      </c>
      <c r="G197" s="38">
        <v>1353.0666666666668</v>
      </c>
      <c r="H197" s="38">
        <v>1330.1833333333334</v>
      </c>
      <c r="I197" s="38">
        <v>1309.8166666666668</v>
      </c>
      <c r="J197" s="38">
        <v>1396.3166666666668</v>
      </c>
      <c r="K197" s="38">
        <v>1416.6833333333336</v>
      </c>
      <c r="L197" s="38">
        <v>1439.5666666666668</v>
      </c>
      <c r="M197" s="28">
        <v>1393.8</v>
      </c>
      <c r="N197" s="28">
        <v>1350.55</v>
      </c>
      <c r="O197" s="39">
        <v>32877575</v>
      </c>
      <c r="P197" s="40">
        <v>1.9289808287765994E-2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44679</v>
      </c>
      <c r="E198" s="37">
        <v>3763.6</v>
      </c>
      <c r="F198" s="37">
        <v>3776.6</v>
      </c>
      <c r="G198" s="38">
        <v>3733.45</v>
      </c>
      <c r="H198" s="38">
        <v>3703.2999999999997</v>
      </c>
      <c r="I198" s="38">
        <v>3660.1499999999996</v>
      </c>
      <c r="J198" s="38">
        <v>3806.75</v>
      </c>
      <c r="K198" s="38">
        <v>3849.9000000000005</v>
      </c>
      <c r="L198" s="38">
        <v>3880.05</v>
      </c>
      <c r="M198" s="28">
        <v>3819.75</v>
      </c>
      <c r="N198" s="28">
        <v>3746.45</v>
      </c>
      <c r="O198" s="39">
        <v>10771950</v>
      </c>
      <c r="P198" s="40">
        <v>5.4987512854414576E-2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44679</v>
      </c>
      <c r="E199" s="37">
        <v>1464.6</v>
      </c>
      <c r="F199" s="37">
        <v>1470.6833333333332</v>
      </c>
      <c r="G199" s="38">
        <v>1454.3166666666664</v>
      </c>
      <c r="H199" s="38">
        <v>1444.0333333333333</v>
      </c>
      <c r="I199" s="38">
        <v>1427.6666666666665</v>
      </c>
      <c r="J199" s="38">
        <v>1480.9666666666662</v>
      </c>
      <c r="K199" s="38">
        <v>1497.333333333333</v>
      </c>
      <c r="L199" s="38">
        <v>1507.6166666666661</v>
      </c>
      <c r="M199" s="28">
        <v>1487.05</v>
      </c>
      <c r="N199" s="28">
        <v>1460.4</v>
      </c>
      <c r="O199" s="39">
        <v>14110800</v>
      </c>
      <c r="P199" s="40">
        <v>5.3296309566463633E-2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44679</v>
      </c>
      <c r="E200" s="37">
        <v>2545.5</v>
      </c>
      <c r="F200" s="37">
        <v>2551.9</v>
      </c>
      <c r="G200" s="38">
        <v>2527.8000000000002</v>
      </c>
      <c r="H200" s="38">
        <v>2510.1</v>
      </c>
      <c r="I200" s="38">
        <v>2486</v>
      </c>
      <c r="J200" s="38">
        <v>2569.6000000000004</v>
      </c>
      <c r="K200" s="38">
        <v>2593.6999999999998</v>
      </c>
      <c r="L200" s="38">
        <v>2611.4000000000005</v>
      </c>
      <c r="M200" s="28">
        <v>2576</v>
      </c>
      <c r="N200" s="28">
        <v>2534.1999999999998</v>
      </c>
      <c r="O200" s="39">
        <v>6593250</v>
      </c>
      <c r="P200" s="40">
        <v>1.5889524469867685E-2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44679</v>
      </c>
      <c r="E201" s="37">
        <v>2737.5</v>
      </c>
      <c r="F201" s="37">
        <v>2757.1833333333329</v>
      </c>
      <c r="G201" s="38">
        <v>2711.6666666666661</v>
      </c>
      <c r="H201" s="38">
        <v>2685.833333333333</v>
      </c>
      <c r="I201" s="38">
        <v>2640.3166666666662</v>
      </c>
      <c r="J201" s="38">
        <v>2783.016666666666</v>
      </c>
      <c r="K201" s="38">
        <v>2828.5333333333333</v>
      </c>
      <c r="L201" s="38">
        <v>2854.3666666666659</v>
      </c>
      <c r="M201" s="28">
        <v>2802.7</v>
      </c>
      <c r="N201" s="28">
        <v>2731.35</v>
      </c>
      <c r="O201" s="39">
        <v>779000</v>
      </c>
      <c r="P201" s="40">
        <v>7.6338514680483596E-2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44679</v>
      </c>
      <c r="E202" s="37">
        <v>541.20000000000005</v>
      </c>
      <c r="F202" s="37">
        <v>538.35</v>
      </c>
      <c r="G202" s="38">
        <v>523.85</v>
      </c>
      <c r="H202" s="38">
        <v>506.5</v>
      </c>
      <c r="I202" s="38">
        <v>492</v>
      </c>
      <c r="J202" s="38">
        <v>555.70000000000005</v>
      </c>
      <c r="K202" s="38">
        <v>570.20000000000005</v>
      </c>
      <c r="L202" s="38">
        <v>587.55000000000007</v>
      </c>
      <c r="M202" s="28">
        <v>552.85</v>
      </c>
      <c r="N202" s="28">
        <v>521</v>
      </c>
      <c r="O202" s="39">
        <v>3712500</v>
      </c>
      <c r="P202" s="40">
        <v>0.15223463687150837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44679</v>
      </c>
      <c r="E203" s="37">
        <v>1334.55</v>
      </c>
      <c r="F203" s="37">
        <v>1329.2666666666667</v>
      </c>
      <c r="G203" s="38">
        <v>1313.8333333333333</v>
      </c>
      <c r="H203" s="38">
        <v>1293.1166666666666</v>
      </c>
      <c r="I203" s="38">
        <v>1277.6833333333332</v>
      </c>
      <c r="J203" s="38">
        <v>1349.9833333333333</v>
      </c>
      <c r="K203" s="38">
        <v>1365.4166666666667</v>
      </c>
      <c r="L203" s="38">
        <v>1386.1333333333334</v>
      </c>
      <c r="M203" s="28">
        <v>1344.7</v>
      </c>
      <c r="N203" s="28">
        <v>1308.55</v>
      </c>
      <c r="O203" s="39">
        <v>2589700</v>
      </c>
      <c r="P203" s="40">
        <v>6.4362336114421936E-2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44679</v>
      </c>
      <c r="E204" s="37">
        <v>647.29999999999995</v>
      </c>
      <c r="F204" s="37">
        <v>641.76666666666665</v>
      </c>
      <c r="G204" s="38">
        <v>633.98333333333335</v>
      </c>
      <c r="H204" s="38">
        <v>620.66666666666674</v>
      </c>
      <c r="I204" s="38">
        <v>612.88333333333344</v>
      </c>
      <c r="J204" s="38">
        <v>655.08333333333326</v>
      </c>
      <c r="K204" s="38">
        <v>662.86666666666656</v>
      </c>
      <c r="L204" s="38">
        <v>676.18333333333317</v>
      </c>
      <c r="M204" s="28">
        <v>649.54999999999995</v>
      </c>
      <c r="N204" s="28">
        <v>628.45000000000005</v>
      </c>
      <c r="O204" s="39">
        <v>7336000</v>
      </c>
      <c r="P204" s="40">
        <v>2.2838180753464766E-2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44679</v>
      </c>
      <c r="E205" s="37">
        <v>1557.65</v>
      </c>
      <c r="F205" s="37">
        <v>1559.4166666666667</v>
      </c>
      <c r="G205" s="38">
        <v>1545.2333333333336</v>
      </c>
      <c r="H205" s="38">
        <v>1532.8166666666668</v>
      </c>
      <c r="I205" s="38">
        <v>1518.6333333333337</v>
      </c>
      <c r="J205" s="38">
        <v>1571.8333333333335</v>
      </c>
      <c r="K205" s="38">
        <v>1586.0166666666664</v>
      </c>
      <c r="L205" s="38">
        <v>1598.4333333333334</v>
      </c>
      <c r="M205" s="28">
        <v>1573.6</v>
      </c>
      <c r="N205" s="28">
        <v>1547</v>
      </c>
      <c r="O205" s="39">
        <v>1282400</v>
      </c>
      <c r="P205" s="40">
        <v>-6.776904310111141E-3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44679</v>
      </c>
      <c r="E206" s="37">
        <v>6748.65</v>
      </c>
      <c r="F206" s="37">
        <v>6754.833333333333</v>
      </c>
      <c r="G206" s="38">
        <v>6699.6666666666661</v>
      </c>
      <c r="H206" s="38">
        <v>6650.6833333333334</v>
      </c>
      <c r="I206" s="38">
        <v>6595.5166666666664</v>
      </c>
      <c r="J206" s="38">
        <v>6803.8166666666657</v>
      </c>
      <c r="K206" s="38">
        <v>6858.9833333333318</v>
      </c>
      <c r="L206" s="38">
        <v>6907.9666666666653</v>
      </c>
      <c r="M206" s="28">
        <v>6810</v>
      </c>
      <c r="N206" s="28">
        <v>6705.85</v>
      </c>
      <c r="O206" s="39">
        <v>2085700</v>
      </c>
      <c r="P206" s="40">
        <v>-3.0132527319228088E-2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44679</v>
      </c>
      <c r="E207" s="37">
        <v>807.35</v>
      </c>
      <c r="F207" s="37">
        <v>805.7833333333333</v>
      </c>
      <c r="G207" s="38">
        <v>797.91666666666663</v>
      </c>
      <c r="H207" s="38">
        <v>788.48333333333335</v>
      </c>
      <c r="I207" s="38">
        <v>780.61666666666667</v>
      </c>
      <c r="J207" s="38">
        <v>815.21666666666658</v>
      </c>
      <c r="K207" s="38">
        <v>823.08333333333337</v>
      </c>
      <c r="L207" s="38">
        <v>832.51666666666654</v>
      </c>
      <c r="M207" s="28">
        <v>813.65</v>
      </c>
      <c r="N207" s="28">
        <v>796.35</v>
      </c>
      <c r="O207" s="39">
        <v>24116300</v>
      </c>
      <c r="P207" s="40">
        <v>6.5653825284861635E-3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44679</v>
      </c>
      <c r="E208" s="37">
        <v>435.05</v>
      </c>
      <c r="F208" s="37">
        <v>428.9666666666667</v>
      </c>
      <c r="G208" s="38">
        <v>421.13333333333338</v>
      </c>
      <c r="H208" s="38">
        <v>407.2166666666667</v>
      </c>
      <c r="I208" s="38">
        <v>399.38333333333338</v>
      </c>
      <c r="J208" s="38">
        <v>442.88333333333338</v>
      </c>
      <c r="K208" s="38">
        <v>450.71666666666664</v>
      </c>
      <c r="L208" s="38">
        <v>464.63333333333338</v>
      </c>
      <c r="M208" s="28">
        <v>436.8</v>
      </c>
      <c r="N208" s="28">
        <v>415.05</v>
      </c>
      <c r="O208" s="39">
        <v>57622800</v>
      </c>
      <c r="P208" s="40">
        <v>3.3011003667889297E-2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44679</v>
      </c>
      <c r="E209" s="37">
        <v>1327</v>
      </c>
      <c r="F209" s="37">
        <v>1320.5666666666666</v>
      </c>
      <c r="G209" s="38">
        <v>1307.4833333333331</v>
      </c>
      <c r="H209" s="38">
        <v>1287.9666666666665</v>
      </c>
      <c r="I209" s="38">
        <v>1274.883333333333</v>
      </c>
      <c r="J209" s="38">
        <v>1340.0833333333333</v>
      </c>
      <c r="K209" s="38">
        <v>1353.1666666666667</v>
      </c>
      <c r="L209" s="38">
        <v>1372.6833333333334</v>
      </c>
      <c r="M209" s="28">
        <v>1333.65</v>
      </c>
      <c r="N209" s="28">
        <v>1301.05</v>
      </c>
      <c r="O209" s="39">
        <v>3383000</v>
      </c>
      <c r="P209" s="40">
        <v>7.0061679582476666E-2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44679</v>
      </c>
      <c r="E210" s="37">
        <v>1651.25</v>
      </c>
      <c r="F210" s="37">
        <v>1661.5166666666667</v>
      </c>
      <c r="G210" s="38">
        <v>1636.9833333333333</v>
      </c>
      <c r="H210" s="38">
        <v>1622.7166666666667</v>
      </c>
      <c r="I210" s="38">
        <v>1598.1833333333334</v>
      </c>
      <c r="J210" s="38">
        <v>1675.7833333333333</v>
      </c>
      <c r="K210" s="38">
        <v>1700.3166666666666</v>
      </c>
      <c r="L210" s="38">
        <v>1714.5833333333333</v>
      </c>
      <c r="M210" s="28">
        <v>1686.05</v>
      </c>
      <c r="N210" s="28">
        <v>1647.25</v>
      </c>
      <c r="O210" s="39">
        <v>1003000</v>
      </c>
      <c r="P210" s="40">
        <v>2.0345879959308241E-2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44679</v>
      </c>
      <c r="E211" s="37">
        <v>595.75</v>
      </c>
      <c r="F211" s="37">
        <v>595.69999999999993</v>
      </c>
      <c r="G211" s="38">
        <v>592.59999999999991</v>
      </c>
      <c r="H211" s="38">
        <v>589.44999999999993</v>
      </c>
      <c r="I211" s="38">
        <v>586.34999999999991</v>
      </c>
      <c r="J211" s="38">
        <v>598.84999999999991</v>
      </c>
      <c r="K211" s="38">
        <v>601.95000000000005</v>
      </c>
      <c r="L211" s="38">
        <v>605.09999999999991</v>
      </c>
      <c r="M211" s="28">
        <v>598.79999999999995</v>
      </c>
      <c r="N211" s="28">
        <v>592.54999999999995</v>
      </c>
      <c r="O211" s="39">
        <v>28179200</v>
      </c>
      <c r="P211" s="40">
        <v>1.8487442760032992E-3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44679</v>
      </c>
      <c r="E212" s="37">
        <v>291.7</v>
      </c>
      <c r="F212" s="37">
        <v>295.33333333333331</v>
      </c>
      <c r="G212" s="38">
        <v>283.91666666666663</v>
      </c>
      <c r="H212" s="38">
        <v>276.13333333333333</v>
      </c>
      <c r="I212" s="38">
        <v>264.71666666666664</v>
      </c>
      <c r="J212" s="38">
        <v>303.11666666666662</v>
      </c>
      <c r="K212" s="38">
        <v>314.53333333333325</v>
      </c>
      <c r="L212" s="38">
        <v>322.31666666666661</v>
      </c>
      <c r="M212" s="28">
        <v>306.75</v>
      </c>
      <c r="N212" s="28">
        <v>287.55</v>
      </c>
      <c r="O212" s="39">
        <v>64542000</v>
      </c>
      <c r="P212" s="40">
        <v>2.0249442784654053E-2</v>
      </c>
    </row>
    <row r="213" spans="1:16" ht="12.75" customHeight="1">
      <c r="A213" s="28">
        <v>203</v>
      </c>
      <c r="B213" s="29" t="s">
        <v>47</v>
      </c>
      <c r="C213" s="30" t="s">
        <v>865</v>
      </c>
      <c r="D213" s="31">
        <v>44679</v>
      </c>
      <c r="E213" s="37">
        <v>370.25</v>
      </c>
      <c r="F213" s="37">
        <v>369.65000000000003</v>
      </c>
      <c r="G213" s="38">
        <v>365.40000000000009</v>
      </c>
      <c r="H213" s="38">
        <v>360.55000000000007</v>
      </c>
      <c r="I213" s="38">
        <v>356.30000000000013</v>
      </c>
      <c r="J213" s="38">
        <v>374.50000000000006</v>
      </c>
      <c r="K213" s="38">
        <v>378.74999999999994</v>
      </c>
      <c r="L213" s="38">
        <v>383.6</v>
      </c>
      <c r="M213" s="28">
        <v>373.9</v>
      </c>
      <c r="N213" s="28">
        <v>364.8</v>
      </c>
      <c r="O213" s="39">
        <v>18389800</v>
      </c>
      <c r="P213" s="40">
        <v>-2.0563594821020565E-2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A217" s="295"/>
      <c r="B217" s="325"/>
      <c r="C217" s="295"/>
      <c r="D217" s="326"/>
      <c r="E217" s="296"/>
      <c r="F217" s="296"/>
      <c r="G217" s="327"/>
      <c r="H217" s="327"/>
      <c r="I217" s="327"/>
      <c r="J217" s="327"/>
      <c r="K217" s="327"/>
      <c r="L217" s="327"/>
      <c r="M217" s="295"/>
      <c r="N217" s="295"/>
      <c r="O217" s="328"/>
      <c r="P217" s="329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3" sqref="C1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44658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22" t="s">
        <v>16</v>
      </c>
      <c r="B8" s="424"/>
      <c r="C8" s="428" t="s">
        <v>20</v>
      </c>
      <c r="D8" s="428" t="s">
        <v>21</v>
      </c>
      <c r="E8" s="419" t="s">
        <v>22</v>
      </c>
      <c r="F8" s="420"/>
      <c r="G8" s="421"/>
      <c r="H8" s="419" t="s">
        <v>23</v>
      </c>
      <c r="I8" s="420"/>
      <c r="J8" s="421"/>
      <c r="K8" s="23"/>
      <c r="L8" s="50"/>
      <c r="M8" s="50"/>
      <c r="N8" s="1"/>
      <c r="O8" s="1"/>
    </row>
    <row r="9" spans="1:15" ht="36" customHeight="1">
      <c r="A9" s="426"/>
      <c r="B9" s="427"/>
      <c r="C9" s="427"/>
      <c r="D9" s="42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17807.650000000001</v>
      </c>
      <c r="D10" s="32">
        <v>17829.5</v>
      </c>
      <c r="E10" s="32">
        <v>17758</v>
      </c>
      <c r="F10" s="32">
        <v>17708.349999999999</v>
      </c>
      <c r="G10" s="32">
        <v>17636.849999999999</v>
      </c>
      <c r="H10" s="32">
        <v>17879.150000000001</v>
      </c>
      <c r="I10" s="32">
        <v>17950.650000000001</v>
      </c>
      <c r="J10" s="32">
        <v>18000.300000000003</v>
      </c>
      <c r="K10" s="34">
        <v>17901</v>
      </c>
      <c r="L10" s="34">
        <v>17779.849999999999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37632.800000000003</v>
      </c>
      <c r="D11" s="37">
        <v>37671.716666666667</v>
      </c>
      <c r="E11" s="37">
        <v>37474.933333333334</v>
      </c>
      <c r="F11" s="37">
        <v>37317.066666666666</v>
      </c>
      <c r="G11" s="37">
        <v>37120.283333333333</v>
      </c>
      <c r="H11" s="37">
        <v>37829.583333333336</v>
      </c>
      <c r="I11" s="37">
        <v>38026.366666666676</v>
      </c>
      <c r="J11" s="37">
        <v>38184.233333333337</v>
      </c>
      <c r="K11" s="28">
        <v>37868.5</v>
      </c>
      <c r="L11" s="28">
        <v>37513.85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2694.9</v>
      </c>
      <c r="D12" s="37">
        <v>2683.1666666666665</v>
      </c>
      <c r="E12" s="37">
        <v>2654.4833333333331</v>
      </c>
      <c r="F12" s="37">
        <v>2614.0666666666666</v>
      </c>
      <c r="G12" s="37">
        <v>2585.3833333333332</v>
      </c>
      <c r="H12" s="37">
        <v>2723.583333333333</v>
      </c>
      <c r="I12" s="37">
        <v>2752.2666666666664</v>
      </c>
      <c r="J12" s="37">
        <v>2792.6833333333329</v>
      </c>
      <c r="K12" s="28">
        <v>2711.85</v>
      </c>
      <c r="L12" s="28">
        <v>2642.75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5218.6000000000004</v>
      </c>
      <c r="D13" s="37">
        <v>5204.2</v>
      </c>
      <c r="E13" s="37">
        <v>5174.1499999999996</v>
      </c>
      <c r="F13" s="37">
        <v>5129.7</v>
      </c>
      <c r="G13" s="37">
        <v>5099.6499999999996</v>
      </c>
      <c r="H13" s="37">
        <v>5248.65</v>
      </c>
      <c r="I13" s="37">
        <v>5278.7000000000007</v>
      </c>
      <c r="J13" s="37">
        <v>5323.15</v>
      </c>
      <c r="K13" s="28">
        <v>5234.25</v>
      </c>
      <c r="L13" s="28">
        <v>5159.75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35871.5</v>
      </c>
      <c r="D14" s="37">
        <v>36008.299999999996</v>
      </c>
      <c r="E14" s="37">
        <v>35644.69999999999</v>
      </c>
      <c r="F14" s="37">
        <v>35417.899999999994</v>
      </c>
      <c r="G14" s="37">
        <v>35054.299999999988</v>
      </c>
      <c r="H14" s="37">
        <v>36235.099999999991</v>
      </c>
      <c r="I14" s="37">
        <v>36598.699999999997</v>
      </c>
      <c r="J14" s="37">
        <v>36825.499999999993</v>
      </c>
      <c r="K14" s="28">
        <v>36371.9</v>
      </c>
      <c r="L14" s="28">
        <v>35781.5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4388</v>
      </c>
      <c r="D15" s="37">
        <v>4366.1166666666659</v>
      </c>
      <c r="E15" s="37">
        <v>4318.6833333333316</v>
      </c>
      <c r="F15" s="37">
        <v>4249.3666666666659</v>
      </c>
      <c r="G15" s="37">
        <v>4201.9333333333316</v>
      </c>
      <c r="H15" s="37">
        <v>4435.4333333333316</v>
      </c>
      <c r="I15" s="37">
        <v>4482.8666666666659</v>
      </c>
      <c r="J15" s="37">
        <v>4552.1833333333316</v>
      </c>
      <c r="K15" s="28">
        <v>4413.55</v>
      </c>
      <c r="L15" s="28">
        <v>4296.8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8563.9500000000007</v>
      </c>
      <c r="D16" s="37">
        <v>8539.0333333333328</v>
      </c>
      <c r="E16" s="37">
        <v>8495.9166666666661</v>
      </c>
      <c r="F16" s="37">
        <v>8427.8833333333332</v>
      </c>
      <c r="G16" s="37">
        <v>8384.7666666666664</v>
      </c>
      <c r="H16" s="37">
        <v>8607.0666666666657</v>
      </c>
      <c r="I16" s="37">
        <v>8650.1833333333343</v>
      </c>
      <c r="J16" s="37">
        <v>8718.2166666666653</v>
      </c>
      <c r="K16" s="28">
        <v>8582.15</v>
      </c>
      <c r="L16" s="28">
        <v>8471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2145.5</v>
      </c>
      <c r="D17" s="37">
        <v>2156.3666666666668</v>
      </c>
      <c r="E17" s="37">
        <v>2113.7333333333336</v>
      </c>
      <c r="F17" s="37">
        <v>2081.9666666666667</v>
      </c>
      <c r="G17" s="37">
        <v>2039.3333333333335</v>
      </c>
      <c r="H17" s="37">
        <v>2188.1333333333337</v>
      </c>
      <c r="I17" s="37">
        <v>2230.7666666666669</v>
      </c>
      <c r="J17" s="37">
        <v>2262.5333333333338</v>
      </c>
      <c r="K17" s="28">
        <v>2199</v>
      </c>
      <c r="L17" s="28">
        <v>2124.6</v>
      </c>
      <c r="M17" s="28">
        <v>10.82516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1336.4</v>
      </c>
      <c r="D18" s="37">
        <v>1325.9166666666667</v>
      </c>
      <c r="E18" s="37">
        <v>1311.8333333333335</v>
      </c>
      <c r="F18" s="37">
        <v>1287.2666666666667</v>
      </c>
      <c r="G18" s="37">
        <v>1273.1833333333334</v>
      </c>
      <c r="H18" s="37">
        <v>1350.4833333333336</v>
      </c>
      <c r="I18" s="37">
        <v>1364.5666666666671</v>
      </c>
      <c r="J18" s="37">
        <v>1389.1333333333337</v>
      </c>
      <c r="K18" s="28">
        <v>1340</v>
      </c>
      <c r="L18" s="28">
        <v>1301.3499999999999</v>
      </c>
      <c r="M18" s="28">
        <v>14.408239999999999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973.6</v>
      </c>
      <c r="D19" s="37">
        <v>975.05000000000007</v>
      </c>
      <c r="E19" s="37">
        <v>965.55000000000018</v>
      </c>
      <c r="F19" s="37">
        <v>957.50000000000011</v>
      </c>
      <c r="G19" s="37">
        <v>948.00000000000023</v>
      </c>
      <c r="H19" s="37">
        <v>983.10000000000014</v>
      </c>
      <c r="I19" s="37">
        <v>992.59999999999991</v>
      </c>
      <c r="J19" s="37">
        <v>1000.6500000000001</v>
      </c>
      <c r="K19" s="28">
        <v>984.55</v>
      </c>
      <c r="L19" s="28">
        <v>967</v>
      </c>
      <c r="M19" s="28">
        <v>3.61964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2160</v>
      </c>
      <c r="D20" s="37">
        <v>2155.6833333333334</v>
      </c>
      <c r="E20" s="37">
        <v>2128.5166666666669</v>
      </c>
      <c r="F20" s="37">
        <v>2097.0333333333333</v>
      </c>
      <c r="G20" s="37">
        <v>2069.8666666666668</v>
      </c>
      <c r="H20" s="37">
        <v>2187.166666666667</v>
      </c>
      <c r="I20" s="37">
        <v>2214.333333333333</v>
      </c>
      <c r="J20" s="37">
        <v>2245.8166666666671</v>
      </c>
      <c r="K20" s="28">
        <v>2182.85</v>
      </c>
      <c r="L20" s="28">
        <v>2124.1999999999998</v>
      </c>
      <c r="M20" s="28">
        <v>22.59018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2197.4</v>
      </c>
      <c r="D21" s="37">
        <v>2201.7999999999997</v>
      </c>
      <c r="E21" s="37">
        <v>2153.5999999999995</v>
      </c>
      <c r="F21" s="37">
        <v>2109.7999999999997</v>
      </c>
      <c r="G21" s="37">
        <v>2061.5999999999995</v>
      </c>
      <c r="H21" s="37">
        <v>2245.5999999999995</v>
      </c>
      <c r="I21" s="37">
        <v>2293.7999999999993</v>
      </c>
      <c r="J21" s="37">
        <v>2337.5999999999995</v>
      </c>
      <c r="K21" s="28">
        <v>2250</v>
      </c>
      <c r="L21" s="28">
        <v>2158</v>
      </c>
      <c r="M21" s="28">
        <v>15.58568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849.85</v>
      </c>
      <c r="D22" s="37">
        <v>850.83333333333337</v>
      </c>
      <c r="E22" s="37">
        <v>839.01666666666677</v>
      </c>
      <c r="F22" s="37">
        <v>828.18333333333339</v>
      </c>
      <c r="G22" s="37">
        <v>816.36666666666679</v>
      </c>
      <c r="H22" s="37">
        <v>861.66666666666674</v>
      </c>
      <c r="I22" s="37">
        <v>873.48333333333335</v>
      </c>
      <c r="J22" s="37">
        <v>884.31666666666672</v>
      </c>
      <c r="K22" s="28">
        <v>862.65</v>
      </c>
      <c r="L22" s="28">
        <v>840</v>
      </c>
      <c r="M22" s="28">
        <v>87.855410000000006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2536.9499999999998</v>
      </c>
      <c r="D23" s="37">
        <v>2521.7000000000003</v>
      </c>
      <c r="E23" s="37">
        <v>2483.4000000000005</v>
      </c>
      <c r="F23" s="37">
        <v>2429.8500000000004</v>
      </c>
      <c r="G23" s="37">
        <v>2391.5500000000006</v>
      </c>
      <c r="H23" s="37">
        <v>2575.2500000000005</v>
      </c>
      <c r="I23" s="37">
        <v>2613.5500000000006</v>
      </c>
      <c r="J23" s="37">
        <v>2667.1000000000004</v>
      </c>
      <c r="K23" s="28">
        <v>2560</v>
      </c>
      <c r="L23" s="28">
        <v>2468.15</v>
      </c>
      <c r="M23" s="28">
        <v>3.43764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2484.0500000000002</v>
      </c>
      <c r="D24" s="37">
        <v>2469.1833333333329</v>
      </c>
      <c r="E24" s="37">
        <v>2434.016666666666</v>
      </c>
      <c r="F24" s="37">
        <v>2383.9833333333331</v>
      </c>
      <c r="G24" s="37">
        <v>2348.8166666666662</v>
      </c>
      <c r="H24" s="37">
        <v>2519.2166666666658</v>
      </c>
      <c r="I24" s="37">
        <v>2554.3833333333328</v>
      </c>
      <c r="J24" s="37">
        <v>2604.4166666666656</v>
      </c>
      <c r="K24" s="28">
        <v>2504.35</v>
      </c>
      <c r="L24" s="28">
        <v>2419.15</v>
      </c>
      <c r="M24" s="28">
        <v>2.4788899999999998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113.65</v>
      </c>
      <c r="D25" s="37">
        <v>112.75</v>
      </c>
      <c r="E25" s="37">
        <v>111.05</v>
      </c>
      <c r="F25" s="37">
        <v>108.45</v>
      </c>
      <c r="G25" s="37">
        <v>106.75</v>
      </c>
      <c r="H25" s="37">
        <v>115.35</v>
      </c>
      <c r="I25" s="37">
        <v>117.04999999999998</v>
      </c>
      <c r="J25" s="37">
        <v>119.64999999999999</v>
      </c>
      <c r="K25" s="28">
        <v>114.45</v>
      </c>
      <c r="L25" s="28">
        <v>110.15</v>
      </c>
      <c r="M25" s="28">
        <v>20.978370000000002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315.55</v>
      </c>
      <c r="D26" s="37">
        <v>314.01666666666671</v>
      </c>
      <c r="E26" s="37">
        <v>308.13333333333344</v>
      </c>
      <c r="F26" s="37">
        <v>300.71666666666675</v>
      </c>
      <c r="G26" s="37">
        <v>294.83333333333348</v>
      </c>
      <c r="H26" s="37">
        <v>321.43333333333339</v>
      </c>
      <c r="I26" s="37">
        <v>327.31666666666672</v>
      </c>
      <c r="J26" s="37">
        <v>334.73333333333335</v>
      </c>
      <c r="K26" s="28">
        <v>319.89999999999998</v>
      </c>
      <c r="L26" s="28">
        <v>306.60000000000002</v>
      </c>
      <c r="M26" s="28">
        <v>65.437960000000004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1746.55</v>
      </c>
      <c r="D27" s="37">
        <v>1750.5666666666666</v>
      </c>
      <c r="E27" s="37">
        <v>1726.9833333333331</v>
      </c>
      <c r="F27" s="37">
        <v>1707.4166666666665</v>
      </c>
      <c r="G27" s="37">
        <v>1683.833333333333</v>
      </c>
      <c r="H27" s="37">
        <v>1770.1333333333332</v>
      </c>
      <c r="I27" s="37">
        <v>1793.7166666666667</v>
      </c>
      <c r="J27" s="37">
        <v>1813.2833333333333</v>
      </c>
      <c r="K27" s="28">
        <v>1774.15</v>
      </c>
      <c r="L27" s="28">
        <v>1731</v>
      </c>
      <c r="M27" s="28">
        <v>1.44851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760.05</v>
      </c>
      <c r="D28" s="37">
        <v>760.1</v>
      </c>
      <c r="E28" s="37">
        <v>754.75</v>
      </c>
      <c r="F28" s="37">
        <v>749.44999999999993</v>
      </c>
      <c r="G28" s="37">
        <v>744.09999999999991</v>
      </c>
      <c r="H28" s="37">
        <v>765.40000000000009</v>
      </c>
      <c r="I28" s="37">
        <v>770.75000000000023</v>
      </c>
      <c r="J28" s="37">
        <v>776.05000000000018</v>
      </c>
      <c r="K28" s="28">
        <v>765.45</v>
      </c>
      <c r="L28" s="28">
        <v>754.8</v>
      </c>
      <c r="M28" s="28">
        <v>1.2316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3493.85</v>
      </c>
      <c r="D29" s="37">
        <v>3507.9166666666665</v>
      </c>
      <c r="E29" s="37">
        <v>3460.9833333333331</v>
      </c>
      <c r="F29" s="37">
        <v>3428.1166666666668</v>
      </c>
      <c r="G29" s="37">
        <v>3381.1833333333334</v>
      </c>
      <c r="H29" s="37">
        <v>3540.7833333333328</v>
      </c>
      <c r="I29" s="37">
        <v>3587.7166666666662</v>
      </c>
      <c r="J29" s="37">
        <v>3620.5833333333326</v>
      </c>
      <c r="K29" s="28">
        <v>3554.85</v>
      </c>
      <c r="L29" s="28">
        <v>3475.05</v>
      </c>
      <c r="M29" s="28">
        <v>1.2736099999999999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574.29999999999995</v>
      </c>
      <c r="D30" s="37">
        <v>574.06666666666661</v>
      </c>
      <c r="E30" s="37">
        <v>568.38333333333321</v>
      </c>
      <c r="F30" s="37">
        <v>562.46666666666658</v>
      </c>
      <c r="G30" s="37">
        <v>556.78333333333319</v>
      </c>
      <c r="H30" s="37">
        <v>579.98333333333323</v>
      </c>
      <c r="I30" s="37">
        <v>585.66666666666663</v>
      </c>
      <c r="J30" s="37">
        <v>591.58333333333326</v>
      </c>
      <c r="K30" s="28">
        <v>579.75</v>
      </c>
      <c r="L30" s="28">
        <v>568.15</v>
      </c>
      <c r="M30" s="28">
        <v>4.6364099999999997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320.7</v>
      </c>
      <c r="D31" s="37">
        <v>320.38333333333338</v>
      </c>
      <c r="E31" s="37">
        <v>315.76666666666677</v>
      </c>
      <c r="F31" s="37">
        <v>310.83333333333337</v>
      </c>
      <c r="G31" s="37">
        <v>306.21666666666675</v>
      </c>
      <c r="H31" s="37">
        <v>325.31666666666678</v>
      </c>
      <c r="I31" s="37">
        <v>329.93333333333345</v>
      </c>
      <c r="J31" s="37">
        <v>334.86666666666679</v>
      </c>
      <c r="K31" s="28">
        <v>325</v>
      </c>
      <c r="L31" s="28">
        <v>315.45</v>
      </c>
      <c r="M31" s="28">
        <v>72.557599999999994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4511.75</v>
      </c>
      <c r="D32" s="37">
        <v>4539.6333333333332</v>
      </c>
      <c r="E32" s="37">
        <v>4470.2666666666664</v>
      </c>
      <c r="F32" s="37">
        <v>4428.7833333333328</v>
      </c>
      <c r="G32" s="37">
        <v>4359.4166666666661</v>
      </c>
      <c r="H32" s="37">
        <v>4581.1166666666668</v>
      </c>
      <c r="I32" s="37">
        <v>4650.4833333333336</v>
      </c>
      <c r="J32" s="37">
        <v>4691.9666666666672</v>
      </c>
      <c r="K32" s="28">
        <v>4609</v>
      </c>
      <c r="L32" s="28">
        <v>4498.1499999999996</v>
      </c>
      <c r="M32" s="28">
        <v>6.5341800000000001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197.45</v>
      </c>
      <c r="D33" s="37">
        <v>198.56666666666669</v>
      </c>
      <c r="E33" s="37">
        <v>196.08333333333337</v>
      </c>
      <c r="F33" s="37">
        <v>194.71666666666667</v>
      </c>
      <c r="G33" s="37">
        <v>192.23333333333335</v>
      </c>
      <c r="H33" s="37">
        <v>199.93333333333339</v>
      </c>
      <c r="I33" s="37">
        <v>202.41666666666669</v>
      </c>
      <c r="J33" s="37">
        <v>203.78333333333342</v>
      </c>
      <c r="K33" s="28">
        <v>201.05</v>
      </c>
      <c r="L33" s="28">
        <v>197.2</v>
      </c>
      <c r="M33" s="28">
        <v>18.823969999999999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124.7</v>
      </c>
      <c r="D34" s="37">
        <v>123.98333333333333</v>
      </c>
      <c r="E34" s="37">
        <v>123.01666666666667</v>
      </c>
      <c r="F34" s="37">
        <v>121.33333333333333</v>
      </c>
      <c r="G34" s="37">
        <v>120.36666666666666</v>
      </c>
      <c r="H34" s="37">
        <v>125.66666666666667</v>
      </c>
      <c r="I34" s="37">
        <v>126.63333333333334</v>
      </c>
      <c r="J34" s="37">
        <v>128.31666666666666</v>
      </c>
      <c r="K34" s="28">
        <v>124.95</v>
      </c>
      <c r="L34" s="28">
        <v>122.3</v>
      </c>
      <c r="M34" s="28">
        <v>106.70524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3154</v>
      </c>
      <c r="D35" s="37">
        <v>3144</v>
      </c>
      <c r="E35" s="37">
        <v>3123</v>
      </c>
      <c r="F35" s="37">
        <v>3092</v>
      </c>
      <c r="G35" s="37">
        <v>3071</v>
      </c>
      <c r="H35" s="37">
        <v>3175</v>
      </c>
      <c r="I35" s="37">
        <v>3196</v>
      </c>
      <c r="J35" s="37">
        <v>3227</v>
      </c>
      <c r="K35" s="28">
        <v>3165</v>
      </c>
      <c r="L35" s="28">
        <v>3113</v>
      </c>
      <c r="M35" s="28">
        <v>7.3637899999999998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2054.25</v>
      </c>
      <c r="D36" s="37">
        <v>2046.4166666666667</v>
      </c>
      <c r="E36" s="37">
        <v>2022.8333333333335</v>
      </c>
      <c r="F36" s="37">
        <v>1991.4166666666667</v>
      </c>
      <c r="G36" s="37">
        <v>1967.8333333333335</v>
      </c>
      <c r="H36" s="37">
        <v>2077.8333333333335</v>
      </c>
      <c r="I36" s="37">
        <v>2101.416666666667</v>
      </c>
      <c r="J36" s="37">
        <v>2132.8333333333335</v>
      </c>
      <c r="K36" s="28">
        <v>2070</v>
      </c>
      <c r="L36" s="28">
        <v>2015</v>
      </c>
      <c r="M36" s="28">
        <v>3.3760400000000002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704.3</v>
      </c>
      <c r="D37" s="37">
        <v>705.6</v>
      </c>
      <c r="E37" s="37">
        <v>696.5</v>
      </c>
      <c r="F37" s="37">
        <v>688.69999999999993</v>
      </c>
      <c r="G37" s="37">
        <v>679.59999999999991</v>
      </c>
      <c r="H37" s="37">
        <v>713.40000000000009</v>
      </c>
      <c r="I37" s="37">
        <v>722.50000000000023</v>
      </c>
      <c r="J37" s="37">
        <v>730.30000000000018</v>
      </c>
      <c r="K37" s="28">
        <v>714.7</v>
      </c>
      <c r="L37" s="28">
        <v>697.8</v>
      </c>
      <c r="M37" s="28">
        <v>10.74896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4101.8999999999996</v>
      </c>
      <c r="D38" s="37">
        <v>4109.1000000000004</v>
      </c>
      <c r="E38" s="37">
        <v>4078.4000000000005</v>
      </c>
      <c r="F38" s="37">
        <v>4054.9</v>
      </c>
      <c r="G38" s="37">
        <v>4024.2000000000003</v>
      </c>
      <c r="H38" s="37">
        <v>4132.6000000000004</v>
      </c>
      <c r="I38" s="37">
        <v>4163.3000000000011</v>
      </c>
      <c r="J38" s="37">
        <v>4186.8000000000011</v>
      </c>
      <c r="K38" s="28">
        <v>4139.8</v>
      </c>
      <c r="L38" s="28">
        <v>4085.6</v>
      </c>
      <c r="M38" s="28">
        <v>2.1818300000000002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773.7</v>
      </c>
      <c r="D39" s="37">
        <v>774.28333333333342</v>
      </c>
      <c r="E39" s="37">
        <v>768.61666666666679</v>
      </c>
      <c r="F39" s="37">
        <v>763.53333333333342</v>
      </c>
      <c r="G39" s="37">
        <v>757.86666666666679</v>
      </c>
      <c r="H39" s="37">
        <v>779.36666666666679</v>
      </c>
      <c r="I39" s="37">
        <v>785.03333333333353</v>
      </c>
      <c r="J39" s="37">
        <v>790.11666666666679</v>
      </c>
      <c r="K39" s="28">
        <v>779.95</v>
      </c>
      <c r="L39" s="28">
        <v>769.2</v>
      </c>
      <c r="M39" s="28">
        <v>99.549210000000002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3801.8</v>
      </c>
      <c r="D40" s="37">
        <v>3784.4666666666667</v>
      </c>
      <c r="E40" s="37">
        <v>3758.9333333333334</v>
      </c>
      <c r="F40" s="37">
        <v>3716.0666666666666</v>
      </c>
      <c r="G40" s="37">
        <v>3690.5333333333333</v>
      </c>
      <c r="H40" s="37">
        <v>3827.3333333333335</v>
      </c>
      <c r="I40" s="37">
        <v>3852.8666666666672</v>
      </c>
      <c r="J40" s="37">
        <v>3895.7333333333336</v>
      </c>
      <c r="K40" s="28">
        <v>3810</v>
      </c>
      <c r="L40" s="28">
        <v>3741.6</v>
      </c>
      <c r="M40" s="28">
        <v>2.4047000000000001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7346.95</v>
      </c>
      <c r="D41" s="37">
        <v>7357.3166666666666</v>
      </c>
      <c r="E41" s="37">
        <v>7289.6333333333332</v>
      </c>
      <c r="F41" s="37">
        <v>7232.3166666666666</v>
      </c>
      <c r="G41" s="37">
        <v>7164.6333333333332</v>
      </c>
      <c r="H41" s="37">
        <v>7414.6333333333332</v>
      </c>
      <c r="I41" s="37">
        <v>7482.3166666666657</v>
      </c>
      <c r="J41" s="37">
        <v>7539.6333333333332</v>
      </c>
      <c r="K41" s="28">
        <v>7425</v>
      </c>
      <c r="L41" s="28">
        <v>7300</v>
      </c>
      <c r="M41" s="28">
        <v>7.6703099999999997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16720</v>
      </c>
      <c r="D42" s="37">
        <v>16756.7</v>
      </c>
      <c r="E42" s="37">
        <v>16614.300000000003</v>
      </c>
      <c r="F42" s="37">
        <v>16508.600000000002</v>
      </c>
      <c r="G42" s="37">
        <v>16366.200000000004</v>
      </c>
      <c r="H42" s="37">
        <v>16862.400000000001</v>
      </c>
      <c r="I42" s="37">
        <v>17004.800000000003</v>
      </c>
      <c r="J42" s="37">
        <v>17110.5</v>
      </c>
      <c r="K42" s="28">
        <v>16899.099999999999</v>
      </c>
      <c r="L42" s="28">
        <v>16651</v>
      </c>
      <c r="M42" s="28">
        <v>2.4655200000000002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6219.55</v>
      </c>
      <c r="D43" s="37">
        <v>6179.5333333333328</v>
      </c>
      <c r="E43" s="37">
        <v>6060.0666666666657</v>
      </c>
      <c r="F43" s="37">
        <v>5900.583333333333</v>
      </c>
      <c r="G43" s="37">
        <v>5781.1166666666659</v>
      </c>
      <c r="H43" s="37">
        <v>6339.0166666666655</v>
      </c>
      <c r="I43" s="37">
        <v>6458.4833333333327</v>
      </c>
      <c r="J43" s="37">
        <v>6617.9666666666653</v>
      </c>
      <c r="K43" s="28">
        <v>6299</v>
      </c>
      <c r="L43" s="28">
        <v>6020.05</v>
      </c>
      <c r="M43" s="28">
        <v>3.46252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2093.6999999999998</v>
      </c>
      <c r="D44" s="37">
        <v>2094.75</v>
      </c>
      <c r="E44" s="37">
        <v>2070.5500000000002</v>
      </c>
      <c r="F44" s="37">
        <v>2047.4</v>
      </c>
      <c r="G44" s="37">
        <v>2023.2000000000003</v>
      </c>
      <c r="H44" s="37">
        <v>2117.9</v>
      </c>
      <c r="I44" s="37">
        <v>2142.1</v>
      </c>
      <c r="J44" s="37">
        <v>2165.25</v>
      </c>
      <c r="K44" s="28">
        <v>2118.9499999999998</v>
      </c>
      <c r="L44" s="28">
        <v>2071.6</v>
      </c>
      <c r="M44" s="28">
        <v>2.34199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315</v>
      </c>
      <c r="D45" s="37">
        <v>313.46666666666664</v>
      </c>
      <c r="E45" s="37">
        <v>307.63333333333327</v>
      </c>
      <c r="F45" s="37">
        <v>300.26666666666665</v>
      </c>
      <c r="G45" s="37">
        <v>294.43333333333328</v>
      </c>
      <c r="H45" s="37">
        <v>320.83333333333326</v>
      </c>
      <c r="I45" s="37">
        <v>326.66666666666663</v>
      </c>
      <c r="J45" s="37">
        <v>334.03333333333325</v>
      </c>
      <c r="K45" s="28">
        <v>319.3</v>
      </c>
      <c r="L45" s="28">
        <v>306.10000000000002</v>
      </c>
      <c r="M45" s="28">
        <v>145.86482000000001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119.9</v>
      </c>
      <c r="D46" s="37">
        <v>118.66666666666667</v>
      </c>
      <c r="E46" s="37">
        <v>116.38333333333334</v>
      </c>
      <c r="F46" s="37">
        <v>112.86666666666667</v>
      </c>
      <c r="G46" s="37">
        <v>110.58333333333334</v>
      </c>
      <c r="H46" s="37">
        <v>122.18333333333334</v>
      </c>
      <c r="I46" s="37">
        <v>124.46666666666667</v>
      </c>
      <c r="J46" s="37">
        <v>127.98333333333333</v>
      </c>
      <c r="K46" s="28">
        <v>120.95</v>
      </c>
      <c r="L46" s="28">
        <v>115.15</v>
      </c>
      <c r="M46" s="28">
        <v>369.64789999999999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52.1</v>
      </c>
      <c r="D47" s="37">
        <v>51.550000000000004</v>
      </c>
      <c r="E47" s="37">
        <v>50.70000000000001</v>
      </c>
      <c r="F47" s="37">
        <v>49.300000000000004</v>
      </c>
      <c r="G47" s="37">
        <v>48.45000000000001</v>
      </c>
      <c r="H47" s="37">
        <v>52.95000000000001</v>
      </c>
      <c r="I47" s="37">
        <v>53.800000000000004</v>
      </c>
      <c r="J47" s="37">
        <v>55.20000000000001</v>
      </c>
      <c r="K47" s="28">
        <v>52.4</v>
      </c>
      <c r="L47" s="28">
        <v>50.15</v>
      </c>
      <c r="M47" s="28">
        <v>63.94097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2017.5</v>
      </c>
      <c r="D48" s="37">
        <v>2015.3166666666666</v>
      </c>
      <c r="E48" s="37">
        <v>1998.6333333333332</v>
      </c>
      <c r="F48" s="37">
        <v>1979.7666666666667</v>
      </c>
      <c r="G48" s="37">
        <v>1963.0833333333333</v>
      </c>
      <c r="H48" s="37">
        <v>2034.1833333333332</v>
      </c>
      <c r="I48" s="37">
        <v>2050.8666666666668</v>
      </c>
      <c r="J48" s="37">
        <v>2069.7333333333331</v>
      </c>
      <c r="K48" s="28">
        <v>2032</v>
      </c>
      <c r="L48" s="28">
        <v>1996.45</v>
      </c>
      <c r="M48" s="28">
        <v>1.6841699999999999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726.85</v>
      </c>
      <c r="D49" s="37">
        <v>724.69999999999993</v>
      </c>
      <c r="E49" s="37">
        <v>720.39999999999986</v>
      </c>
      <c r="F49" s="37">
        <v>713.94999999999993</v>
      </c>
      <c r="G49" s="37">
        <v>709.64999999999986</v>
      </c>
      <c r="H49" s="37">
        <v>731.14999999999986</v>
      </c>
      <c r="I49" s="37">
        <v>735.44999999999982</v>
      </c>
      <c r="J49" s="37">
        <v>741.89999999999986</v>
      </c>
      <c r="K49" s="28">
        <v>729</v>
      </c>
      <c r="L49" s="28">
        <v>718.25</v>
      </c>
      <c r="M49" s="28">
        <v>3.6714199999999999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220</v>
      </c>
      <c r="D50" s="37">
        <v>219.4</v>
      </c>
      <c r="E50" s="37">
        <v>217.8</v>
      </c>
      <c r="F50" s="37">
        <v>215.6</v>
      </c>
      <c r="G50" s="37">
        <v>214</v>
      </c>
      <c r="H50" s="37">
        <v>221.60000000000002</v>
      </c>
      <c r="I50" s="37">
        <v>223.2</v>
      </c>
      <c r="J50" s="37">
        <v>225.40000000000003</v>
      </c>
      <c r="K50" s="28">
        <v>221</v>
      </c>
      <c r="L50" s="28">
        <v>217.2</v>
      </c>
      <c r="M50" s="28">
        <v>92.552180000000007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727.35</v>
      </c>
      <c r="D51" s="37">
        <v>720.85</v>
      </c>
      <c r="E51" s="37">
        <v>709.30000000000007</v>
      </c>
      <c r="F51" s="37">
        <v>691.25</v>
      </c>
      <c r="G51" s="37">
        <v>679.7</v>
      </c>
      <c r="H51" s="37">
        <v>738.90000000000009</v>
      </c>
      <c r="I51" s="37">
        <v>750.45</v>
      </c>
      <c r="J51" s="37">
        <v>768.50000000000011</v>
      </c>
      <c r="K51" s="28">
        <v>732.4</v>
      </c>
      <c r="L51" s="28">
        <v>702.8</v>
      </c>
      <c r="M51" s="28">
        <v>12.18028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56.75</v>
      </c>
      <c r="D52" s="37">
        <v>56.566666666666663</v>
      </c>
      <c r="E52" s="37">
        <v>55.733333333333327</v>
      </c>
      <c r="F52" s="37">
        <v>54.716666666666661</v>
      </c>
      <c r="G52" s="37">
        <v>53.883333333333326</v>
      </c>
      <c r="H52" s="37">
        <v>57.583333333333329</v>
      </c>
      <c r="I52" s="37">
        <v>58.416666666666671</v>
      </c>
      <c r="J52" s="37">
        <v>59.43333333333333</v>
      </c>
      <c r="K52" s="28">
        <v>57.4</v>
      </c>
      <c r="L52" s="28">
        <v>55.55</v>
      </c>
      <c r="M52" s="28">
        <v>425.28917999999999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385.8</v>
      </c>
      <c r="D53" s="37">
        <v>383.23333333333335</v>
      </c>
      <c r="E53" s="37">
        <v>380.01666666666671</v>
      </c>
      <c r="F53" s="37">
        <v>374.23333333333335</v>
      </c>
      <c r="G53" s="37">
        <v>371.01666666666671</v>
      </c>
      <c r="H53" s="37">
        <v>389.01666666666671</v>
      </c>
      <c r="I53" s="37">
        <v>392.23333333333341</v>
      </c>
      <c r="J53" s="37">
        <v>398.01666666666671</v>
      </c>
      <c r="K53" s="28">
        <v>386.45</v>
      </c>
      <c r="L53" s="28">
        <v>377.45</v>
      </c>
      <c r="M53" s="28">
        <v>58.431750000000001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775.65</v>
      </c>
      <c r="D54" s="37">
        <v>773.11666666666667</v>
      </c>
      <c r="E54" s="37">
        <v>765.5333333333333</v>
      </c>
      <c r="F54" s="37">
        <v>755.41666666666663</v>
      </c>
      <c r="G54" s="37">
        <v>747.83333333333326</v>
      </c>
      <c r="H54" s="37">
        <v>783.23333333333335</v>
      </c>
      <c r="I54" s="37">
        <v>790.81666666666661</v>
      </c>
      <c r="J54" s="37">
        <v>800.93333333333339</v>
      </c>
      <c r="K54" s="28">
        <v>780.7</v>
      </c>
      <c r="L54" s="28">
        <v>763</v>
      </c>
      <c r="M54" s="28">
        <v>74.900270000000006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350.3</v>
      </c>
      <c r="D55" s="37">
        <v>349.63333333333338</v>
      </c>
      <c r="E55" s="37">
        <v>346.66666666666674</v>
      </c>
      <c r="F55" s="37">
        <v>343.03333333333336</v>
      </c>
      <c r="G55" s="37">
        <v>340.06666666666672</v>
      </c>
      <c r="H55" s="37">
        <v>353.26666666666677</v>
      </c>
      <c r="I55" s="37">
        <v>356.23333333333335</v>
      </c>
      <c r="J55" s="37">
        <v>359.86666666666679</v>
      </c>
      <c r="K55" s="28">
        <v>352.6</v>
      </c>
      <c r="L55" s="28">
        <v>346</v>
      </c>
      <c r="M55" s="28">
        <v>19.59648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14999.85</v>
      </c>
      <c r="D56" s="37">
        <v>14945.766666666668</v>
      </c>
      <c r="E56" s="37">
        <v>14841.533333333336</v>
      </c>
      <c r="F56" s="37">
        <v>14683.216666666669</v>
      </c>
      <c r="G56" s="37">
        <v>14578.983333333337</v>
      </c>
      <c r="H56" s="37">
        <v>15104.083333333336</v>
      </c>
      <c r="I56" s="37">
        <v>15208.316666666669</v>
      </c>
      <c r="J56" s="37">
        <v>15366.633333333335</v>
      </c>
      <c r="K56" s="28">
        <v>15050</v>
      </c>
      <c r="L56" s="28">
        <v>14787.45</v>
      </c>
      <c r="M56" s="28">
        <v>0.24737000000000001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3282.5</v>
      </c>
      <c r="D57" s="37">
        <v>3277.3833333333332</v>
      </c>
      <c r="E57" s="37">
        <v>3259.7666666666664</v>
      </c>
      <c r="F57" s="37">
        <v>3237.0333333333333</v>
      </c>
      <c r="G57" s="37">
        <v>3219.4166666666665</v>
      </c>
      <c r="H57" s="37">
        <v>3300.1166666666663</v>
      </c>
      <c r="I57" s="37">
        <v>3317.7333333333331</v>
      </c>
      <c r="J57" s="37">
        <v>3340.4666666666662</v>
      </c>
      <c r="K57" s="28">
        <v>3295</v>
      </c>
      <c r="L57" s="28">
        <v>3254.65</v>
      </c>
      <c r="M57" s="28">
        <v>2.4511099999999999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973.4</v>
      </c>
      <c r="D58" s="37">
        <v>965.4666666666667</v>
      </c>
      <c r="E58" s="37">
        <v>952.93333333333339</v>
      </c>
      <c r="F58" s="37">
        <v>932.4666666666667</v>
      </c>
      <c r="G58" s="37">
        <v>919.93333333333339</v>
      </c>
      <c r="H58" s="37">
        <v>985.93333333333339</v>
      </c>
      <c r="I58" s="37">
        <v>998.4666666666667</v>
      </c>
      <c r="J58" s="37">
        <v>1018.9333333333334</v>
      </c>
      <c r="K58" s="28">
        <v>978</v>
      </c>
      <c r="L58" s="28">
        <v>945</v>
      </c>
      <c r="M58" s="28">
        <v>7.7346199999999996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247.85</v>
      </c>
      <c r="D59" s="37">
        <v>246.25</v>
      </c>
      <c r="E59" s="37">
        <v>242.6</v>
      </c>
      <c r="F59" s="37">
        <v>237.35</v>
      </c>
      <c r="G59" s="37">
        <v>233.7</v>
      </c>
      <c r="H59" s="37">
        <v>251.5</v>
      </c>
      <c r="I59" s="37">
        <v>255.14999999999998</v>
      </c>
      <c r="J59" s="37">
        <v>260.39999999999998</v>
      </c>
      <c r="K59" s="28">
        <v>249.9</v>
      </c>
      <c r="L59" s="28">
        <v>241</v>
      </c>
      <c r="M59" s="28">
        <v>98.973929999999996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104.6</v>
      </c>
      <c r="D60" s="37">
        <v>104.58333333333333</v>
      </c>
      <c r="E60" s="37">
        <v>104.26666666666665</v>
      </c>
      <c r="F60" s="37">
        <v>103.93333333333332</v>
      </c>
      <c r="G60" s="37">
        <v>103.61666666666665</v>
      </c>
      <c r="H60" s="37">
        <v>104.91666666666666</v>
      </c>
      <c r="I60" s="37">
        <v>105.23333333333335</v>
      </c>
      <c r="J60" s="37">
        <v>105.56666666666666</v>
      </c>
      <c r="K60" s="28">
        <v>104.9</v>
      </c>
      <c r="L60" s="28">
        <v>104.25</v>
      </c>
      <c r="M60" s="28">
        <v>14.564360000000001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702.75</v>
      </c>
      <c r="D61" s="37">
        <v>700.36666666666667</v>
      </c>
      <c r="E61" s="37">
        <v>692.38333333333333</v>
      </c>
      <c r="F61" s="37">
        <v>682.01666666666665</v>
      </c>
      <c r="G61" s="37">
        <v>674.0333333333333</v>
      </c>
      <c r="H61" s="37">
        <v>710.73333333333335</v>
      </c>
      <c r="I61" s="37">
        <v>718.7166666666667</v>
      </c>
      <c r="J61" s="37">
        <v>729.08333333333337</v>
      </c>
      <c r="K61" s="28">
        <v>708.35</v>
      </c>
      <c r="L61" s="28">
        <v>690</v>
      </c>
      <c r="M61" s="28">
        <v>18.394200000000001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1029</v>
      </c>
      <c r="D62" s="37">
        <v>1025.6166666666666</v>
      </c>
      <c r="E62" s="37">
        <v>1017.3833333333332</v>
      </c>
      <c r="F62" s="37">
        <v>1005.7666666666667</v>
      </c>
      <c r="G62" s="37">
        <v>997.5333333333333</v>
      </c>
      <c r="H62" s="37">
        <v>1037.2333333333331</v>
      </c>
      <c r="I62" s="37">
        <v>1045.4666666666662</v>
      </c>
      <c r="J62" s="37">
        <v>1057.083333333333</v>
      </c>
      <c r="K62" s="28">
        <v>1033.8499999999999</v>
      </c>
      <c r="L62" s="28">
        <v>1014</v>
      </c>
      <c r="M62" s="28">
        <v>14.878439999999999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141.44999999999999</v>
      </c>
      <c r="D63" s="37">
        <v>140.68333333333334</v>
      </c>
      <c r="E63" s="37">
        <v>138.96666666666667</v>
      </c>
      <c r="F63" s="37">
        <v>136.48333333333332</v>
      </c>
      <c r="G63" s="37">
        <v>134.76666666666665</v>
      </c>
      <c r="H63" s="37">
        <v>143.16666666666669</v>
      </c>
      <c r="I63" s="37">
        <v>144.88333333333338</v>
      </c>
      <c r="J63" s="37">
        <v>147.3666666666667</v>
      </c>
      <c r="K63" s="28">
        <v>142.4</v>
      </c>
      <c r="L63" s="28">
        <v>138.19999999999999</v>
      </c>
      <c r="M63" s="28">
        <v>25.123909999999999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193.85</v>
      </c>
      <c r="D64" s="37">
        <v>193.05000000000004</v>
      </c>
      <c r="E64" s="37">
        <v>189.10000000000008</v>
      </c>
      <c r="F64" s="37">
        <v>184.35000000000005</v>
      </c>
      <c r="G64" s="37">
        <v>180.40000000000009</v>
      </c>
      <c r="H64" s="37">
        <v>197.80000000000007</v>
      </c>
      <c r="I64" s="37">
        <v>201.75000000000006</v>
      </c>
      <c r="J64" s="37">
        <v>206.50000000000006</v>
      </c>
      <c r="K64" s="28">
        <v>197</v>
      </c>
      <c r="L64" s="28">
        <v>188.3</v>
      </c>
      <c r="M64" s="28">
        <v>461.57038999999997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4464.25</v>
      </c>
      <c r="D65" s="37">
        <v>4489.416666666667</v>
      </c>
      <c r="E65" s="37">
        <v>4424.8333333333339</v>
      </c>
      <c r="F65" s="37">
        <v>4385.416666666667</v>
      </c>
      <c r="G65" s="37">
        <v>4320.8333333333339</v>
      </c>
      <c r="H65" s="37">
        <v>4528.8333333333339</v>
      </c>
      <c r="I65" s="37">
        <v>4593.4166666666679</v>
      </c>
      <c r="J65" s="37">
        <v>4632.8333333333339</v>
      </c>
      <c r="K65" s="28">
        <v>4554</v>
      </c>
      <c r="L65" s="28">
        <v>4450</v>
      </c>
      <c r="M65" s="28">
        <v>2.4453900000000002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1591.3</v>
      </c>
      <c r="D66" s="37">
        <v>1585.8</v>
      </c>
      <c r="E66" s="37">
        <v>1576.8</v>
      </c>
      <c r="F66" s="37">
        <v>1562.3</v>
      </c>
      <c r="G66" s="37">
        <v>1553.3</v>
      </c>
      <c r="H66" s="37">
        <v>1600.3</v>
      </c>
      <c r="I66" s="37">
        <v>1609.3</v>
      </c>
      <c r="J66" s="37">
        <v>1623.8</v>
      </c>
      <c r="K66" s="28">
        <v>1594.8</v>
      </c>
      <c r="L66" s="28">
        <v>1571.3</v>
      </c>
      <c r="M66" s="28">
        <v>2.4895200000000002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711.35</v>
      </c>
      <c r="D67" s="37">
        <v>701.31666666666661</v>
      </c>
      <c r="E67" s="37">
        <v>687.03333333333319</v>
      </c>
      <c r="F67" s="37">
        <v>662.71666666666658</v>
      </c>
      <c r="G67" s="37">
        <v>648.43333333333317</v>
      </c>
      <c r="H67" s="37">
        <v>725.63333333333321</v>
      </c>
      <c r="I67" s="37">
        <v>739.91666666666652</v>
      </c>
      <c r="J67" s="37">
        <v>764.23333333333323</v>
      </c>
      <c r="K67" s="28">
        <v>715.6</v>
      </c>
      <c r="L67" s="28">
        <v>677</v>
      </c>
      <c r="M67" s="28">
        <v>35.893839999999997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831.25</v>
      </c>
      <c r="D68" s="37">
        <v>831.61666666666667</v>
      </c>
      <c r="E68" s="37">
        <v>816.23333333333335</v>
      </c>
      <c r="F68" s="37">
        <v>801.2166666666667</v>
      </c>
      <c r="G68" s="37">
        <v>785.83333333333337</v>
      </c>
      <c r="H68" s="37">
        <v>846.63333333333333</v>
      </c>
      <c r="I68" s="37">
        <v>862.01666666666677</v>
      </c>
      <c r="J68" s="37">
        <v>877.0333333333333</v>
      </c>
      <c r="K68" s="28">
        <v>847</v>
      </c>
      <c r="L68" s="28">
        <v>816.6</v>
      </c>
      <c r="M68" s="28">
        <v>4.9825299999999997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382.2</v>
      </c>
      <c r="D69" s="37">
        <v>382.63333333333338</v>
      </c>
      <c r="E69" s="37">
        <v>376.81666666666678</v>
      </c>
      <c r="F69" s="37">
        <v>371.43333333333339</v>
      </c>
      <c r="G69" s="37">
        <v>365.61666666666679</v>
      </c>
      <c r="H69" s="37">
        <v>388.01666666666677</v>
      </c>
      <c r="I69" s="37">
        <v>393.83333333333337</v>
      </c>
      <c r="J69" s="37">
        <v>399.21666666666675</v>
      </c>
      <c r="K69" s="28">
        <v>388.45</v>
      </c>
      <c r="L69" s="28">
        <v>377.25</v>
      </c>
      <c r="M69" s="28">
        <v>19.29072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1119.25</v>
      </c>
      <c r="D70" s="37">
        <v>1122.1333333333332</v>
      </c>
      <c r="E70" s="37">
        <v>1111.6666666666665</v>
      </c>
      <c r="F70" s="37">
        <v>1104.0833333333333</v>
      </c>
      <c r="G70" s="37">
        <v>1093.6166666666666</v>
      </c>
      <c r="H70" s="37">
        <v>1129.7166666666665</v>
      </c>
      <c r="I70" s="37">
        <v>1140.1833333333332</v>
      </c>
      <c r="J70" s="37">
        <v>1147.7666666666664</v>
      </c>
      <c r="K70" s="28">
        <v>1132.5999999999999</v>
      </c>
      <c r="L70" s="28">
        <v>1114.55</v>
      </c>
      <c r="M70" s="28">
        <v>5.2861799999999999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398.05</v>
      </c>
      <c r="D71" s="37">
        <v>397.23333333333335</v>
      </c>
      <c r="E71" s="37">
        <v>391.06666666666672</v>
      </c>
      <c r="F71" s="37">
        <v>384.08333333333337</v>
      </c>
      <c r="G71" s="37">
        <v>377.91666666666674</v>
      </c>
      <c r="H71" s="37">
        <v>404.2166666666667</v>
      </c>
      <c r="I71" s="37">
        <v>410.38333333333333</v>
      </c>
      <c r="J71" s="37">
        <v>417.36666666666667</v>
      </c>
      <c r="K71" s="28">
        <v>403.4</v>
      </c>
      <c r="L71" s="28">
        <v>390.25</v>
      </c>
      <c r="M71" s="28">
        <v>86.711740000000006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541.45000000000005</v>
      </c>
      <c r="D72" s="37">
        <v>543</v>
      </c>
      <c r="E72" s="37">
        <v>537.04999999999995</v>
      </c>
      <c r="F72" s="37">
        <v>532.65</v>
      </c>
      <c r="G72" s="37">
        <v>526.69999999999993</v>
      </c>
      <c r="H72" s="37">
        <v>547.4</v>
      </c>
      <c r="I72" s="37">
        <v>553.35</v>
      </c>
      <c r="J72" s="37">
        <v>557.75</v>
      </c>
      <c r="K72" s="28">
        <v>548.95000000000005</v>
      </c>
      <c r="L72" s="28">
        <v>538.6</v>
      </c>
      <c r="M72" s="28">
        <v>18.13477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1593.9</v>
      </c>
      <c r="D73" s="37">
        <v>1593.0666666666666</v>
      </c>
      <c r="E73" s="37">
        <v>1562.1333333333332</v>
      </c>
      <c r="F73" s="37">
        <v>1530.3666666666666</v>
      </c>
      <c r="G73" s="37">
        <v>1499.4333333333332</v>
      </c>
      <c r="H73" s="37">
        <v>1624.8333333333333</v>
      </c>
      <c r="I73" s="37">
        <v>1655.7666666666667</v>
      </c>
      <c r="J73" s="37">
        <v>1687.5333333333333</v>
      </c>
      <c r="K73" s="28">
        <v>1624</v>
      </c>
      <c r="L73" s="28">
        <v>1561.3</v>
      </c>
      <c r="M73" s="28">
        <v>3.6052399999999998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2329.35</v>
      </c>
      <c r="D74" s="37">
        <v>2331.2666666666669</v>
      </c>
      <c r="E74" s="37">
        <v>2308.5333333333338</v>
      </c>
      <c r="F74" s="37">
        <v>2287.7166666666667</v>
      </c>
      <c r="G74" s="37">
        <v>2264.9833333333336</v>
      </c>
      <c r="H74" s="37">
        <v>2352.0833333333339</v>
      </c>
      <c r="I74" s="37">
        <v>2374.8166666666666</v>
      </c>
      <c r="J74" s="37">
        <v>2395.6333333333341</v>
      </c>
      <c r="K74" s="28">
        <v>2354</v>
      </c>
      <c r="L74" s="28">
        <v>2310.4499999999998</v>
      </c>
      <c r="M74" s="28">
        <v>3.6553399999999998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69.95</v>
      </c>
      <c r="D75" s="37">
        <v>71.116666666666674</v>
      </c>
      <c r="E75" s="37">
        <v>68.333333333333343</v>
      </c>
      <c r="F75" s="37">
        <v>66.716666666666669</v>
      </c>
      <c r="G75" s="37">
        <v>63.933333333333337</v>
      </c>
      <c r="H75" s="37">
        <v>72.733333333333348</v>
      </c>
      <c r="I75" s="37">
        <v>75.51666666666668</v>
      </c>
      <c r="J75" s="37">
        <v>77.133333333333354</v>
      </c>
      <c r="K75" s="28">
        <v>73.900000000000006</v>
      </c>
      <c r="L75" s="28">
        <v>69.5</v>
      </c>
      <c r="M75" s="28">
        <v>37.151249999999997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4386.8999999999996</v>
      </c>
      <c r="D76" s="37">
        <v>4428.9333333333334</v>
      </c>
      <c r="E76" s="37">
        <v>4330.8666666666668</v>
      </c>
      <c r="F76" s="37">
        <v>4274.833333333333</v>
      </c>
      <c r="G76" s="37">
        <v>4176.7666666666664</v>
      </c>
      <c r="H76" s="37">
        <v>4484.9666666666672</v>
      </c>
      <c r="I76" s="37">
        <v>4583.0333333333347</v>
      </c>
      <c r="J76" s="37">
        <v>4639.0666666666675</v>
      </c>
      <c r="K76" s="28">
        <v>4527</v>
      </c>
      <c r="L76" s="28">
        <v>4372.8999999999996</v>
      </c>
      <c r="M76" s="28">
        <v>5.3270600000000004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4592.3500000000004</v>
      </c>
      <c r="D77" s="37">
        <v>4605.7333333333336</v>
      </c>
      <c r="E77" s="37">
        <v>4553.3666666666668</v>
      </c>
      <c r="F77" s="37">
        <v>4514.3833333333332</v>
      </c>
      <c r="G77" s="37">
        <v>4462.0166666666664</v>
      </c>
      <c r="H77" s="37">
        <v>4644.7166666666672</v>
      </c>
      <c r="I77" s="37">
        <v>4697.0833333333339</v>
      </c>
      <c r="J77" s="37">
        <v>4736.0666666666675</v>
      </c>
      <c r="K77" s="28">
        <v>4658.1000000000004</v>
      </c>
      <c r="L77" s="28">
        <v>4566.75</v>
      </c>
      <c r="M77" s="28">
        <v>3.2480899999999999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2700</v>
      </c>
      <c r="D78" s="37">
        <v>2729.8333333333335</v>
      </c>
      <c r="E78" s="37">
        <v>2651.166666666667</v>
      </c>
      <c r="F78" s="37">
        <v>2602.3333333333335</v>
      </c>
      <c r="G78" s="37">
        <v>2523.666666666667</v>
      </c>
      <c r="H78" s="37">
        <v>2778.666666666667</v>
      </c>
      <c r="I78" s="37">
        <v>2857.3333333333339</v>
      </c>
      <c r="J78" s="37">
        <v>2906.166666666667</v>
      </c>
      <c r="K78" s="28">
        <v>2808.5</v>
      </c>
      <c r="L78" s="28">
        <v>2681</v>
      </c>
      <c r="M78" s="28">
        <v>3.53294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4276.75</v>
      </c>
      <c r="D79" s="37">
        <v>4299.3499999999995</v>
      </c>
      <c r="E79" s="37">
        <v>4243.6999999999989</v>
      </c>
      <c r="F79" s="37">
        <v>4210.6499999999996</v>
      </c>
      <c r="G79" s="37">
        <v>4154.9999999999991</v>
      </c>
      <c r="H79" s="37">
        <v>4332.3999999999987</v>
      </c>
      <c r="I79" s="37">
        <v>4388.0499999999984</v>
      </c>
      <c r="J79" s="37">
        <v>4421.0999999999985</v>
      </c>
      <c r="K79" s="28">
        <v>4355</v>
      </c>
      <c r="L79" s="28">
        <v>4266.3</v>
      </c>
      <c r="M79" s="28">
        <v>4.11951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2530.6999999999998</v>
      </c>
      <c r="D80" s="37">
        <v>2536.0666666666666</v>
      </c>
      <c r="E80" s="37">
        <v>2516.6833333333334</v>
      </c>
      <c r="F80" s="37">
        <v>2502.666666666667</v>
      </c>
      <c r="G80" s="37">
        <v>2483.2833333333338</v>
      </c>
      <c r="H80" s="37">
        <v>2550.083333333333</v>
      </c>
      <c r="I80" s="37">
        <v>2569.4666666666662</v>
      </c>
      <c r="J80" s="37">
        <v>2583.4833333333327</v>
      </c>
      <c r="K80" s="28">
        <v>2555.4499999999998</v>
      </c>
      <c r="L80" s="28">
        <v>2522.0500000000002</v>
      </c>
      <c r="M80" s="28">
        <v>4.6983699999999997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453.25</v>
      </c>
      <c r="D81" s="37">
        <v>455.68333333333334</v>
      </c>
      <c r="E81" s="37">
        <v>448.76666666666665</v>
      </c>
      <c r="F81" s="37">
        <v>444.2833333333333</v>
      </c>
      <c r="G81" s="37">
        <v>437.36666666666662</v>
      </c>
      <c r="H81" s="37">
        <v>460.16666666666669</v>
      </c>
      <c r="I81" s="37">
        <v>467.08333333333331</v>
      </c>
      <c r="J81" s="37">
        <v>471.56666666666672</v>
      </c>
      <c r="K81" s="28">
        <v>462.6</v>
      </c>
      <c r="L81" s="28">
        <v>451.2</v>
      </c>
      <c r="M81" s="28">
        <v>4.4464300000000003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1158.9000000000001</v>
      </c>
      <c r="D82" s="37">
        <v>1164.4666666666667</v>
      </c>
      <c r="E82" s="37">
        <v>1131.9333333333334</v>
      </c>
      <c r="F82" s="37">
        <v>1104.9666666666667</v>
      </c>
      <c r="G82" s="37">
        <v>1072.4333333333334</v>
      </c>
      <c r="H82" s="37">
        <v>1191.4333333333334</v>
      </c>
      <c r="I82" s="37">
        <v>1223.9666666666667</v>
      </c>
      <c r="J82" s="37">
        <v>1250.9333333333334</v>
      </c>
      <c r="K82" s="28">
        <v>1197</v>
      </c>
      <c r="L82" s="28">
        <v>1137.5</v>
      </c>
      <c r="M82" s="28">
        <v>3.0333199999999998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1889.4</v>
      </c>
      <c r="D83" s="37">
        <v>1867</v>
      </c>
      <c r="E83" s="37">
        <v>1834</v>
      </c>
      <c r="F83" s="37">
        <v>1778.6</v>
      </c>
      <c r="G83" s="37">
        <v>1745.6</v>
      </c>
      <c r="H83" s="37">
        <v>1922.4</v>
      </c>
      <c r="I83" s="37">
        <v>1955.4</v>
      </c>
      <c r="J83" s="37">
        <v>2010.8000000000002</v>
      </c>
      <c r="K83" s="28">
        <v>1900</v>
      </c>
      <c r="L83" s="28">
        <v>1811.6</v>
      </c>
      <c r="M83" s="28">
        <v>5.2999000000000001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159.25</v>
      </c>
      <c r="D84" s="37">
        <v>159.48333333333332</v>
      </c>
      <c r="E84" s="37">
        <v>158.26666666666665</v>
      </c>
      <c r="F84" s="37">
        <v>157.28333333333333</v>
      </c>
      <c r="G84" s="37">
        <v>156.06666666666666</v>
      </c>
      <c r="H84" s="37">
        <v>160.46666666666664</v>
      </c>
      <c r="I84" s="37">
        <v>161.68333333333328</v>
      </c>
      <c r="J84" s="37">
        <v>162.66666666666663</v>
      </c>
      <c r="K84" s="28">
        <v>160.69999999999999</v>
      </c>
      <c r="L84" s="28">
        <v>158.5</v>
      </c>
      <c r="M84" s="28">
        <v>18.631229999999999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99.3</v>
      </c>
      <c r="D85" s="37">
        <v>99.033333333333346</v>
      </c>
      <c r="E85" s="37">
        <v>97.766666666666694</v>
      </c>
      <c r="F85" s="37">
        <v>96.233333333333348</v>
      </c>
      <c r="G85" s="37">
        <v>94.966666666666697</v>
      </c>
      <c r="H85" s="37">
        <v>100.56666666666669</v>
      </c>
      <c r="I85" s="37">
        <v>101.83333333333334</v>
      </c>
      <c r="J85" s="37">
        <v>103.36666666666669</v>
      </c>
      <c r="K85" s="28">
        <v>100.3</v>
      </c>
      <c r="L85" s="28">
        <v>97.5</v>
      </c>
      <c r="M85" s="28">
        <v>152.428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277</v>
      </c>
      <c r="D86" s="37">
        <v>276.38333333333333</v>
      </c>
      <c r="E86" s="37">
        <v>273.86666666666667</v>
      </c>
      <c r="F86" s="37">
        <v>270.73333333333335</v>
      </c>
      <c r="G86" s="37">
        <v>268.2166666666667</v>
      </c>
      <c r="H86" s="37">
        <v>279.51666666666665</v>
      </c>
      <c r="I86" s="37">
        <v>282.0333333333333</v>
      </c>
      <c r="J86" s="37">
        <v>285.16666666666663</v>
      </c>
      <c r="K86" s="28">
        <v>278.89999999999998</v>
      </c>
      <c r="L86" s="28">
        <v>273.25</v>
      </c>
      <c r="M86" s="28">
        <v>5.6662699999999999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162.35</v>
      </c>
      <c r="D87" s="37">
        <v>161.48333333333335</v>
      </c>
      <c r="E87" s="37">
        <v>159.7166666666667</v>
      </c>
      <c r="F87" s="37">
        <v>157.08333333333334</v>
      </c>
      <c r="G87" s="37">
        <v>155.31666666666669</v>
      </c>
      <c r="H87" s="37">
        <v>164.1166666666667</v>
      </c>
      <c r="I87" s="37">
        <v>165.88333333333335</v>
      </c>
      <c r="J87" s="37">
        <v>168.51666666666671</v>
      </c>
      <c r="K87" s="28">
        <v>163.25</v>
      </c>
      <c r="L87" s="28">
        <v>158.85</v>
      </c>
      <c r="M87" s="28">
        <v>70.78322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40.9</v>
      </c>
      <c r="D88" s="37">
        <v>40.333333333333336</v>
      </c>
      <c r="E88" s="37">
        <v>39.666666666666671</v>
      </c>
      <c r="F88" s="37">
        <v>38.433333333333337</v>
      </c>
      <c r="G88" s="37">
        <v>37.766666666666673</v>
      </c>
      <c r="H88" s="37">
        <v>41.56666666666667</v>
      </c>
      <c r="I88" s="37">
        <v>42.233333333333341</v>
      </c>
      <c r="J88" s="37">
        <v>43.466666666666669</v>
      </c>
      <c r="K88" s="28">
        <v>41</v>
      </c>
      <c r="L88" s="28">
        <v>39.1</v>
      </c>
      <c r="M88" s="28">
        <v>143.68197000000001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3335.6</v>
      </c>
      <c r="D89" s="37">
        <v>3340.2000000000003</v>
      </c>
      <c r="E89" s="37">
        <v>3285.4000000000005</v>
      </c>
      <c r="F89" s="37">
        <v>3235.2000000000003</v>
      </c>
      <c r="G89" s="37">
        <v>3180.4000000000005</v>
      </c>
      <c r="H89" s="37">
        <v>3390.4000000000005</v>
      </c>
      <c r="I89" s="37">
        <v>3445.2000000000007</v>
      </c>
      <c r="J89" s="37">
        <v>3495.4000000000005</v>
      </c>
      <c r="K89" s="28">
        <v>3395</v>
      </c>
      <c r="L89" s="28">
        <v>3290</v>
      </c>
      <c r="M89" s="28">
        <v>6.0857599999999996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475.1</v>
      </c>
      <c r="D90" s="37">
        <v>474.5</v>
      </c>
      <c r="E90" s="37">
        <v>469.7</v>
      </c>
      <c r="F90" s="37">
        <v>464.3</v>
      </c>
      <c r="G90" s="37">
        <v>459.5</v>
      </c>
      <c r="H90" s="37">
        <v>479.9</v>
      </c>
      <c r="I90" s="37">
        <v>484.69999999999993</v>
      </c>
      <c r="J90" s="37">
        <v>490.09999999999997</v>
      </c>
      <c r="K90" s="28">
        <v>479.3</v>
      </c>
      <c r="L90" s="28">
        <v>469.1</v>
      </c>
      <c r="M90" s="28">
        <v>10.103579999999999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752.45</v>
      </c>
      <c r="D91" s="37">
        <v>756.11666666666667</v>
      </c>
      <c r="E91" s="37">
        <v>745.23333333333335</v>
      </c>
      <c r="F91" s="37">
        <v>738.01666666666665</v>
      </c>
      <c r="G91" s="37">
        <v>727.13333333333333</v>
      </c>
      <c r="H91" s="37">
        <v>763.33333333333337</v>
      </c>
      <c r="I91" s="37">
        <v>774.21666666666681</v>
      </c>
      <c r="J91" s="37">
        <v>781.43333333333339</v>
      </c>
      <c r="K91" s="28">
        <v>767</v>
      </c>
      <c r="L91" s="28">
        <v>748.9</v>
      </c>
      <c r="M91" s="28">
        <v>12.184620000000001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498.1</v>
      </c>
      <c r="D92" s="37">
        <v>495.36666666666662</v>
      </c>
      <c r="E92" s="37">
        <v>490.73333333333323</v>
      </c>
      <c r="F92" s="37">
        <v>483.36666666666662</v>
      </c>
      <c r="G92" s="37">
        <v>478.73333333333323</v>
      </c>
      <c r="H92" s="37">
        <v>502.73333333333323</v>
      </c>
      <c r="I92" s="37">
        <v>507.36666666666656</v>
      </c>
      <c r="J92" s="37">
        <v>514.73333333333323</v>
      </c>
      <c r="K92" s="28">
        <v>500</v>
      </c>
      <c r="L92" s="28">
        <v>488</v>
      </c>
      <c r="M92" s="28">
        <v>3.0684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1681.65</v>
      </c>
      <c r="D93" s="37">
        <v>1676.8833333333332</v>
      </c>
      <c r="E93" s="37">
        <v>1663.7666666666664</v>
      </c>
      <c r="F93" s="37">
        <v>1645.8833333333332</v>
      </c>
      <c r="G93" s="37">
        <v>1632.7666666666664</v>
      </c>
      <c r="H93" s="37">
        <v>1694.7666666666664</v>
      </c>
      <c r="I93" s="37">
        <v>1707.8833333333332</v>
      </c>
      <c r="J93" s="37">
        <v>1725.7666666666664</v>
      </c>
      <c r="K93" s="28">
        <v>1690</v>
      </c>
      <c r="L93" s="28">
        <v>1659</v>
      </c>
      <c r="M93" s="28">
        <v>5.1108200000000004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1699.75</v>
      </c>
      <c r="D94" s="37">
        <v>1703.5</v>
      </c>
      <c r="E94" s="37">
        <v>1689.7</v>
      </c>
      <c r="F94" s="37">
        <v>1679.65</v>
      </c>
      <c r="G94" s="37">
        <v>1665.8500000000001</v>
      </c>
      <c r="H94" s="37">
        <v>1713.55</v>
      </c>
      <c r="I94" s="37">
        <v>1727.3500000000001</v>
      </c>
      <c r="J94" s="37">
        <v>1737.3999999999999</v>
      </c>
      <c r="K94" s="28">
        <v>1717.3</v>
      </c>
      <c r="L94" s="28">
        <v>1693.45</v>
      </c>
      <c r="M94" s="28">
        <v>4.4698900000000004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524.54999999999995</v>
      </c>
      <c r="D95" s="37">
        <v>526.85</v>
      </c>
      <c r="E95" s="37">
        <v>518.70000000000005</v>
      </c>
      <c r="F95" s="37">
        <v>512.85</v>
      </c>
      <c r="G95" s="37">
        <v>504.70000000000005</v>
      </c>
      <c r="H95" s="37">
        <v>532.70000000000005</v>
      </c>
      <c r="I95" s="37">
        <v>540.84999999999991</v>
      </c>
      <c r="J95" s="37">
        <v>546.70000000000005</v>
      </c>
      <c r="K95" s="28">
        <v>535</v>
      </c>
      <c r="L95" s="28">
        <v>521</v>
      </c>
      <c r="M95" s="28">
        <v>47.381909999999998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283.25</v>
      </c>
      <c r="D96" s="37">
        <v>281.91666666666669</v>
      </c>
      <c r="E96" s="37">
        <v>278.58333333333337</v>
      </c>
      <c r="F96" s="37">
        <v>273.91666666666669</v>
      </c>
      <c r="G96" s="37">
        <v>270.58333333333337</v>
      </c>
      <c r="H96" s="37">
        <v>286.58333333333337</v>
      </c>
      <c r="I96" s="37">
        <v>289.91666666666674</v>
      </c>
      <c r="J96" s="37">
        <v>294.58333333333337</v>
      </c>
      <c r="K96" s="28">
        <v>285.25</v>
      </c>
      <c r="L96" s="28">
        <v>277.25</v>
      </c>
      <c r="M96" s="28">
        <v>5.66859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1170.5</v>
      </c>
      <c r="D97" s="37">
        <v>1177.6333333333334</v>
      </c>
      <c r="E97" s="37">
        <v>1160.3666666666668</v>
      </c>
      <c r="F97" s="37">
        <v>1150.2333333333333</v>
      </c>
      <c r="G97" s="37">
        <v>1132.9666666666667</v>
      </c>
      <c r="H97" s="37">
        <v>1187.7666666666669</v>
      </c>
      <c r="I97" s="37">
        <v>1205.0333333333338</v>
      </c>
      <c r="J97" s="37">
        <v>1215.166666666667</v>
      </c>
      <c r="K97" s="28">
        <v>1194.9000000000001</v>
      </c>
      <c r="L97" s="28">
        <v>1167.5</v>
      </c>
      <c r="M97" s="28">
        <v>28.389679999999998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2324.3000000000002</v>
      </c>
      <c r="D98" s="37">
        <v>2326.9833333333336</v>
      </c>
      <c r="E98" s="37">
        <v>2302.9666666666672</v>
      </c>
      <c r="F98" s="37">
        <v>2281.6333333333337</v>
      </c>
      <c r="G98" s="37">
        <v>2257.6166666666672</v>
      </c>
      <c r="H98" s="37">
        <v>2348.3166666666671</v>
      </c>
      <c r="I98" s="37">
        <v>2372.3333333333335</v>
      </c>
      <c r="J98" s="37">
        <v>2393.666666666667</v>
      </c>
      <c r="K98" s="28">
        <v>2351</v>
      </c>
      <c r="L98" s="28">
        <v>2305.65</v>
      </c>
      <c r="M98" s="28">
        <v>1.85877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1550.85</v>
      </c>
      <c r="D99" s="37">
        <v>1562.6666666666667</v>
      </c>
      <c r="E99" s="37">
        <v>1535.5333333333335</v>
      </c>
      <c r="F99" s="37">
        <v>1520.2166666666667</v>
      </c>
      <c r="G99" s="37">
        <v>1493.0833333333335</v>
      </c>
      <c r="H99" s="37">
        <v>1577.9833333333336</v>
      </c>
      <c r="I99" s="37">
        <v>1605.1166666666668</v>
      </c>
      <c r="J99" s="37">
        <v>1620.4333333333336</v>
      </c>
      <c r="K99" s="28">
        <v>1589.8</v>
      </c>
      <c r="L99" s="28">
        <v>1547.35</v>
      </c>
      <c r="M99" s="28">
        <v>135.13929999999999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555.85</v>
      </c>
      <c r="D100" s="37">
        <v>559.19999999999993</v>
      </c>
      <c r="E100" s="37">
        <v>550.39999999999986</v>
      </c>
      <c r="F100" s="37">
        <v>544.94999999999993</v>
      </c>
      <c r="G100" s="37">
        <v>536.14999999999986</v>
      </c>
      <c r="H100" s="37">
        <v>564.64999999999986</v>
      </c>
      <c r="I100" s="37">
        <v>573.44999999999982</v>
      </c>
      <c r="J100" s="37">
        <v>578.89999999999986</v>
      </c>
      <c r="K100" s="28">
        <v>568</v>
      </c>
      <c r="L100" s="28">
        <v>553.75</v>
      </c>
      <c r="M100" s="28">
        <v>56.269019999999998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1251.8499999999999</v>
      </c>
      <c r="D101" s="37">
        <v>1252.2333333333333</v>
      </c>
      <c r="E101" s="37">
        <v>1240.4666666666667</v>
      </c>
      <c r="F101" s="37">
        <v>1229.0833333333333</v>
      </c>
      <c r="G101" s="37">
        <v>1217.3166666666666</v>
      </c>
      <c r="H101" s="37">
        <v>1263.6166666666668</v>
      </c>
      <c r="I101" s="37">
        <v>1275.3833333333337</v>
      </c>
      <c r="J101" s="37">
        <v>1286.7666666666669</v>
      </c>
      <c r="K101" s="28">
        <v>1264</v>
      </c>
      <c r="L101" s="28">
        <v>1240.8499999999999</v>
      </c>
      <c r="M101" s="28">
        <v>8.4525000000000006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2346.9</v>
      </c>
      <c r="D102" s="37">
        <v>2334.2000000000003</v>
      </c>
      <c r="E102" s="37">
        <v>2319.2500000000005</v>
      </c>
      <c r="F102" s="37">
        <v>2291.6000000000004</v>
      </c>
      <c r="G102" s="37">
        <v>2276.6500000000005</v>
      </c>
      <c r="H102" s="37">
        <v>2361.8500000000004</v>
      </c>
      <c r="I102" s="37">
        <v>2376.8000000000002</v>
      </c>
      <c r="J102" s="37">
        <v>2404.4500000000003</v>
      </c>
      <c r="K102" s="28">
        <v>2349.15</v>
      </c>
      <c r="L102" s="28">
        <v>2306.5500000000002</v>
      </c>
      <c r="M102" s="28">
        <v>8.1233699999999995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581.25</v>
      </c>
      <c r="D103" s="37">
        <v>582.25</v>
      </c>
      <c r="E103" s="37">
        <v>575.04999999999995</v>
      </c>
      <c r="F103" s="37">
        <v>568.84999999999991</v>
      </c>
      <c r="G103" s="37">
        <v>561.64999999999986</v>
      </c>
      <c r="H103" s="37">
        <v>588.45000000000005</v>
      </c>
      <c r="I103" s="37">
        <v>595.65000000000009</v>
      </c>
      <c r="J103" s="37">
        <v>601.85000000000014</v>
      </c>
      <c r="K103" s="28">
        <v>589.45000000000005</v>
      </c>
      <c r="L103" s="28">
        <v>576.04999999999995</v>
      </c>
      <c r="M103" s="28">
        <v>96.485919999999993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1547.8</v>
      </c>
      <c r="D104" s="37">
        <v>1550.0333333333335</v>
      </c>
      <c r="E104" s="37">
        <v>1525.5666666666671</v>
      </c>
      <c r="F104" s="37">
        <v>1503.3333333333335</v>
      </c>
      <c r="G104" s="37">
        <v>1478.866666666667</v>
      </c>
      <c r="H104" s="37">
        <v>1572.2666666666671</v>
      </c>
      <c r="I104" s="37">
        <v>1596.7333333333338</v>
      </c>
      <c r="J104" s="37">
        <v>1618.9666666666672</v>
      </c>
      <c r="K104" s="28">
        <v>1574.5</v>
      </c>
      <c r="L104" s="28">
        <v>1527.8</v>
      </c>
      <c r="M104" s="28">
        <v>8.5803700000000003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124.85</v>
      </c>
      <c r="D105" s="37">
        <v>124.01666666666665</v>
      </c>
      <c r="E105" s="37">
        <v>122.23333333333331</v>
      </c>
      <c r="F105" s="37">
        <v>119.61666666666666</v>
      </c>
      <c r="G105" s="37">
        <v>117.83333333333331</v>
      </c>
      <c r="H105" s="37">
        <v>126.6333333333333</v>
      </c>
      <c r="I105" s="37">
        <v>128.41666666666666</v>
      </c>
      <c r="J105" s="37">
        <v>131.0333333333333</v>
      </c>
      <c r="K105" s="28">
        <v>125.8</v>
      </c>
      <c r="L105" s="28">
        <v>121.4</v>
      </c>
      <c r="M105" s="28">
        <v>80.464939999999999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290.8</v>
      </c>
      <c r="D106" s="37">
        <v>287.75</v>
      </c>
      <c r="E106" s="37">
        <v>283.3</v>
      </c>
      <c r="F106" s="37">
        <v>275.8</v>
      </c>
      <c r="G106" s="37">
        <v>271.35000000000002</v>
      </c>
      <c r="H106" s="37">
        <v>295.25</v>
      </c>
      <c r="I106" s="37">
        <v>299.70000000000005</v>
      </c>
      <c r="J106" s="37">
        <v>307.2</v>
      </c>
      <c r="K106" s="28">
        <v>292.2</v>
      </c>
      <c r="L106" s="28">
        <v>280.25</v>
      </c>
      <c r="M106" s="28">
        <v>46.416130000000003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2142.0500000000002</v>
      </c>
      <c r="D107" s="37">
        <v>2142.5833333333335</v>
      </c>
      <c r="E107" s="37">
        <v>2120.7666666666669</v>
      </c>
      <c r="F107" s="37">
        <v>2099.4833333333336</v>
      </c>
      <c r="G107" s="37">
        <v>2077.666666666667</v>
      </c>
      <c r="H107" s="37">
        <v>2163.8666666666668</v>
      </c>
      <c r="I107" s="37">
        <v>2185.6833333333334</v>
      </c>
      <c r="J107" s="37">
        <v>2206.9666666666667</v>
      </c>
      <c r="K107" s="28">
        <v>2164.4</v>
      </c>
      <c r="L107" s="28">
        <v>2121.3000000000002</v>
      </c>
      <c r="M107" s="28">
        <v>17.361149999999999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333.4</v>
      </c>
      <c r="D108" s="37">
        <v>331.8</v>
      </c>
      <c r="E108" s="37">
        <v>328.6</v>
      </c>
      <c r="F108" s="37">
        <v>323.8</v>
      </c>
      <c r="G108" s="37">
        <v>320.60000000000002</v>
      </c>
      <c r="H108" s="37">
        <v>336.6</v>
      </c>
      <c r="I108" s="37">
        <v>339.79999999999995</v>
      </c>
      <c r="J108" s="37">
        <v>344.6</v>
      </c>
      <c r="K108" s="28">
        <v>335</v>
      </c>
      <c r="L108" s="28">
        <v>327</v>
      </c>
      <c r="M108" s="28">
        <v>7.3242200000000004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2536.0500000000002</v>
      </c>
      <c r="D109" s="37">
        <v>2556.7166666666667</v>
      </c>
      <c r="E109" s="37">
        <v>2509.4333333333334</v>
      </c>
      <c r="F109" s="37">
        <v>2482.8166666666666</v>
      </c>
      <c r="G109" s="37">
        <v>2435.5333333333333</v>
      </c>
      <c r="H109" s="37">
        <v>2583.3333333333335</v>
      </c>
      <c r="I109" s="37">
        <v>2630.6166666666672</v>
      </c>
      <c r="J109" s="37">
        <v>2657.2333333333336</v>
      </c>
      <c r="K109" s="28">
        <v>2604</v>
      </c>
      <c r="L109" s="28">
        <v>2530.1</v>
      </c>
      <c r="M109" s="28">
        <v>51.029350000000001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741.6</v>
      </c>
      <c r="D110" s="37">
        <v>739.5333333333333</v>
      </c>
      <c r="E110" s="37">
        <v>734.16666666666663</v>
      </c>
      <c r="F110" s="37">
        <v>726.73333333333335</v>
      </c>
      <c r="G110" s="37">
        <v>721.36666666666667</v>
      </c>
      <c r="H110" s="37">
        <v>746.96666666666658</v>
      </c>
      <c r="I110" s="37">
        <v>752.33333333333337</v>
      </c>
      <c r="J110" s="37">
        <v>759.76666666666654</v>
      </c>
      <c r="K110" s="28">
        <v>744.9</v>
      </c>
      <c r="L110" s="28">
        <v>732.1</v>
      </c>
      <c r="M110" s="28">
        <v>135.18142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1367.4</v>
      </c>
      <c r="D111" s="37">
        <v>1363.9666666666667</v>
      </c>
      <c r="E111" s="37">
        <v>1352.9333333333334</v>
      </c>
      <c r="F111" s="37">
        <v>1338.4666666666667</v>
      </c>
      <c r="G111" s="37">
        <v>1327.4333333333334</v>
      </c>
      <c r="H111" s="37">
        <v>1378.4333333333334</v>
      </c>
      <c r="I111" s="37">
        <v>1389.4666666666667</v>
      </c>
      <c r="J111" s="37">
        <v>1403.9333333333334</v>
      </c>
      <c r="K111" s="28">
        <v>1375</v>
      </c>
      <c r="L111" s="28">
        <v>1349.5</v>
      </c>
      <c r="M111" s="28">
        <v>2.6850999999999998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516.5</v>
      </c>
      <c r="D112" s="37">
        <v>514.83333333333337</v>
      </c>
      <c r="E112" s="37">
        <v>507.66666666666674</v>
      </c>
      <c r="F112" s="37">
        <v>498.83333333333337</v>
      </c>
      <c r="G112" s="37">
        <v>491.66666666666674</v>
      </c>
      <c r="H112" s="37">
        <v>523.66666666666674</v>
      </c>
      <c r="I112" s="37">
        <v>530.83333333333348</v>
      </c>
      <c r="J112" s="37">
        <v>539.66666666666674</v>
      </c>
      <c r="K112" s="28">
        <v>522</v>
      </c>
      <c r="L112" s="28">
        <v>506</v>
      </c>
      <c r="M112" s="28">
        <v>20.16994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638.65</v>
      </c>
      <c r="D113" s="37">
        <v>641.08333333333337</v>
      </c>
      <c r="E113" s="37">
        <v>630.06666666666672</v>
      </c>
      <c r="F113" s="37">
        <v>621.48333333333335</v>
      </c>
      <c r="G113" s="37">
        <v>610.4666666666667</v>
      </c>
      <c r="H113" s="37">
        <v>649.66666666666674</v>
      </c>
      <c r="I113" s="37">
        <v>660.68333333333339</v>
      </c>
      <c r="J113" s="37">
        <v>669.26666666666677</v>
      </c>
      <c r="K113" s="28">
        <v>652.1</v>
      </c>
      <c r="L113" s="28">
        <v>632.5</v>
      </c>
      <c r="M113" s="28">
        <v>5.6671500000000004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43.45</v>
      </c>
      <c r="D114" s="37">
        <v>43.35</v>
      </c>
      <c r="E114" s="37">
        <v>42.85</v>
      </c>
      <c r="F114" s="37">
        <v>42.25</v>
      </c>
      <c r="G114" s="37">
        <v>41.75</v>
      </c>
      <c r="H114" s="37">
        <v>43.95</v>
      </c>
      <c r="I114" s="37">
        <v>44.45</v>
      </c>
      <c r="J114" s="37">
        <v>45.050000000000004</v>
      </c>
      <c r="K114" s="28">
        <v>43.85</v>
      </c>
      <c r="L114" s="28">
        <v>42.75</v>
      </c>
      <c r="M114" s="28">
        <v>308.91861999999998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259.60000000000002</v>
      </c>
      <c r="D115" s="37">
        <v>260.08333333333331</v>
      </c>
      <c r="E115" s="37">
        <v>256.81666666666661</v>
      </c>
      <c r="F115" s="37">
        <v>254.0333333333333</v>
      </c>
      <c r="G115" s="37">
        <v>250.76666666666659</v>
      </c>
      <c r="H115" s="37">
        <v>262.86666666666662</v>
      </c>
      <c r="I115" s="37">
        <v>266.13333333333338</v>
      </c>
      <c r="J115" s="37">
        <v>268.91666666666663</v>
      </c>
      <c r="K115" s="28">
        <v>263.35000000000002</v>
      </c>
      <c r="L115" s="28">
        <v>257.3</v>
      </c>
      <c r="M115" s="28">
        <v>195.97941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4996.5</v>
      </c>
      <c r="D116" s="37">
        <v>5053.7333333333336</v>
      </c>
      <c r="E116" s="37">
        <v>4911.8166666666675</v>
      </c>
      <c r="F116" s="37">
        <v>4827.1333333333341</v>
      </c>
      <c r="G116" s="37">
        <v>4685.2166666666681</v>
      </c>
      <c r="H116" s="37">
        <v>5138.416666666667</v>
      </c>
      <c r="I116" s="37">
        <v>5280.333333333333</v>
      </c>
      <c r="J116" s="37">
        <v>5365.0166666666664</v>
      </c>
      <c r="K116" s="28">
        <v>5195.6499999999996</v>
      </c>
      <c r="L116" s="28">
        <v>4969.05</v>
      </c>
      <c r="M116" s="28">
        <v>3.18343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168.4</v>
      </c>
      <c r="D117" s="37">
        <v>165.9</v>
      </c>
      <c r="E117" s="37">
        <v>162.80000000000001</v>
      </c>
      <c r="F117" s="37">
        <v>157.20000000000002</v>
      </c>
      <c r="G117" s="37">
        <v>154.10000000000002</v>
      </c>
      <c r="H117" s="37">
        <v>171.5</v>
      </c>
      <c r="I117" s="37">
        <v>174.59999999999997</v>
      </c>
      <c r="J117" s="37">
        <v>180.2</v>
      </c>
      <c r="K117" s="28">
        <v>169</v>
      </c>
      <c r="L117" s="28">
        <v>160.30000000000001</v>
      </c>
      <c r="M117" s="28">
        <v>27.79213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251.05</v>
      </c>
      <c r="D118" s="37">
        <v>246.68333333333331</v>
      </c>
      <c r="E118" s="37">
        <v>239.36666666666662</v>
      </c>
      <c r="F118" s="37">
        <v>227.68333333333331</v>
      </c>
      <c r="G118" s="37">
        <v>220.36666666666662</v>
      </c>
      <c r="H118" s="37">
        <v>258.36666666666662</v>
      </c>
      <c r="I118" s="37">
        <v>265.68333333333328</v>
      </c>
      <c r="J118" s="37">
        <v>277.36666666666662</v>
      </c>
      <c r="K118" s="28">
        <v>254</v>
      </c>
      <c r="L118" s="28">
        <v>235</v>
      </c>
      <c r="M118" s="28">
        <v>267.72928000000002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126.05</v>
      </c>
      <c r="D119" s="37">
        <v>124.64999999999999</v>
      </c>
      <c r="E119" s="37">
        <v>122.89999999999998</v>
      </c>
      <c r="F119" s="37">
        <v>119.74999999999999</v>
      </c>
      <c r="G119" s="37">
        <v>117.99999999999997</v>
      </c>
      <c r="H119" s="37">
        <v>127.79999999999998</v>
      </c>
      <c r="I119" s="37">
        <v>129.55000000000001</v>
      </c>
      <c r="J119" s="37">
        <v>132.69999999999999</v>
      </c>
      <c r="K119" s="28">
        <v>126.4</v>
      </c>
      <c r="L119" s="28">
        <v>121.5</v>
      </c>
      <c r="M119" s="28">
        <v>157.20227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791.95</v>
      </c>
      <c r="D120" s="37">
        <v>802.88333333333333</v>
      </c>
      <c r="E120" s="37">
        <v>776.81666666666661</v>
      </c>
      <c r="F120" s="37">
        <v>761.68333333333328</v>
      </c>
      <c r="G120" s="37">
        <v>735.61666666666656</v>
      </c>
      <c r="H120" s="37">
        <v>818.01666666666665</v>
      </c>
      <c r="I120" s="37">
        <v>844.08333333333348</v>
      </c>
      <c r="J120" s="37">
        <v>859.2166666666667</v>
      </c>
      <c r="K120" s="28">
        <v>828.95</v>
      </c>
      <c r="L120" s="28">
        <v>787.75</v>
      </c>
      <c r="M120" s="28">
        <v>54.000799999999998</v>
      </c>
      <c r="N120" s="1"/>
      <c r="O120" s="1"/>
    </row>
    <row r="121" spans="1:15" ht="12.75" customHeight="1">
      <c r="A121" s="53">
        <v>112</v>
      </c>
      <c r="B121" s="28" t="s">
        <v>827</v>
      </c>
      <c r="C121" s="28">
        <v>22.1</v>
      </c>
      <c r="D121" s="37">
        <v>22.133333333333336</v>
      </c>
      <c r="E121" s="37">
        <v>21.966666666666672</v>
      </c>
      <c r="F121" s="37">
        <v>21.833333333333336</v>
      </c>
      <c r="G121" s="37">
        <v>21.666666666666671</v>
      </c>
      <c r="H121" s="37">
        <v>22.266666666666673</v>
      </c>
      <c r="I121" s="37">
        <v>22.433333333333337</v>
      </c>
      <c r="J121" s="37">
        <v>22.566666666666674</v>
      </c>
      <c r="K121" s="28">
        <v>22.3</v>
      </c>
      <c r="L121" s="28">
        <v>22</v>
      </c>
      <c r="M121" s="28">
        <v>66.918009999999995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382.25</v>
      </c>
      <c r="D122" s="37">
        <v>386.41666666666669</v>
      </c>
      <c r="E122" s="37">
        <v>376.43333333333339</v>
      </c>
      <c r="F122" s="37">
        <v>370.61666666666673</v>
      </c>
      <c r="G122" s="37">
        <v>360.63333333333344</v>
      </c>
      <c r="H122" s="37">
        <v>392.23333333333335</v>
      </c>
      <c r="I122" s="37">
        <v>402.21666666666658</v>
      </c>
      <c r="J122" s="37">
        <v>408.0333333333333</v>
      </c>
      <c r="K122" s="28">
        <v>396.4</v>
      </c>
      <c r="L122" s="28">
        <v>380.6</v>
      </c>
      <c r="M122" s="28">
        <v>43.996029999999998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217.05</v>
      </c>
      <c r="D123" s="37">
        <v>218.69999999999996</v>
      </c>
      <c r="E123" s="37">
        <v>215.04999999999993</v>
      </c>
      <c r="F123" s="37">
        <v>213.04999999999995</v>
      </c>
      <c r="G123" s="37">
        <v>209.39999999999992</v>
      </c>
      <c r="H123" s="37">
        <v>220.69999999999993</v>
      </c>
      <c r="I123" s="37">
        <v>224.34999999999997</v>
      </c>
      <c r="J123" s="37">
        <v>226.34999999999994</v>
      </c>
      <c r="K123" s="28">
        <v>222.35</v>
      </c>
      <c r="L123" s="28">
        <v>216.7</v>
      </c>
      <c r="M123" s="28">
        <v>44.895780000000002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968.3</v>
      </c>
      <c r="D124" s="37">
        <v>969.35</v>
      </c>
      <c r="E124" s="37">
        <v>959.95</v>
      </c>
      <c r="F124" s="37">
        <v>951.6</v>
      </c>
      <c r="G124" s="37">
        <v>942.2</v>
      </c>
      <c r="H124" s="37">
        <v>977.7</v>
      </c>
      <c r="I124" s="37">
        <v>987.09999999999991</v>
      </c>
      <c r="J124" s="37">
        <v>995.45</v>
      </c>
      <c r="K124" s="28">
        <v>978.75</v>
      </c>
      <c r="L124" s="28">
        <v>961</v>
      </c>
      <c r="M124" s="28">
        <v>24.06015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4728.8500000000004</v>
      </c>
      <c r="D125" s="37">
        <v>4729.6833333333334</v>
      </c>
      <c r="E125" s="37">
        <v>4679.3666666666668</v>
      </c>
      <c r="F125" s="37">
        <v>4629.8833333333332</v>
      </c>
      <c r="G125" s="37">
        <v>4579.5666666666666</v>
      </c>
      <c r="H125" s="37">
        <v>4779.166666666667</v>
      </c>
      <c r="I125" s="37">
        <v>4829.4833333333345</v>
      </c>
      <c r="J125" s="37">
        <v>4878.9666666666672</v>
      </c>
      <c r="K125" s="28">
        <v>4780</v>
      </c>
      <c r="L125" s="28">
        <v>4680.2</v>
      </c>
      <c r="M125" s="28">
        <v>3.3798599999999999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1828.85</v>
      </c>
      <c r="D126" s="37">
        <v>1836.1666666666667</v>
      </c>
      <c r="E126" s="37">
        <v>1814.8333333333335</v>
      </c>
      <c r="F126" s="37">
        <v>1800.8166666666668</v>
      </c>
      <c r="G126" s="37">
        <v>1779.4833333333336</v>
      </c>
      <c r="H126" s="37">
        <v>1850.1833333333334</v>
      </c>
      <c r="I126" s="37">
        <v>1871.5166666666669</v>
      </c>
      <c r="J126" s="37">
        <v>1885.5333333333333</v>
      </c>
      <c r="K126" s="28">
        <v>1857.5</v>
      </c>
      <c r="L126" s="28">
        <v>1822.15</v>
      </c>
      <c r="M126" s="28">
        <v>54.074530000000003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1979.25</v>
      </c>
      <c r="D127" s="37">
        <v>1985.0833333333333</v>
      </c>
      <c r="E127" s="37">
        <v>1966.1666666666665</v>
      </c>
      <c r="F127" s="37">
        <v>1953.0833333333333</v>
      </c>
      <c r="G127" s="37">
        <v>1934.1666666666665</v>
      </c>
      <c r="H127" s="37">
        <v>1998.1666666666665</v>
      </c>
      <c r="I127" s="37">
        <v>2017.083333333333</v>
      </c>
      <c r="J127" s="37">
        <v>2030.1666666666665</v>
      </c>
      <c r="K127" s="28">
        <v>2004</v>
      </c>
      <c r="L127" s="28">
        <v>1972</v>
      </c>
      <c r="M127" s="28">
        <v>3.9285100000000002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1022.35</v>
      </c>
      <c r="D128" s="37">
        <v>1022.1166666666667</v>
      </c>
      <c r="E128" s="37">
        <v>1002.2333333333333</v>
      </c>
      <c r="F128" s="37">
        <v>982.11666666666667</v>
      </c>
      <c r="G128" s="37">
        <v>962.23333333333335</v>
      </c>
      <c r="H128" s="37">
        <v>1042.2333333333333</v>
      </c>
      <c r="I128" s="37">
        <v>1062.1166666666668</v>
      </c>
      <c r="J128" s="37">
        <v>1082.2333333333333</v>
      </c>
      <c r="K128" s="28">
        <v>1042</v>
      </c>
      <c r="L128" s="28">
        <v>1002</v>
      </c>
      <c r="M128" s="28">
        <v>5.7636500000000002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338.8</v>
      </c>
      <c r="D129" s="37">
        <v>340.53333333333336</v>
      </c>
      <c r="E129" s="37">
        <v>333.26666666666671</v>
      </c>
      <c r="F129" s="37">
        <v>327.73333333333335</v>
      </c>
      <c r="G129" s="37">
        <v>320.4666666666667</v>
      </c>
      <c r="H129" s="37">
        <v>346.06666666666672</v>
      </c>
      <c r="I129" s="37">
        <v>353.33333333333337</v>
      </c>
      <c r="J129" s="37">
        <v>358.86666666666673</v>
      </c>
      <c r="K129" s="28">
        <v>347.8</v>
      </c>
      <c r="L129" s="28">
        <v>335</v>
      </c>
      <c r="M129" s="28">
        <v>11.840310000000001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737.4</v>
      </c>
      <c r="D130" s="37">
        <v>737.9</v>
      </c>
      <c r="E130" s="37">
        <v>729.3</v>
      </c>
      <c r="F130" s="37">
        <v>721.19999999999993</v>
      </c>
      <c r="G130" s="37">
        <v>712.59999999999991</v>
      </c>
      <c r="H130" s="37">
        <v>746</v>
      </c>
      <c r="I130" s="37">
        <v>754.60000000000014</v>
      </c>
      <c r="J130" s="37">
        <v>762.7</v>
      </c>
      <c r="K130" s="28">
        <v>746.5</v>
      </c>
      <c r="L130" s="28">
        <v>729.8</v>
      </c>
      <c r="M130" s="28">
        <v>41.113599999999998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561.15</v>
      </c>
      <c r="D131" s="37">
        <v>555.0333333333333</v>
      </c>
      <c r="E131" s="37">
        <v>546.11666666666656</v>
      </c>
      <c r="F131" s="37">
        <v>531.08333333333326</v>
      </c>
      <c r="G131" s="37">
        <v>522.16666666666652</v>
      </c>
      <c r="H131" s="37">
        <v>570.06666666666661</v>
      </c>
      <c r="I131" s="37">
        <v>578.98333333333335</v>
      </c>
      <c r="J131" s="37">
        <v>594.01666666666665</v>
      </c>
      <c r="K131" s="28">
        <v>563.95000000000005</v>
      </c>
      <c r="L131" s="28">
        <v>540</v>
      </c>
      <c r="M131" s="28">
        <v>70.735420000000005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2768.65</v>
      </c>
      <c r="D132" s="37">
        <v>2775.5666666666671</v>
      </c>
      <c r="E132" s="37">
        <v>2741.1333333333341</v>
      </c>
      <c r="F132" s="37">
        <v>2713.6166666666672</v>
      </c>
      <c r="G132" s="37">
        <v>2679.1833333333343</v>
      </c>
      <c r="H132" s="37">
        <v>2803.0833333333339</v>
      </c>
      <c r="I132" s="37">
        <v>2837.5166666666673</v>
      </c>
      <c r="J132" s="37">
        <v>2865.0333333333338</v>
      </c>
      <c r="K132" s="28">
        <v>2810</v>
      </c>
      <c r="L132" s="28">
        <v>2748.05</v>
      </c>
      <c r="M132" s="28">
        <v>7.8237399999999999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1779.4</v>
      </c>
      <c r="D133" s="37">
        <v>1781.3833333333332</v>
      </c>
      <c r="E133" s="37">
        <v>1769.7666666666664</v>
      </c>
      <c r="F133" s="37">
        <v>1760.1333333333332</v>
      </c>
      <c r="G133" s="37">
        <v>1748.5166666666664</v>
      </c>
      <c r="H133" s="37">
        <v>1791.0166666666664</v>
      </c>
      <c r="I133" s="37">
        <v>1802.6333333333332</v>
      </c>
      <c r="J133" s="37">
        <v>1812.2666666666664</v>
      </c>
      <c r="K133" s="28">
        <v>1793</v>
      </c>
      <c r="L133" s="28">
        <v>1771.75</v>
      </c>
      <c r="M133" s="28">
        <v>23.490010000000002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87.15</v>
      </c>
      <c r="D134" s="37">
        <v>87.233333333333334</v>
      </c>
      <c r="E134" s="37">
        <v>84.966666666666669</v>
      </c>
      <c r="F134" s="37">
        <v>82.783333333333331</v>
      </c>
      <c r="G134" s="37">
        <v>80.516666666666666</v>
      </c>
      <c r="H134" s="37">
        <v>89.416666666666671</v>
      </c>
      <c r="I134" s="37">
        <v>91.683333333333351</v>
      </c>
      <c r="J134" s="37">
        <v>93.866666666666674</v>
      </c>
      <c r="K134" s="28">
        <v>89.5</v>
      </c>
      <c r="L134" s="28">
        <v>85.05</v>
      </c>
      <c r="M134" s="28">
        <v>187.74367000000001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5141.25</v>
      </c>
      <c r="D135" s="37">
        <v>5156.7333333333336</v>
      </c>
      <c r="E135" s="37">
        <v>5105.5166666666673</v>
      </c>
      <c r="F135" s="37">
        <v>5069.7833333333338</v>
      </c>
      <c r="G135" s="37">
        <v>5018.5666666666675</v>
      </c>
      <c r="H135" s="37">
        <v>5192.4666666666672</v>
      </c>
      <c r="I135" s="37">
        <v>5243.6833333333343</v>
      </c>
      <c r="J135" s="37">
        <v>5279.416666666667</v>
      </c>
      <c r="K135" s="28">
        <v>5207.95</v>
      </c>
      <c r="L135" s="28">
        <v>5121</v>
      </c>
      <c r="M135" s="28">
        <v>2.0171000000000001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387.45</v>
      </c>
      <c r="D136" s="37">
        <v>384.98333333333335</v>
      </c>
      <c r="E136" s="37">
        <v>381.4666666666667</v>
      </c>
      <c r="F136" s="37">
        <v>375.48333333333335</v>
      </c>
      <c r="G136" s="37">
        <v>371.9666666666667</v>
      </c>
      <c r="H136" s="37">
        <v>390.9666666666667</v>
      </c>
      <c r="I136" s="37">
        <v>394.48333333333335</v>
      </c>
      <c r="J136" s="37">
        <v>400.4666666666667</v>
      </c>
      <c r="K136" s="28">
        <v>388.5</v>
      </c>
      <c r="L136" s="28">
        <v>379</v>
      </c>
      <c r="M136" s="28">
        <v>33.110930000000003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6325.5</v>
      </c>
      <c r="D137" s="37">
        <v>6320.5333333333328</v>
      </c>
      <c r="E137" s="37">
        <v>6251.1166666666659</v>
      </c>
      <c r="F137" s="37">
        <v>6176.7333333333327</v>
      </c>
      <c r="G137" s="37">
        <v>6107.3166666666657</v>
      </c>
      <c r="H137" s="37">
        <v>6394.9166666666661</v>
      </c>
      <c r="I137" s="37">
        <v>6464.3333333333339</v>
      </c>
      <c r="J137" s="37">
        <v>6538.7166666666662</v>
      </c>
      <c r="K137" s="28">
        <v>6389.95</v>
      </c>
      <c r="L137" s="28">
        <v>6246.15</v>
      </c>
      <c r="M137" s="28">
        <v>2.83948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1852.8</v>
      </c>
      <c r="D138" s="37">
        <v>1846.1666666666667</v>
      </c>
      <c r="E138" s="37">
        <v>1834.3333333333335</v>
      </c>
      <c r="F138" s="37">
        <v>1815.8666666666668</v>
      </c>
      <c r="G138" s="37">
        <v>1804.0333333333335</v>
      </c>
      <c r="H138" s="37">
        <v>1864.6333333333334</v>
      </c>
      <c r="I138" s="37">
        <v>1876.4666666666669</v>
      </c>
      <c r="J138" s="37">
        <v>1894.9333333333334</v>
      </c>
      <c r="K138" s="28">
        <v>1858</v>
      </c>
      <c r="L138" s="28">
        <v>1827.7</v>
      </c>
      <c r="M138" s="28">
        <v>22.45496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605.25</v>
      </c>
      <c r="D139" s="37">
        <v>608.65</v>
      </c>
      <c r="E139" s="37">
        <v>600.25</v>
      </c>
      <c r="F139" s="37">
        <v>595.25</v>
      </c>
      <c r="G139" s="37">
        <v>586.85</v>
      </c>
      <c r="H139" s="37">
        <v>613.65</v>
      </c>
      <c r="I139" s="37">
        <v>622.04999999999984</v>
      </c>
      <c r="J139" s="37">
        <v>627.04999999999995</v>
      </c>
      <c r="K139" s="28">
        <v>617.04999999999995</v>
      </c>
      <c r="L139" s="28">
        <v>603.65</v>
      </c>
      <c r="M139" s="28">
        <v>13.941179999999999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772.8</v>
      </c>
      <c r="D140" s="37">
        <v>776.6</v>
      </c>
      <c r="E140" s="37">
        <v>767.2</v>
      </c>
      <c r="F140" s="37">
        <v>761.6</v>
      </c>
      <c r="G140" s="37">
        <v>752.2</v>
      </c>
      <c r="H140" s="37">
        <v>782.2</v>
      </c>
      <c r="I140" s="37">
        <v>791.59999999999991</v>
      </c>
      <c r="J140" s="37">
        <v>797.2</v>
      </c>
      <c r="K140" s="28">
        <v>786</v>
      </c>
      <c r="L140" s="28">
        <v>771</v>
      </c>
      <c r="M140" s="28">
        <v>9.1922200000000007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67630.850000000006</v>
      </c>
      <c r="D141" s="37">
        <v>67596.683333333334</v>
      </c>
      <c r="E141" s="37">
        <v>67237.316666666666</v>
      </c>
      <c r="F141" s="37">
        <v>66843.783333333326</v>
      </c>
      <c r="G141" s="37">
        <v>66484.416666666657</v>
      </c>
      <c r="H141" s="37">
        <v>67990.216666666674</v>
      </c>
      <c r="I141" s="37">
        <v>68349.583333333343</v>
      </c>
      <c r="J141" s="37">
        <v>68743.116666666683</v>
      </c>
      <c r="K141" s="28">
        <v>67956.05</v>
      </c>
      <c r="L141" s="28">
        <v>67203.149999999994</v>
      </c>
      <c r="M141" s="28">
        <v>6.216E-2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820.7</v>
      </c>
      <c r="D142" s="37">
        <v>833.68333333333339</v>
      </c>
      <c r="E142" s="37">
        <v>802.36666666666679</v>
      </c>
      <c r="F142" s="37">
        <v>784.03333333333342</v>
      </c>
      <c r="G142" s="37">
        <v>752.71666666666681</v>
      </c>
      <c r="H142" s="37">
        <v>852.01666666666677</v>
      </c>
      <c r="I142" s="37">
        <v>883.33333333333337</v>
      </c>
      <c r="J142" s="37">
        <v>901.66666666666674</v>
      </c>
      <c r="K142" s="28">
        <v>865</v>
      </c>
      <c r="L142" s="28">
        <v>815.35</v>
      </c>
      <c r="M142" s="28">
        <v>15.210990000000001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168.7</v>
      </c>
      <c r="D143" s="37">
        <v>169.25</v>
      </c>
      <c r="E143" s="37">
        <v>167.05</v>
      </c>
      <c r="F143" s="37">
        <v>165.4</v>
      </c>
      <c r="G143" s="37">
        <v>163.20000000000002</v>
      </c>
      <c r="H143" s="37">
        <v>170.9</v>
      </c>
      <c r="I143" s="37">
        <v>173.1</v>
      </c>
      <c r="J143" s="37">
        <v>174.75</v>
      </c>
      <c r="K143" s="28">
        <v>171.45</v>
      </c>
      <c r="L143" s="28">
        <v>167.6</v>
      </c>
      <c r="M143" s="28">
        <v>38.597369999999998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827.85</v>
      </c>
      <c r="D144" s="37">
        <v>829.83333333333337</v>
      </c>
      <c r="E144" s="37">
        <v>820.9666666666667</v>
      </c>
      <c r="F144" s="37">
        <v>814.08333333333337</v>
      </c>
      <c r="G144" s="37">
        <v>805.2166666666667</v>
      </c>
      <c r="H144" s="37">
        <v>836.7166666666667</v>
      </c>
      <c r="I144" s="37">
        <v>845.58333333333326</v>
      </c>
      <c r="J144" s="37">
        <v>852.4666666666667</v>
      </c>
      <c r="K144" s="28">
        <v>838.7</v>
      </c>
      <c r="L144" s="28">
        <v>822.95</v>
      </c>
      <c r="M144" s="28">
        <v>20.492920000000002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122.8</v>
      </c>
      <c r="D145" s="37">
        <v>122.71666666666665</v>
      </c>
      <c r="E145" s="37">
        <v>121.13333333333331</v>
      </c>
      <c r="F145" s="37">
        <v>119.46666666666665</v>
      </c>
      <c r="G145" s="37">
        <v>117.88333333333331</v>
      </c>
      <c r="H145" s="37">
        <v>124.38333333333331</v>
      </c>
      <c r="I145" s="37">
        <v>125.96666666666665</v>
      </c>
      <c r="J145" s="37">
        <v>127.63333333333331</v>
      </c>
      <c r="K145" s="28">
        <v>124.3</v>
      </c>
      <c r="L145" s="28">
        <v>121.05</v>
      </c>
      <c r="M145" s="28">
        <v>47.207920000000001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521.29999999999995</v>
      </c>
      <c r="D146" s="37">
        <v>523.7166666666667</v>
      </c>
      <c r="E146" s="37">
        <v>515.43333333333339</v>
      </c>
      <c r="F146" s="37">
        <v>509.56666666666672</v>
      </c>
      <c r="G146" s="37">
        <v>501.28333333333342</v>
      </c>
      <c r="H146" s="37">
        <v>529.58333333333337</v>
      </c>
      <c r="I146" s="37">
        <v>537.86666666666667</v>
      </c>
      <c r="J146" s="37">
        <v>543.73333333333335</v>
      </c>
      <c r="K146" s="28">
        <v>532</v>
      </c>
      <c r="L146" s="28">
        <v>517.85</v>
      </c>
      <c r="M146" s="28">
        <v>30.044229999999999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7744.2</v>
      </c>
      <c r="D147" s="37">
        <v>7756.0666666666666</v>
      </c>
      <c r="E147" s="37">
        <v>7663.1333333333332</v>
      </c>
      <c r="F147" s="37">
        <v>7582.0666666666666</v>
      </c>
      <c r="G147" s="37">
        <v>7489.1333333333332</v>
      </c>
      <c r="H147" s="37">
        <v>7837.1333333333332</v>
      </c>
      <c r="I147" s="37">
        <v>7930.0666666666657</v>
      </c>
      <c r="J147" s="37">
        <v>8011.1333333333332</v>
      </c>
      <c r="K147" s="28">
        <v>7849</v>
      </c>
      <c r="L147" s="28">
        <v>7675</v>
      </c>
      <c r="M147" s="28">
        <v>3.93628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776.6</v>
      </c>
      <c r="D148" s="37">
        <v>778.86666666666667</v>
      </c>
      <c r="E148" s="37">
        <v>766.73333333333335</v>
      </c>
      <c r="F148" s="37">
        <v>756.86666666666667</v>
      </c>
      <c r="G148" s="37">
        <v>744.73333333333335</v>
      </c>
      <c r="H148" s="37">
        <v>788.73333333333335</v>
      </c>
      <c r="I148" s="37">
        <v>800.86666666666679</v>
      </c>
      <c r="J148" s="37">
        <v>810.73333333333335</v>
      </c>
      <c r="K148" s="28">
        <v>791</v>
      </c>
      <c r="L148" s="28">
        <v>769</v>
      </c>
      <c r="M148" s="28">
        <v>3.3656299999999999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4338.55</v>
      </c>
      <c r="D149" s="37">
        <v>4357.4666666666672</v>
      </c>
      <c r="E149" s="37">
        <v>4307.0833333333339</v>
      </c>
      <c r="F149" s="37">
        <v>4275.6166666666668</v>
      </c>
      <c r="G149" s="37">
        <v>4225.2333333333336</v>
      </c>
      <c r="H149" s="37">
        <v>4388.9333333333343</v>
      </c>
      <c r="I149" s="37">
        <v>4439.3166666666675</v>
      </c>
      <c r="J149" s="37">
        <v>4470.7833333333347</v>
      </c>
      <c r="K149" s="28">
        <v>4407.8500000000004</v>
      </c>
      <c r="L149" s="28">
        <v>4326</v>
      </c>
      <c r="M149" s="28">
        <v>4.7092299999999998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3197.75</v>
      </c>
      <c r="D150" s="37">
        <v>3239.4500000000003</v>
      </c>
      <c r="E150" s="37">
        <v>3144.3000000000006</v>
      </c>
      <c r="F150" s="37">
        <v>3090.8500000000004</v>
      </c>
      <c r="G150" s="37">
        <v>2995.7000000000007</v>
      </c>
      <c r="H150" s="37">
        <v>3292.9000000000005</v>
      </c>
      <c r="I150" s="37">
        <v>3388.05</v>
      </c>
      <c r="J150" s="37">
        <v>3441.5000000000005</v>
      </c>
      <c r="K150" s="28">
        <v>3334.6</v>
      </c>
      <c r="L150" s="28">
        <v>3186</v>
      </c>
      <c r="M150" s="28">
        <v>7.0783300000000002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1365.6</v>
      </c>
      <c r="D151" s="37">
        <v>1368.1166666666668</v>
      </c>
      <c r="E151" s="37">
        <v>1354.2333333333336</v>
      </c>
      <c r="F151" s="37">
        <v>1342.8666666666668</v>
      </c>
      <c r="G151" s="37">
        <v>1328.9833333333336</v>
      </c>
      <c r="H151" s="37">
        <v>1379.4833333333336</v>
      </c>
      <c r="I151" s="37">
        <v>1393.3666666666668</v>
      </c>
      <c r="J151" s="37">
        <v>1404.7333333333336</v>
      </c>
      <c r="K151" s="28">
        <v>1382</v>
      </c>
      <c r="L151" s="28">
        <v>1356.75</v>
      </c>
      <c r="M151" s="28">
        <v>3.3626499999999999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841.8</v>
      </c>
      <c r="D152" s="37">
        <v>836.11666666666667</v>
      </c>
      <c r="E152" s="37">
        <v>828.7833333333333</v>
      </c>
      <c r="F152" s="37">
        <v>815.76666666666665</v>
      </c>
      <c r="G152" s="37">
        <v>808.43333333333328</v>
      </c>
      <c r="H152" s="37">
        <v>849.13333333333333</v>
      </c>
      <c r="I152" s="37">
        <v>856.46666666666658</v>
      </c>
      <c r="J152" s="37">
        <v>869.48333333333335</v>
      </c>
      <c r="K152" s="28">
        <v>843.45</v>
      </c>
      <c r="L152" s="28">
        <v>823.1</v>
      </c>
      <c r="M152" s="28">
        <v>2.0661499999999999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172.15</v>
      </c>
      <c r="D153" s="37">
        <v>171.20000000000002</v>
      </c>
      <c r="E153" s="37">
        <v>168.05000000000004</v>
      </c>
      <c r="F153" s="37">
        <v>163.95000000000002</v>
      </c>
      <c r="G153" s="37">
        <v>160.80000000000004</v>
      </c>
      <c r="H153" s="37">
        <v>175.30000000000004</v>
      </c>
      <c r="I153" s="37">
        <v>178.45000000000002</v>
      </c>
      <c r="J153" s="37">
        <v>182.55000000000004</v>
      </c>
      <c r="K153" s="28">
        <v>174.35</v>
      </c>
      <c r="L153" s="28">
        <v>167.1</v>
      </c>
      <c r="M153" s="28">
        <v>150.95764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153</v>
      </c>
      <c r="D154" s="37">
        <v>152.20000000000002</v>
      </c>
      <c r="E154" s="37">
        <v>149.10000000000002</v>
      </c>
      <c r="F154" s="37">
        <v>145.20000000000002</v>
      </c>
      <c r="G154" s="37">
        <v>142.10000000000002</v>
      </c>
      <c r="H154" s="37">
        <v>156.10000000000002</v>
      </c>
      <c r="I154" s="37">
        <v>159.19999999999999</v>
      </c>
      <c r="J154" s="37">
        <v>163.10000000000002</v>
      </c>
      <c r="K154" s="28">
        <v>155.30000000000001</v>
      </c>
      <c r="L154" s="28">
        <v>148.30000000000001</v>
      </c>
      <c r="M154" s="28">
        <v>527.37387999999999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130</v>
      </c>
      <c r="D155" s="37">
        <v>128.94999999999999</v>
      </c>
      <c r="E155" s="37">
        <v>125.49999999999997</v>
      </c>
      <c r="F155" s="37">
        <v>120.99999999999999</v>
      </c>
      <c r="G155" s="37">
        <v>117.54999999999997</v>
      </c>
      <c r="H155" s="37">
        <v>133.44999999999999</v>
      </c>
      <c r="I155" s="37">
        <v>136.90000000000003</v>
      </c>
      <c r="J155" s="37">
        <v>141.39999999999998</v>
      </c>
      <c r="K155" s="28">
        <v>132.4</v>
      </c>
      <c r="L155" s="28">
        <v>124.45</v>
      </c>
      <c r="M155" s="28">
        <v>312.04842000000002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4133.7</v>
      </c>
      <c r="D156" s="37">
        <v>4118.583333333333</v>
      </c>
      <c r="E156" s="37">
        <v>4057.1666666666661</v>
      </c>
      <c r="F156" s="37">
        <v>3980.6333333333332</v>
      </c>
      <c r="G156" s="37">
        <v>3919.2166666666662</v>
      </c>
      <c r="H156" s="37">
        <v>4195.1166666666659</v>
      </c>
      <c r="I156" s="37">
        <v>4256.5333333333319</v>
      </c>
      <c r="J156" s="37">
        <v>4333.0666666666657</v>
      </c>
      <c r="K156" s="28">
        <v>4180</v>
      </c>
      <c r="L156" s="28">
        <v>4042.05</v>
      </c>
      <c r="M156" s="28">
        <v>1.82744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18216.75</v>
      </c>
      <c r="D157" s="37">
        <v>18113.25</v>
      </c>
      <c r="E157" s="37">
        <v>17966.5</v>
      </c>
      <c r="F157" s="37">
        <v>17716.25</v>
      </c>
      <c r="G157" s="37">
        <v>17569.5</v>
      </c>
      <c r="H157" s="37">
        <v>18363.5</v>
      </c>
      <c r="I157" s="37">
        <v>18510.25</v>
      </c>
      <c r="J157" s="37">
        <v>18760.5</v>
      </c>
      <c r="K157" s="28">
        <v>18260</v>
      </c>
      <c r="L157" s="28">
        <v>17863</v>
      </c>
      <c r="M157" s="28">
        <v>0.47058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350</v>
      </c>
      <c r="D158" s="37">
        <v>352</v>
      </c>
      <c r="E158" s="37">
        <v>346.9</v>
      </c>
      <c r="F158" s="37">
        <v>343.79999999999995</v>
      </c>
      <c r="G158" s="37">
        <v>338.69999999999993</v>
      </c>
      <c r="H158" s="37">
        <v>355.1</v>
      </c>
      <c r="I158" s="37">
        <v>360.20000000000005</v>
      </c>
      <c r="J158" s="37">
        <v>363.30000000000007</v>
      </c>
      <c r="K158" s="28">
        <v>357.1</v>
      </c>
      <c r="L158" s="28">
        <v>348.9</v>
      </c>
      <c r="M158" s="28">
        <v>3.0468700000000002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988.6</v>
      </c>
      <c r="D159" s="37">
        <v>988.65</v>
      </c>
      <c r="E159" s="37">
        <v>969.94999999999993</v>
      </c>
      <c r="F159" s="37">
        <v>951.3</v>
      </c>
      <c r="G159" s="37">
        <v>932.59999999999991</v>
      </c>
      <c r="H159" s="37">
        <v>1007.3</v>
      </c>
      <c r="I159" s="37">
        <v>1026</v>
      </c>
      <c r="J159" s="37">
        <v>1044.6500000000001</v>
      </c>
      <c r="K159" s="28">
        <v>1007.35</v>
      </c>
      <c r="L159" s="28">
        <v>970</v>
      </c>
      <c r="M159" s="28">
        <v>15.10961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172.8</v>
      </c>
      <c r="D160" s="37">
        <v>172.20000000000002</v>
      </c>
      <c r="E160" s="37">
        <v>170.90000000000003</v>
      </c>
      <c r="F160" s="37">
        <v>169.00000000000003</v>
      </c>
      <c r="G160" s="37">
        <v>167.70000000000005</v>
      </c>
      <c r="H160" s="37">
        <v>174.10000000000002</v>
      </c>
      <c r="I160" s="37">
        <v>175.40000000000003</v>
      </c>
      <c r="J160" s="37">
        <v>177.3</v>
      </c>
      <c r="K160" s="28">
        <v>173.5</v>
      </c>
      <c r="L160" s="28">
        <v>170.3</v>
      </c>
      <c r="M160" s="28">
        <v>129.69221999999999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237.25</v>
      </c>
      <c r="D161" s="37">
        <v>238.51666666666665</v>
      </c>
      <c r="E161" s="37">
        <v>235.1333333333333</v>
      </c>
      <c r="F161" s="37">
        <v>233.01666666666665</v>
      </c>
      <c r="G161" s="37">
        <v>229.6333333333333</v>
      </c>
      <c r="H161" s="37">
        <v>240.6333333333333</v>
      </c>
      <c r="I161" s="37">
        <v>244.01666666666662</v>
      </c>
      <c r="J161" s="37">
        <v>246.1333333333333</v>
      </c>
      <c r="K161" s="28">
        <v>241.9</v>
      </c>
      <c r="L161" s="28">
        <v>236.4</v>
      </c>
      <c r="M161" s="28">
        <v>11.184060000000001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2894</v>
      </c>
      <c r="D162" s="37">
        <v>2891.0166666666664</v>
      </c>
      <c r="E162" s="37">
        <v>2872.6333333333328</v>
      </c>
      <c r="F162" s="37">
        <v>2851.2666666666664</v>
      </c>
      <c r="G162" s="37">
        <v>2832.8833333333328</v>
      </c>
      <c r="H162" s="37">
        <v>2912.3833333333328</v>
      </c>
      <c r="I162" s="37">
        <v>2930.766666666666</v>
      </c>
      <c r="J162" s="37">
        <v>2952.1333333333328</v>
      </c>
      <c r="K162" s="28">
        <v>2909.4</v>
      </c>
      <c r="L162" s="28">
        <v>2869.65</v>
      </c>
      <c r="M162" s="28">
        <v>1.1738599999999999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44423.7</v>
      </c>
      <c r="D163" s="37">
        <v>44384.700000000004</v>
      </c>
      <c r="E163" s="37">
        <v>43969.400000000009</v>
      </c>
      <c r="F163" s="37">
        <v>43515.100000000006</v>
      </c>
      <c r="G163" s="37">
        <v>43099.80000000001</v>
      </c>
      <c r="H163" s="37">
        <v>44839.000000000007</v>
      </c>
      <c r="I163" s="37">
        <v>45254.30000000001</v>
      </c>
      <c r="J163" s="37">
        <v>45708.600000000006</v>
      </c>
      <c r="K163" s="28">
        <v>44800</v>
      </c>
      <c r="L163" s="28">
        <v>43930.400000000001</v>
      </c>
      <c r="M163" s="28">
        <v>0.14615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200.1</v>
      </c>
      <c r="D164" s="37">
        <v>200.31666666666669</v>
      </c>
      <c r="E164" s="37">
        <v>198.78333333333339</v>
      </c>
      <c r="F164" s="37">
        <v>197.4666666666667</v>
      </c>
      <c r="G164" s="37">
        <v>195.93333333333339</v>
      </c>
      <c r="H164" s="37">
        <v>201.63333333333338</v>
      </c>
      <c r="I164" s="37">
        <v>203.16666666666669</v>
      </c>
      <c r="J164" s="37">
        <v>204.48333333333338</v>
      </c>
      <c r="K164" s="28">
        <v>201.85</v>
      </c>
      <c r="L164" s="28">
        <v>199</v>
      </c>
      <c r="M164" s="28">
        <v>15.84097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4458.2</v>
      </c>
      <c r="D165" s="37">
        <v>4482.7333333333336</v>
      </c>
      <c r="E165" s="37">
        <v>4425.4666666666672</v>
      </c>
      <c r="F165" s="37">
        <v>4392.7333333333336</v>
      </c>
      <c r="G165" s="37">
        <v>4335.4666666666672</v>
      </c>
      <c r="H165" s="37">
        <v>4515.4666666666672</v>
      </c>
      <c r="I165" s="37">
        <v>4572.7333333333336</v>
      </c>
      <c r="J165" s="37">
        <v>4605.4666666666672</v>
      </c>
      <c r="K165" s="28">
        <v>4540</v>
      </c>
      <c r="L165" s="28">
        <v>4450</v>
      </c>
      <c r="M165" s="28">
        <v>0.27983000000000002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2529.5500000000002</v>
      </c>
      <c r="D166" s="37">
        <v>2519.9833333333336</v>
      </c>
      <c r="E166" s="37">
        <v>2499.9666666666672</v>
      </c>
      <c r="F166" s="37">
        <v>2470.3833333333337</v>
      </c>
      <c r="G166" s="37">
        <v>2450.3666666666672</v>
      </c>
      <c r="H166" s="37">
        <v>2549.5666666666671</v>
      </c>
      <c r="I166" s="37">
        <v>2569.5833333333335</v>
      </c>
      <c r="J166" s="37">
        <v>2599.166666666667</v>
      </c>
      <c r="K166" s="28">
        <v>2540</v>
      </c>
      <c r="L166" s="28">
        <v>2490.4</v>
      </c>
      <c r="M166" s="28">
        <v>2.5543300000000002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2269.6999999999998</v>
      </c>
      <c r="D167" s="37">
        <v>2268.1666666666665</v>
      </c>
      <c r="E167" s="37">
        <v>2229.4833333333331</v>
      </c>
      <c r="F167" s="37">
        <v>2189.2666666666664</v>
      </c>
      <c r="G167" s="37">
        <v>2150.583333333333</v>
      </c>
      <c r="H167" s="37">
        <v>2308.3833333333332</v>
      </c>
      <c r="I167" s="37">
        <v>2347.0666666666666</v>
      </c>
      <c r="J167" s="37">
        <v>2387.2833333333333</v>
      </c>
      <c r="K167" s="28">
        <v>2306.85</v>
      </c>
      <c r="L167" s="28">
        <v>2227.9499999999998</v>
      </c>
      <c r="M167" s="28">
        <v>6.4061899999999996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2653.9</v>
      </c>
      <c r="D168" s="37">
        <v>2652.85</v>
      </c>
      <c r="E168" s="37">
        <v>2620.7999999999997</v>
      </c>
      <c r="F168" s="37">
        <v>2587.6999999999998</v>
      </c>
      <c r="G168" s="37">
        <v>2555.6499999999996</v>
      </c>
      <c r="H168" s="37">
        <v>2685.95</v>
      </c>
      <c r="I168" s="37">
        <v>2718</v>
      </c>
      <c r="J168" s="37">
        <v>2751.1</v>
      </c>
      <c r="K168" s="28">
        <v>2684.9</v>
      </c>
      <c r="L168" s="28">
        <v>2619.75</v>
      </c>
      <c r="M168" s="28">
        <v>3.9246099999999999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121.9</v>
      </c>
      <c r="D169" s="37">
        <v>121.55000000000001</v>
      </c>
      <c r="E169" s="37">
        <v>119.65000000000002</v>
      </c>
      <c r="F169" s="37">
        <v>117.4</v>
      </c>
      <c r="G169" s="37">
        <v>115.50000000000001</v>
      </c>
      <c r="H169" s="37">
        <v>123.80000000000003</v>
      </c>
      <c r="I169" s="37">
        <v>125.7</v>
      </c>
      <c r="J169" s="37">
        <v>127.95000000000003</v>
      </c>
      <c r="K169" s="28">
        <v>123.45</v>
      </c>
      <c r="L169" s="28">
        <v>119.3</v>
      </c>
      <c r="M169" s="28">
        <v>81.693799999999996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236.65</v>
      </c>
      <c r="D170" s="37">
        <v>235.41666666666666</v>
      </c>
      <c r="E170" s="37">
        <v>232.38333333333333</v>
      </c>
      <c r="F170" s="37">
        <v>228.11666666666667</v>
      </c>
      <c r="G170" s="37">
        <v>225.08333333333334</v>
      </c>
      <c r="H170" s="37">
        <v>239.68333333333331</v>
      </c>
      <c r="I170" s="37">
        <v>242.71666666666667</v>
      </c>
      <c r="J170" s="37">
        <v>246.98333333333329</v>
      </c>
      <c r="K170" s="28">
        <v>238.45</v>
      </c>
      <c r="L170" s="28">
        <v>231.15</v>
      </c>
      <c r="M170" s="28">
        <v>128.65257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488.85</v>
      </c>
      <c r="D171" s="37">
        <v>493.08333333333331</v>
      </c>
      <c r="E171" s="37">
        <v>481.66666666666663</v>
      </c>
      <c r="F171" s="37">
        <v>474.48333333333329</v>
      </c>
      <c r="G171" s="37">
        <v>463.06666666666661</v>
      </c>
      <c r="H171" s="37">
        <v>500.26666666666665</v>
      </c>
      <c r="I171" s="37">
        <v>511.68333333333328</v>
      </c>
      <c r="J171" s="37">
        <v>518.86666666666667</v>
      </c>
      <c r="K171" s="28">
        <v>504.5</v>
      </c>
      <c r="L171" s="28">
        <v>485.9</v>
      </c>
      <c r="M171" s="28">
        <v>7.9170499999999997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14448.6</v>
      </c>
      <c r="D172" s="37">
        <v>14404.533333333333</v>
      </c>
      <c r="E172" s="37">
        <v>14309.066666666666</v>
      </c>
      <c r="F172" s="37">
        <v>14169.533333333333</v>
      </c>
      <c r="G172" s="37">
        <v>14074.066666666666</v>
      </c>
      <c r="H172" s="37">
        <v>14544.066666666666</v>
      </c>
      <c r="I172" s="37">
        <v>14639.533333333333</v>
      </c>
      <c r="J172" s="37">
        <v>14779.066666666666</v>
      </c>
      <c r="K172" s="28">
        <v>14500</v>
      </c>
      <c r="L172" s="28">
        <v>14265</v>
      </c>
      <c r="M172" s="28">
        <v>4.4720000000000003E-2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37.6</v>
      </c>
      <c r="D173" s="37">
        <v>37.4</v>
      </c>
      <c r="E173" s="37">
        <v>36.9</v>
      </c>
      <c r="F173" s="37">
        <v>36.200000000000003</v>
      </c>
      <c r="G173" s="37">
        <v>35.700000000000003</v>
      </c>
      <c r="H173" s="37">
        <v>38.099999999999994</v>
      </c>
      <c r="I173" s="37">
        <v>38.599999999999994</v>
      </c>
      <c r="J173" s="37">
        <v>39.29999999999999</v>
      </c>
      <c r="K173" s="28">
        <v>37.9</v>
      </c>
      <c r="L173" s="28">
        <v>36.700000000000003</v>
      </c>
      <c r="M173" s="28">
        <v>442.41730999999999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139.80000000000001</v>
      </c>
      <c r="D174" s="37">
        <v>140.13333333333333</v>
      </c>
      <c r="E174" s="37">
        <v>137.66666666666666</v>
      </c>
      <c r="F174" s="37">
        <v>135.53333333333333</v>
      </c>
      <c r="G174" s="37">
        <v>133.06666666666666</v>
      </c>
      <c r="H174" s="37">
        <v>142.26666666666665</v>
      </c>
      <c r="I174" s="37">
        <v>144.73333333333335</v>
      </c>
      <c r="J174" s="37">
        <v>146.86666666666665</v>
      </c>
      <c r="K174" s="28">
        <v>142.6</v>
      </c>
      <c r="L174" s="28">
        <v>138</v>
      </c>
      <c r="M174" s="28">
        <v>108.29446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133.5</v>
      </c>
      <c r="D175" s="37">
        <v>133.29999999999998</v>
      </c>
      <c r="E175" s="37">
        <v>131.79999999999995</v>
      </c>
      <c r="F175" s="37">
        <v>130.09999999999997</v>
      </c>
      <c r="G175" s="37">
        <v>128.59999999999994</v>
      </c>
      <c r="H175" s="37">
        <v>134.99999999999997</v>
      </c>
      <c r="I175" s="37">
        <v>136.50000000000003</v>
      </c>
      <c r="J175" s="37">
        <v>138.19999999999999</v>
      </c>
      <c r="K175" s="28">
        <v>134.80000000000001</v>
      </c>
      <c r="L175" s="28">
        <v>131.6</v>
      </c>
      <c r="M175" s="28">
        <v>53.246429999999997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2619.0500000000002</v>
      </c>
      <c r="D176" s="37">
        <v>2613.5499999999997</v>
      </c>
      <c r="E176" s="37">
        <v>2592.5999999999995</v>
      </c>
      <c r="F176" s="37">
        <v>2566.1499999999996</v>
      </c>
      <c r="G176" s="37">
        <v>2545.1999999999994</v>
      </c>
      <c r="H176" s="37">
        <v>2639.9999999999995</v>
      </c>
      <c r="I176" s="37">
        <v>2660.9499999999994</v>
      </c>
      <c r="J176" s="37">
        <v>2687.3999999999996</v>
      </c>
      <c r="K176" s="28">
        <v>2634.5</v>
      </c>
      <c r="L176" s="28">
        <v>2587.1</v>
      </c>
      <c r="M176" s="28">
        <v>56.567030000000003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854.1</v>
      </c>
      <c r="D177" s="37">
        <v>846.5</v>
      </c>
      <c r="E177" s="37">
        <v>836.5</v>
      </c>
      <c r="F177" s="37">
        <v>818.9</v>
      </c>
      <c r="G177" s="37">
        <v>808.9</v>
      </c>
      <c r="H177" s="37">
        <v>864.1</v>
      </c>
      <c r="I177" s="37">
        <v>874.1</v>
      </c>
      <c r="J177" s="37">
        <v>891.7</v>
      </c>
      <c r="K177" s="28">
        <v>856.5</v>
      </c>
      <c r="L177" s="28">
        <v>828.9</v>
      </c>
      <c r="M177" s="28">
        <v>50.34995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1107.0999999999999</v>
      </c>
      <c r="D178" s="37">
        <v>1110.3500000000001</v>
      </c>
      <c r="E178" s="37">
        <v>1098.2500000000002</v>
      </c>
      <c r="F178" s="37">
        <v>1089.4000000000001</v>
      </c>
      <c r="G178" s="37">
        <v>1077.3000000000002</v>
      </c>
      <c r="H178" s="37">
        <v>1119.2000000000003</v>
      </c>
      <c r="I178" s="37">
        <v>1131.3000000000002</v>
      </c>
      <c r="J178" s="37">
        <v>1140.1500000000003</v>
      </c>
      <c r="K178" s="28">
        <v>1122.45</v>
      </c>
      <c r="L178" s="28">
        <v>1101.5</v>
      </c>
      <c r="M178" s="28">
        <v>13.54847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2684.7</v>
      </c>
      <c r="D179" s="37">
        <v>2685.5666666666666</v>
      </c>
      <c r="E179" s="37">
        <v>2659.1333333333332</v>
      </c>
      <c r="F179" s="37">
        <v>2633.5666666666666</v>
      </c>
      <c r="G179" s="37">
        <v>2607.1333333333332</v>
      </c>
      <c r="H179" s="37">
        <v>2711.1333333333332</v>
      </c>
      <c r="I179" s="37">
        <v>2737.5666666666666</v>
      </c>
      <c r="J179" s="37">
        <v>2763.1333333333332</v>
      </c>
      <c r="K179" s="28">
        <v>2712</v>
      </c>
      <c r="L179" s="28">
        <v>2660</v>
      </c>
      <c r="M179" s="28">
        <v>6.36435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7795.75</v>
      </c>
      <c r="D180" s="37">
        <v>7782.5666666666666</v>
      </c>
      <c r="E180" s="37">
        <v>7738.1833333333334</v>
      </c>
      <c r="F180" s="37">
        <v>7680.6166666666668</v>
      </c>
      <c r="G180" s="37">
        <v>7636.2333333333336</v>
      </c>
      <c r="H180" s="37">
        <v>7840.1333333333332</v>
      </c>
      <c r="I180" s="37">
        <v>7884.5166666666664</v>
      </c>
      <c r="J180" s="37">
        <v>7942.083333333333</v>
      </c>
      <c r="K180" s="28">
        <v>7826.95</v>
      </c>
      <c r="L180" s="28">
        <v>7725</v>
      </c>
      <c r="M180" s="28">
        <v>0.28787000000000001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24733</v>
      </c>
      <c r="D181" s="37">
        <v>24889.816666666666</v>
      </c>
      <c r="E181" s="37">
        <v>24501.133333333331</v>
      </c>
      <c r="F181" s="37">
        <v>24269.266666666666</v>
      </c>
      <c r="G181" s="37">
        <v>23880.583333333332</v>
      </c>
      <c r="H181" s="37">
        <v>25121.683333333331</v>
      </c>
      <c r="I181" s="37">
        <v>25510.366666666665</v>
      </c>
      <c r="J181" s="37">
        <v>25742.23333333333</v>
      </c>
      <c r="K181" s="28">
        <v>25278.5</v>
      </c>
      <c r="L181" s="28">
        <v>24657.95</v>
      </c>
      <c r="M181" s="28">
        <v>0.33643000000000001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1167.05</v>
      </c>
      <c r="D182" s="37">
        <v>1167.3666666666668</v>
      </c>
      <c r="E182" s="37">
        <v>1154.7333333333336</v>
      </c>
      <c r="F182" s="37">
        <v>1142.4166666666667</v>
      </c>
      <c r="G182" s="37">
        <v>1129.7833333333335</v>
      </c>
      <c r="H182" s="37">
        <v>1179.6833333333336</v>
      </c>
      <c r="I182" s="37">
        <v>1192.3166666666668</v>
      </c>
      <c r="J182" s="37">
        <v>1204.6333333333337</v>
      </c>
      <c r="K182" s="28">
        <v>1180</v>
      </c>
      <c r="L182" s="28">
        <v>1155.05</v>
      </c>
      <c r="M182" s="28">
        <v>10.297040000000001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2458.65</v>
      </c>
      <c r="D183" s="37">
        <v>2461.4833333333336</v>
      </c>
      <c r="E183" s="37">
        <v>2433.166666666667</v>
      </c>
      <c r="F183" s="37">
        <v>2407.6833333333334</v>
      </c>
      <c r="G183" s="37">
        <v>2379.3666666666668</v>
      </c>
      <c r="H183" s="37">
        <v>2486.9666666666672</v>
      </c>
      <c r="I183" s="37">
        <v>2515.2833333333338</v>
      </c>
      <c r="J183" s="37">
        <v>2540.7666666666673</v>
      </c>
      <c r="K183" s="28">
        <v>2489.8000000000002</v>
      </c>
      <c r="L183" s="28">
        <v>2436</v>
      </c>
      <c r="M183" s="28">
        <v>2.9311500000000001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513.95000000000005</v>
      </c>
      <c r="D184" s="37">
        <v>511.7166666666667</v>
      </c>
      <c r="E184" s="37">
        <v>508.23333333333335</v>
      </c>
      <c r="F184" s="37">
        <v>502.51666666666665</v>
      </c>
      <c r="G184" s="37">
        <v>499.0333333333333</v>
      </c>
      <c r="H184" s="37">
        <v>517.43333333333339</v>
      </c>
      <c r="I184" s="37">
        <v>520.91666666666674</v>
      </c>
      <c r="J184" s="37">
        <v>526.63333333333344</v>
      </c>
      <c r="K184" s="28">
        <v>515.20000000000005</v>
      </c>
      <c r="L184" s="28">
        <v>506</v>
      </c>
      <c r="M184" s="28">
        <v>137.38274999999999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110.5</v>
      </c>
      <c r="D185" s="37">
        <v>109.08333333333333</v>
      </c>
      <c r="E185" s="37">
        <v>106.21666666666665</v>
      </c>
      <c r="F185" s="37">
        <v>101.93333333333332</v>
      </c>
      <c r="G185" s="37">
        <v>99.066666666666649</v>
      </c>
      <c r="H185" s="37">
        <v>113.36666666666666</v>
      </c>
      <c r="I185" s="37">
        <v>116.23333333333333</v>
      </c>
      <c r="J185" s="37">
        <v>120.51666666666667</v>
      </c>
      <c r="K185" s="28">
        <v>111.95</v>
      </c>
      <c r="L185" s="28">
        <v>104.8</v>
      </c>
      <c r="M185" s="28">
        <v>787.34091999999998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928.1</v>
      </c>
      <c r="D186" s="37">
        <v>930.63333333333333</v>
      </c>
      <c r="E186" s="37">
        <v>922.4666666666667</v>
      </c>
      <c r="F186" s="37">
        <v>916.83333333333337</v>
      </c>
      <c r="G186" s="37">
        <v>908.66666666666674</v>
      </c>
      <c r="H186" s="37">
        <v>936.26666666666665</v>
      </c>
      <c r="I186" s="37">
        <v>944.43333333333339</v>
      </c>
      <c r="J186" s="37">
        <v>950.06666666666661</v>
      </c>
      <c r="K186" s="28">
        <v>938.8</v>
      </c>
      <c r="L186" s="28">
        <v>925</v>
      </c>
      <c r="M186" s="28">
        <v>18.817540000000001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498.6</v>
      </c>
      <c r="D187" s="37">
        <v>501.4666666666667</v>
      </c>
      <c r="E187" s="37">
        <v>492.43333333333339</v>
      </c>
      <c r="F187" s="37">
        <v>486.26666666666671</v>
      </c>
      <c r="G187" s="37">
        <v>477.23333333333341</v>
      </c>
      <c r="H187" s="37">
        <v>507.63333333333338</v>
      </c>
      <c r="I187" s="37">
        <v>516.66666666666674</v>
      </c>
      <c r="J187" s="37">
        <v>522.83333333333337</v>
      </c>
      <c r="K187" s="28">
        <v>510.5</v>
      </c>
      <c r="L187" s="28">
        <v>495.3</v>
      </c>
      <c r="M187" s="28">
        <v>10.564730000000001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609.35</v>
      </c>
      <c r="D188" s="37">
        <v>610.23333333333335</v>
      </c>
      <c r="E188" s="37">
        <v>601.66666666666674</v>
      </c>
      <c r="F188" s="37">
        <v>593.98333333333335</v>
      </c>
      <c r="G188" s="37">
        <v>585.41666666666674</v>
      </c>
      <c r="H188" s="37">
        <v>617.91666666666674</v>
      </c>
      <c r="I188" s="37">
        <v>626.48333333333335</v>
      </c>
      <c r="J188" s="37">
        <v>634.16666666666674</v>
      </c>
      <c r="K188" s="28">
        <v>618.79999999999995</v>
      </c>
      <c r="L188" s="28">
        <v>602.54999999999995</v>
      </c>
      <c r="M188" s="28">
        <v>3.2227000000000001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647.9</v>
      </c>
      <c r="D189" s="37">
        <v>642.63333333333333</v>
      </c>
      <c r="E189" s="37">
        <v>635.26666666666665</v>
      </c>
      <c r="F189" s="37">
        <v>622.63333333333333</v>
      </c>
      <c r="G189" s="37">
        <v>615.26666666666665</v>
      </c>
      <c r="H189" s="37">
        <v>655.26666666666665</v>
      </c>
      <c r="I189" s="37">
        <v>662.63333333333321</v>
      </c>
      <c r="J189" s="37">
        <v>675.26666666666665</v>
      </c>
      <c r="K189" s="28">
        <v>650</v>
      </c>
      <c r="L189" s="28">
        <v>630</v>
      </c>
      <c r="M189" s="28">
        <v>17.256360000000001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1000.55</v>
      </c>
      <c r="D190" s="37">
        <v>1004.7166666666666</v>
      </c>
      <c r="E190" s="37">
        <v>991.88333333333321</v>
      </c>
      <c r="F190" s="37">
        <v>983.21666666666658</v>
      </c>
      <c r="G190" s="37">
        <v>970.38333333333321</v>
      </c>
      <c r="H190" s="37">
        <v>1013.3833333333332</v>
      </c>
      <c r="I190" s="37">
        <v>1026.2166666666665</v>
      </c>
      <c r="J190" s="37">
        <v>1034.8833333333332</v>
      </c>
      <c r="K190" s="28">
        <v>1017.55</v>
      </c>
      <c r="L190" s="28">
        <v>996.05</v>
      </c>
      <c r="M190" s="28">
        <v>12.05753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1267.6500000000001</v>
      </c>
      <c r="D191" s="37">
        <v>1263.55</v>
      </c>
      <c r="E191" s="37">
        <v>1239.0999999999999</v>
      </c>
      <c r="F191" s="37">
        <v>1210.55</v>
      </c>
      <c r="G191" s="37">
        <v>1186.0999999999999</v>
      </c>
      <c r="H191" s="37">
        <v>1292.0999999999999</v>
      </c>
      <c r="I191" s="37">
        <v>1316.5500000000002</v>
      </c>
      <c r="J191" s="37">
        <v>1345.1</v>
      </c>
      <c r="K191" s="28">
        <v>1288</v>
      </c>
      <c r="L191" s="28">
        <v>1235</v>
      </c>
      <c r="M191" s="28">
        <v>15.156219999999999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3755.35</v>
      </c>
      <c r="D192" s="37">
        <v>3765.2666666666664</v>
      </c>
      <c r="E192" s="37">
        <v>3721.2333333333327</v>
      </c>
      <c r="F192" s="37">
        <v>3687.1166666666663</v>
      </c>
      <c r="G192" s="37">
        <v>3643.0833333333326</v>
      </c>
      <c r="H192" s="37">
        <v>3799.3833333333328</v>
      </c>
      <c r="I192" s="37">
        <v>3843.4166666666665</v>
      </c>
      <c r="J192" s="37">
        <v>3877.5333333333328</v>
      </c>
      <c r="K192" s="28">
        <v>3809.3</v>
      </c>
      <c r="L192" s="28">
        <v>3731.15</v>
      </c>
      <c r="M192" s="28">
        <v>20.517289999999999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809.25</v>
      </c>
      <c r="D193" s="37">
        <v>806.26666666666677</v>
      </c>
      <c r="E193" s="37">
        <v>800.03333333333353</v>
      </c>
      <c r="F193" s="37">
        <v>790.81666666666672</v>
      </c>
      <c r="G193" s="37">
        <v>784.58333333333348</v>
      </c>
      <c r="H193" s="37">
        <v>815.48333333333358</v>
      </c>
      <c r="I193" s="37">
        <v>821.71666666666692</v>
      </c>
      <c r="J193" s="37">
        <v>830.93333333333362</v>
      </c>
      <c r="K193" s="28">
        <v>812.5</v>
      </c>
      <c r="L193" s="28">
        <v>797.05</v>
      </c>
      <c r="M193" s="28">
        <v>20.04175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8893.65</v>
      </c>
      <c r="D194" s="37">
        <v>8881.8833333333332</v>
      </c>
      <c r="E194" s="37">
        <v>8773.7666666666664</v>
      </c>
      <c r="F194" s="37">
        <v>8653.8833333333332</v>
      </c>
      <c r="G194" s="37">
        <v>8545.7666666666664</v>
      </c>
      <c r="H194" s="37">
        <v>9001.7666666666664</v>
      </c>
      <c r="I194" s="37">
        <v>9109.8833333333314</v>
      </c>
      <c r="J194" s="37">
        <v>9229.7666666666664</v>
      </c>
      <c r="K194" s="28">
        <v>8990</v>
      </c>
      <c r="L194" s="28">
        <v>8762</v>
      </c>
      <c r="M194" s="28">
        <v>3.7275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456.15</v>
      </c>
      <c r="D195" s="37">
        <v>457.14999999999992</v>
      </c>
      <c r="E195" s="37">
        <v>451.59999999999985</v>
      </c>
      <c r="F195" s="37">
        <v>447.04999999999995</v>
      </c>
      <c r="G195" s="37">
        <v>441.49999999999989</v>
      </c>
      <c r="H195" s="37">
        <v>461.69999999999982</v>
      </c>
      <c r="I195" s="37">
        <v>467.24999999999989</v>
      </c>
      <c r="J195" s="37">
        <v>471.79999999999978</v>
      </c>
      <c r="K195" s="28">
        <v>462.7</v>
      </c>
      <c r="L195" s="28">
        <v>452.6</v>
      </c>
      <c r="M195" s="28">
        <v>249.74476999999999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289.8</v>
      </c>
      <c r="D196" s="37">
        <v>286.46666666666664</v>
      </c>
      <c r="E196" s="37">
        <v>276.43333333333328</v>
      </c>
      <c r="F196" s="37">
        <v>263.06666666666666</v>
      </c>
      <c r="G196" s="37">
        <v>253.0333333333333</v>
      </c>
      <c r="H196" s="37">
        <v>299.83333333333326</v>
      </c>
      <c r="I196" s="37">
        <v>309.86666666666667</v>
      </c>
      <c r="J196" s="37">
        <v>323.23333333333323</v>
      </c>
      <c r="K196" s="28">
        <v>296.5</v>
      </c>
      <c r="L196" s="28">
        <v>273.10000000000002</v>
      </c>
      <c r="M196" s="28">
        <v>2275.5102000000002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1370.75</v>
      </c>
      <c r="D197" s="37">
        <v>1368.0833333333333</v>
      </c>
      <c r="E197" s="37">
        <v>1349.4666666666665</v>
      </c>
      <c r="F197" s="37">
        <v>1328.1833333333332</v>
      </c>
      <c r="G197" s="37">
        <v>1309.5666666666664</v>
      </c>
      <c r="H197" s="37">
        <v>1389.3666666666666</v>
      </c>
      <c r="I197" s="37">
        <v>1407.9833333333333</v>
      </c>
      <c r="J197" s="37">
        <v>1429.2666666666667</v>
      </c>
      <c r="K197" s="28">
        <v>1386.7</v>
      </c>
      <c r="L197" s="28">
        <v>1346.8</v>
      </c>
      <c r="M197" s="28">
        <v>114.09754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1459.35</v>
      </c>
      <c r="D198" s="37">
        <v>1465.1166666666668</v>
      </c>
      <c r="E198" s="37">
        <v>1448.2333333333336</v>
      </c>
      <c r="F198" s="37">
        <v>1437.1166666666668</v>
      </c>
      <c r="G198" s="37">
        <v>1420.2333333333336</v>
      </c>
      <c r="H198" s="37">
        <v>1476.2333333333336</v>
      </c>
      <c r="I198" s="37">
        <v>1493.1166666666668</v>
      </c>
      <c r="J198" s="37">
        <v>1504.2333333333336</v>
      </c>
      <c r="K198" s="28">
        <v>1482</v>
      </c>
      <c r="L198" s="28">
        <v>1454</v>
      </c>
      <c r="M198" s="28">
        <v>26.278949999999998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805.95</v>
      </c>
      <c r="D199" s="37">
        <v>805.0333333333333</v>
      </c>
      <c r="E199" s="37">
        <v>795.06666666666661</v>
      </c>
      <c r="F199" s="37">
        <v>784.18333333333328</v>
      </c>
      <c r="G199" s="37">
        <v>774.21666666666658</v>
      </c>
      <c r="H199" s="37">
        <v>815.91666666666663</v>
      </c>
      <c r="I199" s="37">
        <v>825.88333333333333</v>
      </c>
      <c r="J199" s="37">
        <v>836.76666666666665</v>
      </c>
      <c r="K199" s="28">
        <v>815</v>
      </c>
      <c r="L199" s="28">
        <v>794.15</v>
      </c>
      <c r="M199" s="28">
        <v>3.7667999999999999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2540.0500000000002</v>
      </c>
      <c r="D200" s="37">
        <v>2542.7500000000005</v>
      </c>
      <c r="E200" s="37">
        <v>2520.6000000000008</v>
      </c>
      <c r="F200" s="37">
        <v>2501.1500000000005</v>
      </c>
      <c r="G200" s="37">
        <v>2479.0000000000009</v>
      </c>
      <c r="H200" s="37">
        <v>2562.2000000000007</v>
      </c>
      <c r="I200" s="37">
        <v>2584.3500000000004</v>
      </c>
      <c r="J200" s="37">
        <v>2603.8000000000006</v>
      </c>
      <c r="K200" s="28">
        <v>2564.9</v>
      </c>
      <c r="L200" s="28">
        <v>2523.3000000000002</v>
      </c>
      <c r="M200" s="28">
        <v>13.490780000000001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2733.25</v>
      </c>
      <c r="D201" s="37">
        <v>2749.2166666666667</v>
      </c>
      <c r="E201" s="37">
        <v>2710.4333333333334</v>
      </c>
      <c r="F201" s="37">
        <v>2687.6166666666668</v>
      </c>
      <c r="G201" s="37">
        <v>2648.8333333333335</v>
      </c>
      <c r="H201" s="37">
        <v>2772.0333333333333</v>
      </c>
      <c r="I201" s="37">
        <v>2810.8166666666671</v>
      </c>
      <c r="J201" s="37">
        <v>2833.6333333333332</v>
      </c>
      <c r="K201" s="28">
        <v>2788</v>
      </c>
      <c r="L201" s="28">
        <v>2726.4</v>
      </c>
      <c r="M201" s="28">
        <v>1.5246500000000001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540.9</v>
      </c>
      <c r="D202" s="37">
        <v>538.1</v>
      </c>
      <c r="E202" s="37">
        <v>523.20000000000005</v>
      </c>
      <c r="F202" s="37">
        <v>505.5</v>
      </c>
      <c r="G202" s="37">
        <v>490.6</v>
      </c>
      <c r="H202" s="37">
        <v>555.80000000000007</v>
      </c>
      <c r="I202" s="37">
        <v>570.69999999999993</v>
      </c>
      <c r="J202" s="37">
        <v>588.40000000000009</v>
      </c>
      <c r="K202" s="28">
        <v>553</v>
      </c>
      <c r="L202" s="28">
        <v>520.4</v>
      </c>
      <c r="M202" s="28">
        <v>32.896610000000003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1328.3</v>
      </c>
      <c r="D203" s="37">
        <v>1322.1166666666666</v>
      </c>
      <c r="E203" s="37">
        <v>1307.4333333333332</v>
      </c>
      <c r="F203" s="37">
        <v>1286.5666666666666</v>
      </c>
      <c r="G203" s="37">
        <v>1271.8833333333332</v>
      </c>
      <c r="H203" s="37">
        <v>1342.9833333333331</v>
      </c>
      <c r="I203" s="37">
        <v>1357.6666666666665</v>
      </c>
      <c r="J203" s="37">
        <v>1378.5333333333331</v>
      </c>
      <c r="K203" s="28">
        <v>1336.8</v>
      </c>
      <c r="L203" s="28">
        <v>1301.25</v>
      </c>
      <c r="M203" s="28">
        <v>9.0771099999999993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805.3</v>
      </c>
      <c r="D204" s="37">
        <v>803.06666666666661</v>
      </c>
      <c r="E204" s="37">
        <v>794.33333333333326</v>
      </c>
      <c r="F204" s="37">
        <v>783.36666666666667</v>
      </c>
      <c r="G204" s="37">
        <v>774.63333333333333</v>
      </c>
      <c r="H204" s="37">
        <v>814.03333333333319</v>
      </c>
      <c r="I204" s="37">
        <v>822.76666666666654</v>
      </c>
      <c r="J204" s="37">
        <v>833.73333333333312</v>
      </c>
      <c r="K204" s="28">
        <v>811.8</v>
      </c>
      <c r="L204" s="28">
        <v>792.1</v>
      </c>
      <c r="M204" s="28">
        <v>28.806629999999998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6736.15</v>
      </c>
      <c r="D205" s="37">
        <v>6739.3833333333341</v>
      </c>
      <c r="E205" s="37">
        <v>6686.7666666666682</v>
      </c>
      <c r="F205" s="37">
        <v>6637.3833333333341</v>
      </c>
      <c r="G205" s="37">
        <v>6584.7666666666682</v>
      </c>
      <c r="H205" s="37">
        <v>6788.7666666666682</v>
      </c>
      <c r="I205" s="37">
        <v>6841.383333333335</v>
      </c>
      <c r="J205" s="37">
        <v>6890.7666666666682</v>
      </c>
      <c r="K205" s="28">
        <v>6792</v>
      </c>
      <c r="L205" s="28">
        <v>6690</v>
      </c>
      <c r="M205" s="28">
        <v>2.9745300000000001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43.65</v>
      </c>
      <c r="D206" s="37">
        <v>43.599999999999994</v>
      </c>
      <c r="E206" s="37">
        <v>42.649999999999991</v>
      </c>
      <c r="F206" s="37">
        <v>41.65</v>
      </c>
      <c r="G206" s="37">
        <v>40.699999999999996</v>
      </c>
      <c r="H206" s="37">
        <v>44.599999999999987</v>
      </c>
      <c r="I206" s="37">
        <v>45.54999999999999</v>
      </c>
      <c r="J206" s="37">
        <v>46.549999999999983</v>
      </c>
      <c r="K206" s="28">
        <v>44.55</v>
      </c>
      <c r="L206" s="28">
        <v>42.6</v>
      </c>
      <c r="M206" s="28">
        <v>193.25602000000001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1554.75</v>
      </c>
      <c r="D207" s="37">
        <v>1555.6666666666667</v>
      </c>
      <c r="E207" s="37">
        <v>1543.1333333333334</v>
      </c>
      <c r="F207" s="37">
        <v>1531.5166666666667</v>
      </c>
      <c r="G207" s="37">
        <v>1518.9833333333333</v>
      </c>
      <c r="H207" s="37">
        <v>1567.2833333333335</v>
      </c>
      <c r="I207" s="37">
        <v>1579.8166666666668</v>
      </c>
      <c r="J207" s="37">
        <v>1591.4333333333336</v>
      </c>
      <c r="K207" s="28">
        <v>1568.2</v>
      </c>
      <c r="L207" s="28">
        <v>1544.05</v>
      </c>
      <c r="M207" s="28">
        <v>1.82928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928.45</v>
      </c>
      <c r="D208" s="37">
        <v>931.98333333333323</v>
      </c>
      <c r="E208" s="37">
        <v>919.96666666666647</v>
      </c>
      <c r="F208" s="37">
        <v>911.48333333333323</v>
      </c>
      <c r="G208" s="37">
        <v>899.46666666666647</v>
      </c>
      <c r="H208" s="37">
        <v>940.46666666666647</v>
      </c>
      <c r="I208" s="37">
        <v>952.48333333333312</v>
      </c>
      <c r="J208" s="37">
        <v>960.96666666666647</v>
      </c>
      <c r="K208" s="28">
        <v>944</v>
      </c>
      <c r="L208" s="28">
        <v>923.5</v>
      </c>
      <c r="M208" s="28">
        <v>15.23973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973.45</v>
      </c>
      <c r="D209" s="37">
        <v>966.76666666666677</v>
      </c>
      <c r="E209" s="37">
        <v>953.53333333333353</v>
      </c>
      <c r="F209" s="37">
        <v>933.61666666666679</v>
      </c>
      <c r="G209" s="37">
        <v>920.38333333333355</v>
      </c>
      <c r="H209" s="37">
        <v>986.68333333333351</v>
      </c>
      <c r="I209" s="37">
        <v>999.91666666666686</v>
      </c>
      <c r="J209" s="37">
        <v>1019.8333333333335</v>
      </c>
      <c r="K209" s="28">
        <v>980</v>
      </c>
      <c r="L209" s="28">
        <v>946.85</v>
      </c>
      <c r="M209" s="28">
        <v>5.0946300000000004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432.6</v>
      </c>
      <c r="D210" s="37">
        <v>427.2</v>
      </c>
      <c r="E210" s="37">
        <v>419.7</v>
      </c>
      <c r="F210" s="37">
        <v>406.8</v>
      </c>
      <c r="G210" s="37">
        <v>399.3</v>
      </c>
      <c r="H210" s="37">
        <v>440.09999999999997</v>
      </c>
      <c r="I210" s="37">
        <v>447.59999999999997</v>
      </c>
      <c r="J210" s="37">
        <v>460.49999999999994</v>
      </c>
      <c r="K210" s="28">
        <v>434.7</v>
      </c>
      <c r="L210" s="28">
        <v>414.3</v>
      </c>
      <c r="M210" s="28">
        <v>98.647850000000005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10.8</v>
      </c>
      <c r="D211" s="37">
        <v>10.716666666666669</v>
      </c>
      <c r="E211" s="37">
        <v>10.383333333333336</v>
      </c>
      <c r="F211" s="37">
        <v>9.9666666666666686</v>
      </c>
      <c r="G211" s="37">
        <v>9.6333333333333364</v>
      </c>
      <c r="H211" s="37">
        <v>11.133333333333336</v>
      </c>
      <c r="I211" s="37">
        <v>11.466666666666669</v>
      </c>
      <c r="J211" s="37">
        <v>11.883333333333336</v>
      </c>
      <c r="K211" s="28">
        <v>11.05</v>
      </c>
      <c r="L211" s="28">
        <v>10.3</v>
      </c>
      <c r="M211" s="28">
        <v>3777.0902599999999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1322</v>
      </c>
      <c r="D212" s="37">
        <v>1315.3666666666666</v>
      </c>
      <c r="E212" s="37">
        <v>1302.1333333333332</v>
      </c>
      <c r="F212" s="37">
        <v>1282.2666666666667</v>
      </c>
      <c r="G212" s="37">
        <v>1269.0333333333333</v>
      </c>
      <c r="H212" s="37">
        <v>1335.2333333333331</v>
      </c>
      <c r="I212" s="37">
        <v>1348.4666666666662</v>
      </c>
      <c r="J212" s="37">
        <v>1368.333333333333</v>
      </c>
      <c r="K212" s="28">
        <v>1328.6</v>
      </c>
      <c r="L212" s="28">
        <v>1295.5</v>
      </c>
      <c r="M212" s="28">
        <v>12.227320000000001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1647.3</v>
      </c>
      <c r="D213" s="37">
        <v>1656.5666666666666</v>
      </c>
      <c r="E213" s="37">
        <v>1632.7833333333333</v>
      </c>
      <c r="F213" s="37">
        <v>1618.2666666666667</v>
      </c>
      <c r="G213" s="37">
        <v>1594.4833333333333</v>
      </c>
      <c r="H213" s="37">
        <v>1671.0833333333333</v>
      </c>
      <c r="I213" s="37">
        <v>1694.8666666666666</v>
      </c>
      <c r="J213" s="37">
        <v>1709.3833333333332</v>
      </c>
      <c r="K213" s="28">
        <v>1680.35</v>
      </c>
      <c r="L213" s="28">
        <v>1642.05</v>
      </c>
      <c r="M213" s="28">
        <v>1.83047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593.54999999999995</v>
      </c>
      <c r="D214" s="37">
        <v>594.18333333333328</v>
      </c>
      <c r="E214" s="37">
        <v>590.36666666666656</v>
      </c>
      <c r="F214" s="37">
        <v>587.18333333333328</v>
      </c>
      <c r="G214" s="37">
        <v>583.36666666666656</v>
      </c>
      <c r="H214" s="37">
        <v>597.36666666666656</v>
      </c>
      <c r="I214" s="37">
        <v>601.18333333333339</v>
      </c>
      <c r="J214" s="37">
        <v>604.36666666666656</v>
      </c>
      <c r="K214" s="37">
        <v>598</v>
      </c>
      <c r="L214" s="37">
        <v>591</v>
      </c>
      <c r="M214" s="37">
        <v>41.179510000000001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14.7</v>
      </c>
      <c r="D215" s="37">
        <v>14.266666666666666</v>
      </c>
      <c r="E215" s="37">
        <v>13.333333333333332</v>
      </c>
      <c r="F215" s="37">
        <v>11.966666666666667</v>
      </c>
      <c r="G215" s="37">
        <v>11.033333333333333</v>
      </c>
      <c r="H215" s="37">
        <v>15.633333333333331</v>
      </c>
      <c r="I215" s="37">
        <v>16.566666666666663</v>
      </c>
      <c r="J215" s="37">
        <v>17.93333333333333</v>
      </c>
      <c r="K215" s="37">
        <v>15.2</v>
      </c>
      <c r="L215" s="37">
        <v>12.9</v>
      </c>
      <c r="M215" s="37">
        <v>5596.94362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290.89999999999998</v>
      </c>
      <c r="D216" s="37">
        <v>294.33333333333331</v>
      </c>
      <c r="E216" s="37">
        <v>283.66666666666663</v>
      </c>
      <c r="F216" s="37">
        <v>276.43333333333334</v>
      </c>
      <c r="G216" s="37">
        <v>265.76666666666665</v>
      </c>
      <c r="H216" s="37">
        <v>301.56666666666661</v>
      </c>
      <c r="I216" s="37">
        <v>312.23333333333323</v>
      </c>
      <c r="J216" s="37">
        <v>319.46666666666658</v>
      </c>
      <c r="K216" s="37">
        <v>305</v>
      </c>
      <c r="L216" s="37">
        <v>287.10000000000002</v>
      </c>
      <c r="M216" s="37">
        <v>213.87630999999999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29"/>
      <c r="B1" s="43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44658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22" t="s">
        <v>16</v>
      </c>
      <c r="B9" s="424" t="s">
        <v>18</v>
      </c>
      <c r="C9" s="428" t="s">
        <v>20</v>
      </c>
      <c r="D9" s="428" t="s">
        <v>21</v>
      </c>
      <c r="E9" s="419" t="s">
        <v>22</v>
      </c>
      <c r="F9" s="420"/>
      <c r="G9" s="421"/>
      <c r="H9" s="419" t="s">
        <v>23</v>
      </c>
      <c r="I9" s="420"/>
      <c r="J9" s="421"/>
      <c r="K9" s="23"/>
      <c r="L9" s="24"/>
      <c r="M9" s="50"/>
      <c r="N9" s="1"/>
      <c r="O9" s="1"/>
    </row>
    <row r="10" spans="1:15" ht="42.75" customHeight="1">
      <c r="A10" s="426"/>
      <c r="B10" s="427"/>
      <c r="C10" s="427"/>
      <c r="D10" s="42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21522</v>
      </c>
      <c r="D11" s="321">
        <v>21440.7</v>
      </c>
      <c r="E11" s="321">
        <v>21181.4</v>
      </c>
      <c r="F11" s="321">
        <v>20840.8</v>
      </c>
      <c r="G11" s="321">
        <v>20581.5</v>
      </c>
      <c r="H11" s="321">
        <v>21781.300000000003</v>
      </c>
      <c r="I11" s="321">
        <v>22040.6</v>
      </c>
      <c r="J11" s="321">
        <v>22381.200000000004</v>
      </c>
      <c r="K11" s="320">
        <v>21700</v>
      </c>
      <c r="L11" s="320">
        <v>21100.1</v>
      </c>
      <c r="M11" s="320">
        <v>3.5340000000000003E-2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512.29999999999995</v>
      </c>
      <c r="D12" s="321">
        <v>512.43333333333328</v>
      </c>
      <c r="E12" s="321">
        <v>504.86666666666656</v>
      </c>
      <c r="F12" s="321">
        <v>497.43333333333328</v>
      </c>
      <c r="G12" s="321">
        <v>489.86666666666656</v>
      </c>
      <c r="H12" s="321">
        <v>519.86666666666656</v>
      </c>
      <c r="I12" s="321">
        <v>527.43333333333339</v>
      </c>
      <c r="J12" s="321">
        <v>534.86666666666656</v>
      </c>
      <c r="K12" s="320">
        <v>520</v>
      </c>
      <c r="L12" s="320">
        <v>505</v>
      </c>
      <c r="M12" s="320">
        <v>5.0218400000000001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973.6</v>
      </c>
      <c r="D13" s="321">
        <v>975.05000000000007</v>
      </c>
      <c r="E13" s="321">
        <v>965.55000000000018</v>
      </c>
      <c r="F13" s="321">
        <v>957.50000000000011</v>
      </c>
      <c r="G13" s="321">
        <v>948.00000000000023</v>
      </c>
      <c r="H13" s="321">
        <v>983.10000000000014</v>
      </c>
      <c r="I13" s="321">
        <v>992.59999999999991</v>
      </c>
      <c r="J13" s="321">
        <v>1000.6500000000001</v>
      </c>
      <c r="K13" s="320">
        <v>984.55</v>
      </c>
      <c r="L13" s="320">
        <v>967</v>
      </c>
      <c r="M13" s="320">
        <v>3.61964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2497.35</v>
      </c>
      <c r="D14" s="321">
        <v>2514.0500000000002</v>
      </c>
      <c r="E14" s="321">
        <v>2471.6000000000004</v>
      </c>
      <c r="F14" s="321">
        <v>2445.8500000000004</v>
      </c>
      <c r="G14" s="321">
        <v>2403.4000000000005</v>
      </c>
      <c r="H14" s="321">
        <v>2539.8000000000002</v>
      </c>
      <c r="I14" s="321">
        <v>2582.25</v>
      </c>
      <c r="J14" s="321">
        <v>2608</v>
      </c>
      <c r="K14" s="320">
        <v>2556.5</v>
      </c>
      <c r="L14" s="320">
        <v>2488.3000000000002</v>
      </c>
      <c r="M14" s="320">
        <v>0.58623999999999998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2209.4499999999998</v>
      </c>
      <c r="D15" s="321">
        <v>2209.0833333333335</v>
      </c>
      <c r="E15" s="321">
        <v>2174.2166666666672</v>
      </c>
      <c r="F15" s="321">
        <v>2138.9833333333336</v>
      </c>
      <c r="G15" s="321">
        <v>2104.1166666666672</v>
      </c>
      <c r="H15" s="321">
        <v>2244.3166666666671</v>
      </c>
      <c r="I15" s="321">
        <v>2279.1833333333329</v>
      </c>
      <c r="J15" s="321">
        <v>2314.416666666667</v>
      </c>
      <c r="K15" s="320">
        <v>2243.9499999999998</v>
      </c>
      <c r="L15" s="320">
        <v>2173.85</v>
      </c>
      <c r="M15" s="320">
        <v>2.0290599999999999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17676.150000000001</v>
      </c>
      <c r="D16" s="321">
        <v>17696.033333333336</v>
      </c>
      <c r="E16" s="321">
        <v>17542.116666666672</v>
      </c>
      <c r="F16" s="321">
        <v>17408.083333333336</v>
      </c>
      <c r="G16" s="321">
        <v>17254.166666666672</v>
      </c>
      <c r="H16" s="321">
        <v>17830.066666666673</v>
      </c>
      <c r="I16" s="321">
        <v>17983.983333333337</v>
      </c>
      <c r="J16" s="321">
        <v>18118.016666666674</v>
      </c>
      <c r="K16" s="320">
        <v>17849.95</v>
      </c>
      <c r="L16" s="320">
        <v>17562</v>
      </c>
      <c r="M16" s="320">
        <v>0.12869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113.65</v>
      </c>
      <c r="D17" s="321">
        <v>112.75</v>
      </c>
      <c r="E17" s="321">
        <v>111.05</v>
      </c>
      <c r="F17" s="321">
        <v>108.45</v>
      </c>
      <c r="G17" s="321">
        <v>106.75</v>
      </c>
      <c r="H17" s="321">
        <v>115.35</v>
      </c>
      <c r="I17" s="321">
        <v>117.04999999999998</v>
      </c>
      <c r="J17" s="321">
        <v>119.64999999999999</v>
      </c>
      <c r="K17" s="320">
        <v>114.45</v>
      </c>
      <c r="L17" s="320">
        <v>110.15</v>
      </c>
      <c r="M17" s="320">
        <v>20.978370000000002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315.55</v>
      </c>
      <c r="D18" s="321">
        <v>314.01666666666671</v>
      </c>
      <c r="E18" s="321">
        <v>308.13333333333344</v>
      </c>
      <c r="F18" s="321">
        <v>300.71666666666675</v>
      </c>
      <c r="G18" s="321">
        <v>294.83333333333348</v>
      </c>
      <c r="H18" s="321">
        <v>321.43333333333339</v>
      </c>
      <c r="I18" s="321">
        <v>327.31666666666672</v>
      </c>
      <c r="J18" s="321">
        <v>334.73333333333335</v>
      </c>
      <c r="K18" s="320">
        <v>319.89999999999998</v>
      </c>
      <c r="L18" s="320">
        <v>306.60000000000002</v>
      </c>
      <c r="M18" s="320">
        <v>65.437960000000004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2145.5</v>
      </c>
      <c r="D19" s="321">
        <v>2156.3666666666668</v>
      </c>
      <c r="E19" s="321">
        <v>2113.7333333333336</v>
      </c>
      <c r="F19" s="321">
        <v>2081.9666666666667</v>
      </c>
      <c r="G19" s="321">
        <v>2039.3333333333335</v>
      </c>
      <c r="H19" s="321">
        <v>2188.1333333333337</v>
      </c>
      <c r="I19" s="321">
        <v>2230.7666666666669</v>
      </c>
      <c r="J19" s="321">
        <v>2262.5333333333338</v>
      </c>
      <c r="K19" s="320">
        <v>2199</v>
      </c>
      <c r="L19" s="320">
        <v>2124.6</v>
      </c>
      <c r="M19" s="320">
        <v>10.82516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2160</v>
      </c>
      <c r="D20" s="321">
        <v>2155.6833333333334</v>
      </c>
      <c r="E20" s="321">
        <v>2128.5166666666669</v>
      </c>
      <c r="F20" s="321">
        <v>2097.0333333333333</v>
      </c>
      <c r="G20" s="321">
        <v>2069.8666666666668</v>
      </c>
      <c r="H20" s="321">
        <v>2187.166666666667</v>
      </c>
      <c r="I20" s="321">
        <v>2214.333333333333</v>
      </c>
      <c r="J20" s="321">
        <v>2245.8166666666671</v>
      </c>
      <c r="K20" s="320">
        <v>2182.85</v>
      </c>
      <c r="L20" s="320">
        <v>2124.1999999999998</v>
      </c>
      <c r="M20" s="320">
        <v>22.59018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2197.4</v>
      </c>
      <c r="D21" s="321">
        <v>2201.7999999999997</v>
      </c>
      <c r="E21" s="321">
        <v>2153.5999999999995</v>
      </c>
      <c r="F21" s="321">
        <v>2109.7999999999997</v>
      </c>
      <c r="G21" s="321">
        <v>2061.5999999999995</v>
      </c>
      <c r="H21" s="321">
        <v>2245.5999999999995</v>
      </c>
      <c r="I21" s="321">
        <v>2293.7999999999993</v>
      </c>
      <c r="J21" s="321">
        <v>2337.5999999999995</v>
      </c>
      <c r="K21" s="320">
        <v>2250</v>
      </c>
      <c r="L21" s="320">
        <v>2158</v>
      </c>
      <c r="M21" s="320">
        <v>15.58568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849.85</v>
      </c>
      <c r="D22" s="321">
        <v>850.83333333333337</v>
      </c>
      <c r="E22" s="321">
        <v>839.01666666666677</v>
      </c>
      <c r="F22" s="321">
        <v>828.18333333333339</v>
      </c>
      <c r="G22" s="321">
        <v>816.36666666666679</v>
      </c>
      <c r="H22" s="321">
        <v>861.66666666666674</v>
      </c>
      <c r="I22" s="321">
        <v>873.48333333333335</v>
      </c>
      <c r="J22" s="321">
        <v>884.31666666666672</v>
      </c>
      <c r="K22" s="320">
        <v>862.65</v>
      </c>
      <c r="L22" s="320">
        <v>840</v>
      </c>
      <c r="M22" s="320">
        <v>87.855410000000006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2484.0500000000002</v>
      </c>
      <c r="D23" s="321">
        <v>2469.1833333333329</v>
      </c>
      <c r="E23" s="321">
        <v>2434.016666666666</v>
      </c>
      <c r="F23" s="321">
        <v>2383.9833333333331</v>
      </c>
      <c r="G23" s="321">
        <v>2348.8166666666662</v>
      </c>
      <c r="H23" s="321">
        <v>2519.2166666666658</v>
      </c>
      <c r="I23" s="321">
        <v>2554.3833333333328</v>
      </c>
      <c r="J23" s="321">
        <v>2604.4166666666656</v>
      </c>
      <c r="K23" s="320">
        <v>2504.35</v>
      </c>
      <c r="L23" s="320">
        <v>2419.15</v>
      </c>
      <c r="M23" s="320">
        <v>2.4788899999999998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299.64999999999998</v>
      </c>
      <c r="D24" s="321">
        <v>301.83333333333331</v>
      </c>
      <c r="E24" s="321">
        <v>295.81666666666661</v>
      </c>
      <c r="F24" s="321">
        <v>291.98333333333329</v>
      </c>
      <c r="G24" s="321">
        <v>285.96666666666658</v>
      </c>
      <c r="H24" s="321">
        <v>305.66666666666663</v>
      </c>
      <c r="I24" s="321">
        <v>311.68333333333339</v>
      </c>
      <c r="J24" s="321">
        <v>315.51666666666665</v>
      </c>
      <c r="K24" s="320">
        <v>307.85000000000002</v>
      </c>
      <c r="L24" s="320">
        <v>298</v>
      </c>
      <c r="M24" s="320">
        <v>1.8321400000000001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220.4</v>
      </c>
      <c r="D25" s="321">
        <v>219.21666666666667</v>
      </c>
      <c r="E25" s="321">
        <v>214.18333333333334</v>
      </c>
      <c r="F25" s="321">
        <v>207.96666666666667</v>
      </c>
      <c r="G25" s="321">
        <v>202.93333333333334</v>
      </c>
      <c r="H25" s="321">
        <v>225.43333333333334</v>
      </c>
      <c r="I25" s="321">
        <v>230.4666666666667</v>
      </c>
      <c r="J25" s="321">
        <v>236.68333333333334</v>
      </c>
      <c r="K25" s="320">
        <v>224.25</v>
      </c>
      <c r="L25" s="320">
        <v>213</v>
      </c>
      <c r="M25" s="320">
        <v>13.80594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1254.05</v>
      </c>
      <c r="D26" s="321">
        <v>1257.8166666666666</v>
      </c>
      <c r="E26" s="321">
        <v>1244.2333333333331</v>
      </c>
      <c r="F26" s="321">
        <v>1234.4166666666665</v>
      </c>
      <c r="G26" s="321">
        <v>1220.833333333333</v>
      </c>
      <c r="H26" s="321">
        <v>1267.6333333333332</v>
      </c>
      <c r="I26" s="321">
        <v>1281.2166666666667</v>
      </c>
      <c r="J26" s="321">
        <v>1291.0333333333333</v>
      </c>
      <c r="K26" s="320">
        <v>1271.4000000000001</v>
      </c>
      <c r="L26" s="320">
        <v>1248</v>
      </c>
      <c r="M26" s="320">
        <v>2.00746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1709.6</v>
      </c>
      <c r="D27" s="321">
        <v>1703.25</v>
      </c>
      <c r="E27" s="321">
        <v>1692.65</v>
      </c>
      <c r="F27" s="321">
        <v>1675.7</v>
      </c>
      <c r="G27" s="321">
        <v>1665.1000000000001</v>
      </c>
      <c r="H27" s="321">
        <v>1720.2</v>
      </c>
      <c r="I27" s="321">
        <v>1730.8</v>
      </c>
      <c r="J27" s="321">
        <v>1747.75</v>
      </c>
      <c r="K27" s="320">
        <v>1713.85</v>
      </c>
      <c r="L27" s="320">
        <v>1686.3</v>
      </c>
      <c r="M27" s="320">
        <v>1.7329600000000001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1746.55</v>
      </c>
      <c r="D28" s="321">
        <v>1750.5666666666666</v>
      </c>
      <c r="E28" s="321">
        <v>1726.9833333333331</v>
      </c>
      <c r="F28" s="321">
        <v>1707.4166666666665</v>
      </c>
      <c r="G28" s="321">
        <v>1683.833333333333</v>
      </c>
      <c r="H28" s="321">
        <v>1770.1333333333332</v>
      </c>
      <c r="I28" s="321">
        <v>1793.7166666666667</v>
      </c>
      <c r="J28" s="321">
        <v>1813.2833333333333</v>
      </c>
      <c r="K28" s="320">
        <v>1774.15</v>
      </c>
      <c r="L28" s="320">
        <v>1731</v>
      </c>
      <c r="M28" s="320">
        <v>1.44851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78.45</v>
      </c>
      <c r="D29" s="321">
        <v>78.916666666666671</v>
      </c>
      <c r="E29" s="321">
        <v>77.63333333333334</v>
      </c>
      <c r="F29" s="321">
        <v>76.816666666666663</v>
      </c>
      <c r="G29" s="321">
        <v>75.533333333333331</v>
      </c>
      <c r="H29" s="321">
        <v>79.733333333333348</v>
      </c>
      <c r="I29" s="321">
        <v>81.01666666666668</v>
      </c>
      <c r="J29" s="321">
        <v>81.833333333333357</v>
      </c>
      <c r="K29" s="320">
        <v>80.2</v>
      </c>
      <c r="L29" s="320">
        <v>78.099999999999994</v>
      </c>
      <c r="M29" s="320">
        <v>5.00223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3493.85</v>
      </c>
      <c r="D30" s="321">
        <v>3507.9166666666665</v>
      </c>
      <c r="E30" s="321">
        <v>3460.9833333333331</v>
      </c>
      <c r="F30" s="321">
        <v>3428.1166666666668</v>
      </c>
      <c r="G30" s="321">
        <v>3381.1833333333334</v>
      </c>
      <c r="H30" s="321">
        <v>3540.7833333333328</v>
      </c>
      <c r="I30" s="321">
        <v>3587.7166666666662</v>
      </c>
      <c r="J30" s="321">
        <v>3620.5833333333326</v>
      </c>
      <c r="K30" s="320">
        <v>3554.85</v>
      </c>
      <c r="L30" s="320">
        <v>3475.05</v>
      </c>
      <c r="M30" s="320">
        <v>1.2736099999999999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3348.2</v>
      </c>
      <c r="D31" s="321">
        <v>3357.9333333333329</v>
      </c>
      <c r="E31" s="321">
        <v>3260.266666666666</v>
      </c>
      <c r="F31" s="321">
        <v>3172.333333333333</v>
      </c>
      <c r="G31" s="321">
        <v>3074.6666666666661</v>
      </c>
      <c r="H31" s="321">
        <v>3445.8666666666659</v>
      </c>
      <c r="I31" s="321">
        <v>3543.5333333333328</v>
      </c>
      <c r="J31" s="321">
        <v>3631.4666666666658</v>
      </c>
      <c r="K31" s="320">
        <v>3455.6</v>
      </c>
      <c r="L31" s="320">
        <v>3270</v>
      </c>
      <c r="M31" s="320">
        <v>1.2963899999999999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28.45</v>
      </c>
      <c r="D32" s="321">
        <v>28.666666666666668</v>
      </c>
      <c r="E32" s="321">
        <v>28.083333333333336</v>
      </c>
      <c r="F32" s="321">
        <v>27.716666666666669</v>
      </c>
      <c r="G32" s="321">
        <v>27.133333333333336</v>
      </c>
      <c r="H32" s="321">
        <v>29.033333333333335</v>
      </c>
      <c r="I32" s="321">
        <v>29.616666666666671</v>
      </c>
      <c r="J32" s="321">
        <v>29.983333333333334</v>
      </c>
      <c r="K32" s="320">
        <v>29.25</v>
      </c>
      <c r="L32" s="320">
        <v>28.3</v>
      </c>
      <c r="M32" s="320">
        <v>244.18101999999999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574.29999999999995</v>
      </c>
      <c r="D33" s="321">
        <v>574.06666666666661</v>
      </c>
      <c r="E33" s="321">
        <v>568.38333333333321</v>
      </c>
      <c r="F33" s="321">
        <v>562.46666666666658</v>
      </c>
      <c r="G33" s="321">
        <v>556.78333333333319</v>
      </c>
      <c r="H33" s="321">
        <v>579.98333333333323</v>
      </c>
      <c r="I33" s="321">
        <v>585.66666666666663</v>
      </c>
      <c r="J33" s="321">
        <v>591.58333333333326</v>
      </c>
      <c r="K33" s="320">
        <v>579.75</v>
      </c>
      <c r="L33" s="320">
        <v>568.15</v>
      </c>
      <c r="M33" s="320">
        <v>4.6364099999999997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3642.9</v>
      </c>
      <c r="D34" s="321">
        <v>3633.5666666666671</v>
      </c>
      <c r="E34" s="321">
        <v>3610.7833333333342</v>
      </c>
      <c r="F34" s="321">
        <v>3578.666666666667</v>
      </c>
      <c r="G34" s="321">
        <v>3555.8833333333341</v>
      </c>
      <c r="H34" s="321">
        <v>3665.6833333333343</v>
      </c>
      <c r="I34" s="321">
        <v>3688.4666666666672</v>
      </c>
      <c r="J34" s="321">
        <v>3720.5833333333344</v>
      </c>
      <c r="K34" s="320">
        <v>3656.35</v>
      </c>
      <c r="L34" s="320">
        <v>3601.45</v>
      </c>
      <c r="M34" s="320">
        <v>0.90863000000000005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320.7</v>
      </c>
      <c r="D35" s="321">
        <v>320.38333333333338</v>
      </c>
      <c r="E35" s="321">
        <v>315.76666666666677</v>
      </c>
      <c r="F35" s="321">
        <v>310.83333333333337</v>
      </c>
      <c r="G35" s="321">
        <v>306.21666666666675</v>
      </c>
      <c r="H35" s="321">
        <v>325.31666666666678</v>
      </c>
      <c r="I35" s="321">
        <v>329.93333333333345</v>
      </c>
      <c r="J35" s="321">
        <v>334.86666666666679</v>
      </c>
      <c r="K35" s="320">
        <v>325</v>
      </c>
      <c r="L35" s="320">
        <v>315.45</v>
      </c>
      <c r="M35" s="320">
        <v>72.557599999999994</v>
      </c>
      <c r="N35" s="1"/>
      <c r="O35" s="1"/>
    </row>
    <row r="36" spans="1:15" ht="12.75" customHeight="1">
      <c r="A36" s="30">
        <v>26</v>
      </c>
      <c r="B36" s="334" t="s">
        <v>849</v>
      </c>
      <c r="C36" s="320">
        <v>1670.05</v>
      </c>
      <c r="D36" s="321">
        <v>1685.0166666666667</v>
      </c>
      <c r="E36" s="321">
        <v>1630.0333333333333</v>
      </c>
      <c r="F36" s="321">
        <v>1590.0166666666667</v>
      </c>
      <c r="G36" s="321">
        <v>1535.0333333333333</v>
      </c>
      <c r="H36" s="321">
        <v>1725.0333333333333</v>
      </c>
      <c r="I36" s="321">
        <v>1780.0166666666664</v>
      </c>
      <c r="J36" s="321">
        <v>1820.0333333333333</v>
      </c>
      <c r="K36" s="320">
        <v>1740</v>
      </c>
      <c r="L36" s="320">
        <v>1645</v>
      </c>
      <c r="M36" s="320">
        <v>8.8596800000000009</v>
      </c>
      <c r="N36" s="1"/>
      <c r="O36" s="1"/>
    </row>
    <row r="37" spans="1:15" ht="12.75" customHeight="1">
      <c r="A37" s="30">
        <v>27</v>
      </c>
      <c r="B37" s="334" t="s">
        <v>811</v>
      </c>
      <c r="C37" s="320">
        <v>828.9</v>
      </c>
      <c r="D37" s="321">
        <v>829.98333333333323</v>
      </c>
      <c r="E37" s="321">
        <v>823.96666666666647</v>
      </c>
      <c r="F37" s="321">
        <v>819.03333333333319</v>
      </c>
      <c r="G37" s="321">
        <v>813.01666666666642</v>
      </c>
      <c r="H37" s="321">
        <v>834.91666666666652</v>
      </c>
      <c r="I37" s="321">
        <v>840.93333333333317</v>
      </c>
      <c r="J37" s="321">
        <v>845.86666666666656</v>
      </c>
      <c r="K37" s="320">
        <v>836</v>
      </c>
      <c r="L37" s="320">
        <v>825.05</v>
      </c>
      <c r="M37" s="320">
        <v>0.88607999999999998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1016.35</v>
      </c>
      <c r="D38" s="321">
        <v>1009.1166666666667</v>
      </c>
      <c r="E38" s="321">
        <v>993.33333333333326</v>
      </c>
      <c r="F38" s="321">
        <v>970.31666666666661</v>
      </c>
      <c r="G38" s="321">
        <v>954.53333333333319</v>
      </c>
      <c r="H38" s="321">
        <v>1032.1333333333332</v>
      </c>
      <c r="I38" s="321">
        <v>1047.916666666667</v>
      </c>
      <c r="J38" s="321">
        <v>1070.9333333333334</v>
      </c>
      <c r="K38" s="320">
        <v>1024.9000000000001</v>
      </c>
      <c r="L38" s="320">
        <v>986.1</v>
      </c>
      <c r="M38" s="320">
        <v>9.1555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760.05</v>
      </c>
      <c r="D39" s="321">
        <v>760.1</v>
      </c>
      <c r="E39" s="321">
        <v>754.75</v>
      </c>
      <c r="F39" s="321">
        <v>749.44999999999993</v>
      </c>
      <c r="G39" s="321">
        <v>744.09999999999991</v>
      </c>
      <c r="H39" s="321">
        <v>765.40000000000009</v>
      </c>
      <c r="I39" s="321">
        <v>770.75000000000023</v>
      </c>
      <c r="J39" s="321">
        <v>776.05000000000018</v>
      </c>
      <c r="K39" s="320">
        <v>765.45</v>
      </c>
      <c r="L39" s="320">
        <v>754.8</v>
      </c>
      <c r="M39" s="320">
        <v>1.2316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4511.75</v>
      </c>
      <c r="D40" s="321">
        <v>4539.6333333333332</v>
      </c>
      <c r="E40" s="321">
        <v>4470.2666666666664</v>
      </c>
      <c r="F40" s="321">
        <v>4428.7833333333328</v>
      </c>
      <c r="G40" s="321">
        <v>4359.4166666666661</v>
      </c>
      <c r="H40" s="321">
        <v>4581.1166666666668</v>
      </c>
      <c r="I40" s="321">
        <v>4650.4833333333336</v>
      </c>
      <c r="J40" s="321">
        <v>4691.9666666666672</v>
      </c>
      <c r="K40" s="320">
        <v>4609</v>
      </c>
      <c r="L40" s="320">
        <v>4498.1499999999996</v>
      </c>
      <c r="M40" s="320">
        <v>6.5341800000000001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197.45</v>
      </c>
      <c r="D41" s="321">
        <v>198.56666666666669</v>
      </c>
      <c r="E41" s="321">
        <v>196.08333333333337</v>
      </c>
      <c r="F41" s="321">
        <v>194.71666666666667</v>
      </c>
      <c r="G41" s="321">
        <v>192.23333333333335</v>
      </c>
      <c r="H41" s="321">
        <v>199.93333333333339</v>
      </c>
      <c r="I41" s="321">
        <v>202.41666666666669</v>
      </c>
      <c r="J41" s="321">
        <v>203.78333333333342</v>
      </c>
      <c r="K41" s="320">
        <v>201.05</v>
      </c>
      <c r="L41" s="320">
        <v>197.2</v>
      </c>
      <c r="M41" s="320">
        <v>18.823969999999999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468.15</v>
      </c>
      <c r="D42" s="321">
        <v>462.34999999999997</v>
      </c>
      <c r="E42" s="321">
        <v>445.94999999999993</v>
      </c>
      <c r="F42" s="321">
        <v>423.74999999999994</v>
      </c>
      <c r="G42" s="321">
        <v>407.34999999999991</v>
      </c>
      <c r="H42" s="321">
        <v>484.54999999999995</v>
      </c>
      <c r="I42" s="321">
        <v>500.94999999999993</v>
      </c>
      <c r="J42" s="321">
        <v>523.15</v>
      </c>
      <c r="K42" s="320">
        <v>478.75</v>
      </c>
      <c r="L42" s="320">
        <v>440.15</v>
      </c>
      <c r="M42" s="320">
        <v>6.0659000000000001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94.05</v>
      </c>
      <c r="D43" s="321">
        <v>93.55</v>
      </c>
      <c r="E43" s="321">
        <v>92.199999999999989</v>
      </c>
      <c r="F43" s="321">
        <v>90.35</v>
      </c>
      <c r="G43" s="321">
        <v>88.999999999999986</v>
      </c>
      <c r="H43" s="321">
        <v>95.399999999999991</v>
      </c>
      <c r="I43" s="321">
        <v>96.749999999999986</v>
      </c>
      <c r="J43" s="321">
        <v>98.6</v>
      </c>
      <c r="K43" s="320">
        <v>94.9</v>
      </c>
      <c r="L43" s="320">
        <v>91.7</v>
      </c>
      <c r="M43" s="320">
        <v>10.15028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124.7</v>
      </c>
      <c r="D44" s="321">
        <v>123.98333333333333</v>
      </c>
      <c r="E44" s="321">
        <v>123.01666666666667</v>
      </c>
      <c r="F44" s="321">
        <v>121.33333333333333</v>
      </c>
      <c r="G44" s="321">
        <v>120.36666666666666</v>
      </c>
      <c r="H44" s="321">
        <v>125.66666666666667</v>
      </c>
      <c r="I44" s="321">
        <v>126.63333333333334</v>
      </c>
      <c r="J44" s="321">
        <v>128.31666666666666</v>
      </c>
      <c r="K44" s="320">
        <v>124.95</v>
      </c>
      <c r="L44" s="320">
        <v>122.3</v>
      </c>
      <c r="M44" s="320">
        <v>106.70524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3154</v>
      </c>
      <c r="D45" s="321">
        <v>3144</v>
      </c>
      <c r="E45" s="321">
        <v>3123</v>
      </c>
      <c r="F45" s="321">
        <v>3092</v>
      </c>
      <c r="G45" s="321">
        <v>3071</v>
      </c>
      <c r="H45" s="321">
        <v>3175</v>
      </c>
      <c r="I45" s="321">
        <v>3196</v>
      </c>
      <c r="J45" s="321">
        <v>3227</v>
      </c>
      <c r="K45" s="320">
        <v>3165</v>
      </c>
      <c r="L45" s="320">
        <v>3113</v>
      </c>
      <c r="M45" s="320">
        <v>7.3637899999999998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198.6</v>
      </c>
      <c r="D46" s="321">
        <v>198.6</v>
      </c>
      <c r="E46" s="321">
        <v>192.85</v>
      </c>
      <c r="F46" s="321">
        <v>187.1</v>
      </c>
      <c r="G46" s="321">
        <v>181.35</v>
      </c>
      <c r="H46" s="321">
        <v>204.35</v>
      </c>
      <c r="I46" s="321">
        <v>210.1</v>
      </c>
      <c r="J46" s="321">
        <v>215.85</v>
      </c>
      <c r="K46" s="320">
        <v>204.35</v>
      </c>
      <c r="L46" s="320">
        <v>192.85</v>
      </c>
      <c r="M46" s="320">
        <v>8.5266400000000004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2054.25</v>
      </c>
      <c r="D47" s="321">
        <v>2046.4166666666667</v>
      </c>
      <c r="E47" s="321">
        <v>2022.8333333333335</v>
      </c>
      <c r="F47" s="321">
        <v>1991.4166666666667</v>
      </c>
      <c r="G47" s="321">
        <v>1967.8333333333335</v>
      </c>
      <c r="H47" s="321">
        <v>2077.8333333333335</v>
      </c>
      <c r="I47" s="321">
        <v>2101.416666666667</v>
      </c>
      <c r="J47" s="321">
        <v>2132.8333333333335</v>
      </c>
      <c r="K47" s="320">
        <v>2070</v>
      </c>
      <c r="L47" s="320">
        <v>2015</v>
      </c>
      <c r="M47" s="320">
        <v>3.3760400000000002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2782.75</v>
      </c>
      <c r="D48" s="321">
        <v>2756</v>
      </c>
      <c r="E48" s="321">
        <v>2687</v>
      </c>
      <c r="F48" s="321">
        <v>2591.25</v>
      </c>
      <c r="G48" s="321">
        <v>2522.25</v>
      </c>
      <c r="H48" s="321">
        <v>2851.75</v>
      </c>
      <c r="I48" s="321">
        <v>2920.75</v>
      </c>
      <c r="J48" s="321">
        <v>3016.5</v>
      </c>
      <c r="K48" s="320">
        <v>2825</v>
      </c>
      <c r="L48" s="320">
        <v>2660.25</v>
      </c>
      <c r="M48" s="320">
        <v>0.29392000000000001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2536.9499999999998</v>
      </c>
      <c r="D49" s="321">
        <v>2521.7000000000003</v>
      </c>
      <c r="E49" s="321">
        <v>2483.4000000000005</v>
      </c>
      <c r="F49" s="321">
        <v>2429.8500000000004</v>
      </c>
      <c r="G49" s="321">
        <v>2391.5500000000006</v>
      </c>
      <c r="H49" s="321">
        <v>2575.2500000000005</v>
      </c>
      <c r="I49" s="321">
        <v>2613.5500000000006</v>
      </c>
      <c r="J49" s="321">
        <v>2667.1000000000004</v>
      </c>
      <c r="K49" s="320">
        <v>2560</v>
      </c>
      <c r="L49" s="320">
        <v>2468.15</v>
      </c>
      <c r="M49" s="320">
        <v>3.43764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9939.2999999999993</v>
      </c>
      <c r="D50" s="321">
        <v>9967.8166666666657</v>
      </c>
      <c r="E50" s="321">
        <v>9857.6333333333314</v>
      </c>
      <c r="F50" s="321">
        <v>9775.9666666666653</v>
      </c>
      <c r="G50" s="321">
        <v>9665.783333333331</v>
      </c>
      <c r="H50" s="321">
        <v>10049.483333333332</v>
      </c>
      <c r="I50" s="321">
        <v>10159.666666666666</v>
      </c>
      <c r="J50" s="321">
        <v>10241.333333333332</v>
      </c>
      <c r="K50" s="320">
        <v>10078</v>
      </c>
      <c r="L50" s="320">
        <v>9886.15</v>
      </c>
      <c r="M50" s="320">
        <v>0.33394000000000001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1336.4</v>
      </c>
      <c r="D51" s="321">
        <v>1325.9166666666667</v>
      </c>
      <c r="E51" s="321">
        <v>1311.8333333333335</v>
      </c>
      <c r="F51" s="321">
        <v>1287.2666666666667</v>
      </c>
      <c r="G51" s="321">
        <v>1273.1833333333334</v>
      </c>
      <c r="H51" s="321">
        <v>1350.4833333333336</v>
      </c>
      <c r="I51" s="321">
        <v>1364.5666666666671</v>
      </c>
      <c r="J51" s="321">
        <v>1389.1333333333337</v>
      </c>
      <c r="K51" s="320">
        <v>1340</v>
      </c>
      <c r="L51" s="320">
        <v>1301.3499999999999</v>
      </c>
      <c r="M51" s="320">
        <v>14.408239999999999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704.3</v>
      </c>
      <c r="D52" s="321">
        <v>705.6</v>
      </c>
      <c r="E52" s="321">
        <v>696.5</v>
      </c>
      <c r="F52" s="321">
        <v>688.69999999999993</v>
      </c>
      <c r="G52" s="321">
        <v>679.59999999999991</v>
      </c>
      <c r="H52" s="321">
        <v>713.40000000000009</v>
      </c>
      <c r="I52" s="321">
        <v>722.50000000000023</v>
      </c>
      <c r="J52" s="321">
        <v>730.30000000000018</v>
      </c>
      <c r="K52" s="320">
        <v>714.7</v>
      </c>
      <c r="L52" s="320">
        <v>697.8</v>
      </c>
      <c r="M52" s="320">
        <v>10.74896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466.05</v>
      </c>
      <c r="D53" s="321">
        <v>471.31666666666666</v>
      </c>
      <c r="E53" s="321">
        <v>456.0333333333333</v>
      </c>
      <c r="F53" s="321">
        <v>446.01666666666665</v>
      </c>
      <c r="G53" s="321">
        <v>430.73333333333329</v>
      </c>
      <c r="H53" s="321">
        <v>481.33333333333331</v>
      </c>
      <c r="I53" s="321">
        <v>496.61666666666673</v>
      </c>
      <c r="J53" s="321">
        <v>506.63333333333333</v>
      </c>
      <c r="K53" s="320">
        <v>486.6</v>
      </c>
      <c r="L53" s="320">
        <v>461.3</v>
      </c>
      <c r="M53" s="320">
        <v>6.74641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773.7</v>
      </c>
      <c r="D54" s="321">
        <v>774.28333333333342</v>
      </c>
      <c r="E54" s="321">
        <v>768.61666666666679</v>
      </c>
      <c r="F54" s="321">
        <v>763.53333333333342</v>
      </c>
      <c r="G54" s="321">
        <v>757.86666666666679</v>
      </c>
      <c r="H54" s="321">
        <v>779.36666666666679</v>
      </c>
      <c r="I54" s="321">
        <v>785.03333333333353</v>
      </c>
      <c r="J54" s="321">
        <v>790.11666666666679</v>
      </c>
      <c r="K54" s="320">
        <v>779.95</v>
      </c>
      <c r="L54" s="320">
        <v>769.2</v>
      </c>
      <c r="M54" s="320">
        <v>99.549210000000002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3801.8</v>
      </c>
      <c r="D55" s="321">
        <v>3784.4666666666667</v>
      </c>
      <c r="E55" s="321">
        <v>3758.9333333333334</v>
      </c>
      <c r="F55" s="321">
        <v>3716.0666666666666</v>
      </c>
      <c r="G55" s="321">
        <v>3690.5333333333333</v>
      </c>
      <c r="H55" s="321">
        <v>3827.3333333333335</v>
      </c>
      <c r="I55" s="321">
        <v>3852.8666666666672</v>
      </c>
      <c r="J55" s="321">
        <v>3895.7333333333336</v>
      </c>
      <c r="K55" s="320">
        <v>3810</v>
      </c>
      <c r="L55" s="320">
        <v>3741.6</v>
      </c>
      <c r="M55" s="320">
        <v>2.4047000000000001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181.85</v>
      </c>
      <c r="D56" s="321">
        <v>180.73333333333335</v>
      </c>
      <c r="E56" s="321">
        <v>177.56666666666669</v>
      </c>
      <c r="F56" s="321">
        <v>173.28333333333333</v>
      </c>
      <c r="G56" s="321">
        <v>170.11666666666667</v>
      </c>
      <c r="H56" s="321">
        <v>185.01666666666671</v>
      </c>
      <c r="I56" s="321">
        <v>188.18333333333334</v>
      </c>
      <c r="J56" s="321">
        <v>192.46666666666673</v>
      </c>
      <c r="K56" s="320">
        <v>183.9</v>
      </c>
      <c r="L56" s="320">
        <v>176.45</v>
      </c>
      <c r="M56" s="320">
        <v>20.164280000000002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1104.25</v>
      </c>
      <c r="D57" s="321">
        <v>1109.7833333333335</v>
      </c>
      <c r="E57" s="321">
        <v>1089.666666666667</v>
      </c>
      <c r="F57" s="321">
        <v>1075.0833333333335</v>
      </c>
      <c r="G57" s="321">
        <v>1054.9666666666669</v>
      </c>
      <c r="H57" s="321">
        <v>1124.366666666667</v>
      </c>
      <c r="I57" s="321">
        <v>1144.4833333333333</v>
      </c>
      <c r="J57" s="321">
        <v>1159.0666666666671</v>
      </c>
      <c r="K57" s="320">
        <v>1129.9000000000001</v>
      </c>
      <c r="L57" s="320">
        <v>1095.2</v>
      </c>
      <c r="M57" s="320">
        <v>1.1051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16720</v>
      </c>
      <c r="D58" s="321">
        <v>16756.7</v>
      </c>
      <c r="E58" s="321">
        <v>16614.300000000003</v>
      </c>
      <c r="F58" s="321">
        <v>16508.600000000002</v>
      </c>
      <c r="G58" s="321">
        <v>16366.200000000004</v>
      </c>
      <c r="H58" s="321">
        <v>16862.400000000001</v>
      </c>
      <c r="I58" s="321">
        <v>17004.800000000003</v>
      </c>
      <c r="J58" s="321">
        <v>17110.5</v>
      </c>
      <c r="K58" s="320">
        <v>16899.099999999999</v>
      </c>
      <c r="L58" s="320">
        <v>16651</v>
      </c>
      <c r="M58" s="320">
        <v>2.4655200000000002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6219.55</v>
      </c>
      <c r="D59" s="321">
        <v>6179.5333333333328</v>
      </c>
      <c r="E59" s="321">
        <v>6060.0666666666657</v>
      </c>
      <c r="F59" s="321">
        <v>5900.583333333333</v>
      </c>
      <c r="G59" s="321">
        <v>5781.1166666666659</v>
      </c>
      <c r="H59" s="321">
        <v>6339.0166666666655</v>
      </c>
      <c r="I59" s="321">
        <v>6458.4833333333327</v>
      </c>
      <c r="J59" s="321">
        <v>6617.9666666666653</v>
      </c>
      <c r="K59" s="320">
        <v>6299</v>
      </c>
      <c r="L59" s="320">
        <v>6020.05</v>
      </c>
      <c r="M59" s="320">
        <v>3.46252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7346.95</v>
      </c>
      <c r="D60" s="321">
        <v>7357.3166666666666</v>
      </c>
      <c r="E60" s="321">
        <v>7289.6333333333332</v>
      </c>
      <c r="F60" s="321">
        <v>7232.3166666666666</v>
      </c>
      <c r="G60" s="321">
        <v>7164.6333333333332</v>
      </c>
      <c r="H60" s="321">
        <v>7414.6333333333332</v>
      </c>
      <c r="I60" s="321">
        <v>7482.3166666666657</v>
      </c>
      <c r="J60" s="321">
        <v>7539.6333333333332</v>
      </c>
      <c r="K60" s="320">
        <v>7425</v>
      </c>
      <c r="L60" s="320">
        <v>7300</v>
      </c>
      <c r="M60" s="320">
        <v>7.6703099999999997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3431.35</v>
      </c>
      <c r="D61" s="321">
        <v>3428.4666666666672</v>
      </c>
      <c r="E61" s="321">
        <v>3352.9333333333343</v>
      </c>
      <c r="F61" s="321">
        <v>3274.5166666666673</v>
      </c>
      <c r="G61" s="321">
        <v>3198.9833333333345</v>
      </c>
      <c r="H61" s="321">
        <v>3506.8833333333341</v>
      </c>
      <c r="I61" s="321">
        <v>3582.416666666667</v>
      </c>
      <c r="J61" s="321">
        <v>3660.8333333333339</v>
      </c>
      <c r="K61" s="320">
        <v>3504</v>
      </c>
      <c r="L61" s="320">
        <v>3350.05</v>
      </c>
      <c r="M61" s="320">
        <v>1.9839500000000001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2093.6999999999998</v>
      </c>
      <c r="D62" s="321">
        <v>2094.75</v>
      </c>
      <c r="E62" s="321">
        <v>2070.5500000000002</v>
      </c>
      <c r="F62" s="321">
        <v>2047.4</v>
      </c>
      <c r="G62" s="321">
        <v>2023.2000000000003</v>
      </c>
      <c r="H62" s="321">
        <v>2117.9</v>
      </c>
      <c r="I62" s="321">
        <v>2142.1</v>
      </c>
      <c r="J62" s="321">
        <v>2165.25</v>
      </c>
      <c r="K62" s="320">
        <v>2118.9499999999998</v>
      </c>
      <c r="L62" s="320">
        <v>2071.6</v>
      </c>
      <c r="M62" s="320">
        <v>2.34199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511.5</v>
      </c>
      <c r="D63" s="321">
        <v>511.65000000000003</v>
      </c>
      <c r="E63" s="321">
        <v>498.40000000000009</v>
      </c>
      <c r="F63" s="321">
        <v>485.30000000000007</v>
      </c>
      <c r="G63" s="321">
        <v>472.05000000000013</v>
      </c>
      <c r="H63" s="321">
        <v>524.75</v>
      </c>
      <c r="I63" s="321">
        <v>538</v>
      </c>
      <c r="J63" s="321">
        <v>551.1</v>
      </c>
      <c r="K63" s="320">
        <v>524.9</v>
      </c>
      <c r="L63" s="320">
        <v>498.55</v>
      </c>
      <c r="M63" s="320">
        <v>64.805269999999993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315</v>
      </c>
      <c r="D64" s="321">
        <v>313.46666666666664</v>
      </c>
      <c r="E64" s="321">
        <v>307.63333333333327</v>
      </c>
      <c r="F64" s="321">
        <v>300.26666666666665</v>
      </c>
      <c r="G64" s="321">
        <v>294.43333333333328</v>
      </c>
      <c r="H64" s="321">
        <v>320.83333333333326</v>
      </c>
      <c r="I64" s="321">
        <v>326.66666666666663</v>
      </c>
      <c r="J64" s="321">
        <v>334.03333333333325</v>
      </c>
      <c r="K64" s="320">
        <v>319.3</v>
      </c>
      <c r="L64" s="320">
        <v>306.10000000000002</v>
      </c>
      <c r="M64" s="320">
        <v>145.86482000000001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119.9</v>
      </c>
      <c r="D65" s="321">
        <v>118.66666666666667</v>
      </c>
      <c r="E65" s="321">
        <v>116.38333333333334</v>
      </c>
      <c r="F65" s="321">
        <v>112.86666666666667</v>
      </c>
      <c r="G65" s="321">
        <v>110.58333333333334</v>
      </c>
      <c r="H65" s="321">
        <v>122.18333333333334</v>
      </c>
      <c r="I65" s="321">
        <v>124.46666666666667</v>
      </c>
      <c r="J65" s="321">
        <v>127.98333333333333</v>
      </c>
      <c r="K65" s="320">
        <v>120.95</v>
      </c>
      <c r="L65" s="320">
        <v>115.15</v>
      </c>
      <c r="M65" s="320">
        <v>369.64789999999999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52.1</v>
      </c>
      <c r="D66" s="321">
        <v>51.550000000000004</v>
      </c>
      <c r="E66" s="321">
        <v>50.70000000000001</v>
      </c>
      <c r="F66" s="321">
        <v>49.300000000000004</v>
      </c>
      <c r="G66" s="321">
        <v>48.45000000000001</v>
      </c>
      <c r="H66" s="321">
        <v>52.95000000000001</v>
      </c>
      <c r="I66" s="321">
        <v>53.800000000000004</v>
      </c>
      <c r="J66" s="321">
        <v>55.20000000000001</v>
      </c>
      <c r="K66" s="320">
        <v>52.4</v>
      </c>
      <c r="L66" s="320">
        <v>50.15</v>
      </c>
      <c r="M66" s="320">
        <v>63.94097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2992.9</v>
      </c>
      <c r="D67" s="321">
        <v>3005.75</v>
      </c>
      <c r="E67" s="321">
        <v>2971.5</v>
      </c>
      <c r="F67" s="321">
        <v>2950.1</v>
      </c>
      <c r="G67" s="321">
        <v>2915.85</v>
      </c>
      <c r="H67" s="321">
        <v>3027.15</v>
      </c>
      <c r="I67" s="321">
        <v>3061.4</v>
      </c>
      <c r="J67" s="321">
        <v>3082.8</v>
      </c>
      <c r="K67" s="320">
        <v>3040</v>
      </c>
      <c r="L67" s="320">
        <v>2984.35</v>
      </c>
      <c r="M67" s="320">
        <v>0.2054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2017.5</v>
      </c>
      <c r="D68" s="321">
        <v>2015.3166666666666</v>
      </c>
      <c r="E68" s="321">
        <v>1998.6333333333332</v>
      </c>
      <c r="F68" s="321">
        <v>1979.7666666666667</v>
      </c>
      <c r="G68" s="321">
        <v>1963.0833333333333</v>
      </c>
      <c r="H68" s="321">
        <v>2034.1833333333332</v>
      </c>
      <c r="I68" s="321">
        <v>2050.8666666666668</v>
      </c>
      <c r="J68" s="321">
        <v>2069.7333333333331</v>
      </c>
      <c r="K68" s="320">
        <v>2032</v>
      </c>
      <c r="L68" s="320">
        <v>1996.45</v>
      </c>
      <c r="M68" s="320">
        <v>1.6841699999999999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4884.95</v>
      </c>
      <c r="D69" s="321">
        <v>4873.2833333333328</v>
      </c>
      <c r="E69" s="321">
        <v>4816.6666666666661</v>
      </c>
      <c r="F69" s="321">
        <v>4748.3833333333332</v>
      </c>
      <c r="G69" s="321">
        <v>4691.7666666666664</v>
      </c>
      <c r="H69" s="321">
        <v>4941.5666666666657</v>
      </c>
      <c r="I69" s="321">
        <v>4998.1833333333325</v>
      </c>
      <c r="J69" s="321">
        <v>5066.4666666666653</v>
      </c>
      <c r="K69" s="320">
        <v>4929.8999999999996</v>
      </c>
      <c r="L69" s="320">
        <v>4805</v>
      </c>
      <c r="M69" s="320">
        <v>8.2040000000000002E-2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936.1</v>
      </c>
      <c r="D70" s="321">
        <v>934.36666666666667</v>
      </c>
      <c r="E70" s="321">
        <v>916.73333333333335</v>
      </c>
      <c r="F70" s="321">
        <v>897.36666666666667</v>
      </c>
      <c r="G70" s="321">
        <v>879.73333333333335</v>
      </c>
      <c r="H70" s="321">
        <v>953.73333333333335</v>
      </c>
      <c r="I70" s="321">
        <v>971.36666666666679</v>
      </c>
      <c r="J70" s="321">
        <v>990.73333333333335</v>
      </c>
      <c r="K70" s="320">
        <v>952</v>
      </c>
      <c r="L70" s="320">
        <v>915</v>
      </c>
      <c r="M70" s="320">
        <v>0.63175999999999999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570.75</v>
      </c>
      <c r="D71" s="321">
        <v>573.63333333333333</v>
      </c>
      <c r="E71" s="321">
        <v>558.81666666666661</v>
      </c>
      <c r="F71" s="321">
        <v>546.88333333333333</v>
      </c>
      <c r="G71" s="321">
        <v>532.06666666666661</v>
      </c>
      <c r="H71" s="321">
        <v>585.56666666666661</v>
      </c>
      <c r="I71" s="321">
        <v>600.38333333333344</v>
      </c>
      <c r="J71" s="321">
        <v>612.31666666666661</v>
      </c>
      <c r="K71" s="320">
        <v>588.45000000000005</v>
      </c>
      <c r="L71" s="320">
        <v>561.70000000000005</v>
      </c>
      <c r="M71" s="320">
        <v>6.8824399999999999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220</v>
      </c>
      <c r="D72" s="321">
        <v>219.4</v>
      </c>
      <c r="E72" s="321">
        <v>217.8</v>
      </c>
      <c r="F72" s="321">
        <v>215.6</v>
      </c>
      <c r="G72" s="321">
        <v>214</v>
      </c>
      <c r="H72" s="321">
        <v>221.60000000000002</v>
      </c>
      <c r="I72" s="321">
        <v>223.2</v>
      </c>
      <c r="J72" s="321">
        <v>225.40000000000003</v>
      </c>
      <c r="K72" s="320">
        <v>221</v>
      </c>
      <c r="L72" s="320">
        <v>217.2</v>
      </c>
      <c r="M72" s="320">
        <v>92.552180000000007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1770.9</v>
      </c>
      <c r="D73" s="321">
        <v>1773.45</v>
      </c>
      <c r="E73" s="321">
        <v>1745.9</v>
      </c>
      <c r="F73" s="321">
        <v>1720.9</v>
      </c>
      <c r="G73" s="321">
        <v>1693.3500000000001</v>
      </c>
      <c r="H73" s="321">
        <v>1798.45</v>
      </c>
      <c r="I73" s="321">
        <v>1825.9999999999998</v>
      </c>
      <c r="J73" s="321">
        <v>1851</v>
      </c>
      <c r="K73" s="320">
        <v>1801</v>
      </c>
      <c r="L73" s="320">
        <v>1748.45</v>
      </c>
      <c r="M73" s="320">
        <v>1.43513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726.85</v>
      </c>
      <c r="D74" s="321">
        <v>724.69999999999993</v>
      </c>
      <c r="E74" s="321">
        <v>720.39999999999986</v>
      </c>
      <c r="F74" s="321">
        <v>713.94999999999993</v>
      </c>
      <c r="G74" s="321">
        <v>709.64999999999986</v>
      </c>
      <c r="H74" s="321">
        <v>731.14999999999986</v>
      </c>
      <c r="I74" s="321">
        <v>735.44999999999982</v>
      </c>
      <c r="J74" s="321">
        <v>741.89999999999986</v>
      </c>
      <c r="K74" s="320">
        <v>729</v>
      </c>
      <c r="L74" s="320">
        <v>718.25</v>
      </c>
      <c r="M74" s="320">
        <v>3.6714199999999999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727.35</v>
      </c>
      <c r="D75" s="321">
        <v>720.85</v>
      </c>
      <c r="E75" s="321">
        <v>709.30000000000007</v>
      </c>
      <c r="F75" s="321">
        <v>691.25</v>
      </c>
      <c r="G75" s="321">
        <v>679.7</v>
      </c>
      <c r="H75" s="321">
        <v>738.90000000000009</v>
      </c>
      <c r="I75" s="321">
        <v>750.45</v>
      </c>
      <c r="J75" s="321">
        <v>768.50000000000011</v>
      </c>
      <c r="K75" s="320">
        <v>732.4</v>
      </c>
      <c r="L75" s="320">
        <v>702.8</v>
      </c>
      <c r="M75" s="320">
        <v>12.18028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12914</v>
      </c>
      <c r="D76" s="321">
        <v>12929.4</v>
      </c>
      <c r="E76" s="321">
        <v>12785.349999999999</v>
      </c>
      <c r="F76" s="321">
        <v>12656.699999999999</v>
      </c>
      <c r="G76" s="321">
        <v>12512.649999999998</v>
      </c>
      <c r="H76" s="321">
        <v>13058.05</v>
      </c>
      <c r="I76" s="321">
        <v>13202.099999999999</v>
      </c>
      <c r="J76" s="321">
        <v>13330.75</v>
      </c>
      <c r="K76" s="320">
        <v>13073.45</v>
      </c>
      <c r="L76" s="320">
        <v>12800.75</v>
      </c>
      <c r="M76" s="320">
        <v>1.2699999999999999E-2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775.65</v>
      </c>
      <c r="D77" s="321">
        <v>773.11666666666667</v>
      </c>
      <c r="E77" s="321">
        <v>765.5333333333333</v>
      </c>
      <c r="F77" s="321">
        <v>755.41666666666663</v>
      </c>
      <c r="G77" s="321">
        <v>747.83333333333326</v>
      </c>
      <c r="H77" s="321">
        <v>783.23333333333335</v>
      </c>
      <c r="I77" s="321">
        <v>790.81666666666661</v>
      </c>
      <c r="J77" s="321">
        <v>800.93333333333339</v>
      </c>
      <c r="K77" s="320">
        <v>780.7</v>
      </c>
      <c r="L77" s="320">
        <v>763</v>
      </c>
      <c r="M77" s="320">
        <v>74.900270000000006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56.75</v>
      </c>
      <c r="D78" s="321">
        <v>56.566666666666663</v>
      </c>
      <c r="E78" s="321">
        <v>55.733333333333327</v>
      </c>
      <c r="F78" s="321">
        <v>54.716666666666661</v>
      </c>
      <c r="G78" s="321">
        <v>53.883333333333326</v>
      </c>
      <c r="H78" s="321">
        <v>57.583333333333329</v>
      </c>
      <c r="I78" s="321">
        <v>58.416666666666671</v>
      </c>
      <c r="J78" s="321">
        <v>59.43333333333333</v>
      </c>
      <c r="K78" s="320">
        <v>57.4</v>
      </c>
      <c r="L78" s="320">
        <v>55.55</v>
      </c>
      <c r="M78" s="320">
        <v>425.28917999999999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350.3</v>
      </c>
      <c r="D79" s="321">
        <v>349.63333333333338</v>
      </c>
      <c r="E79" s="321">
        <v>346.66666666666674</v>
      </c>
      <c r="F79" s="321">
        <v>343.03333333333336</v>
      </c>
      <c r="G79" s="321">
        <v>340.06666666666672</v>
      </c>
      <c r="H79" s="321">
        <v>353.26666666666677</v>
      </c>
      <c r="I79" s="321">
        <v>356.23333333333335</v>
      </c>
      <c r="J79" s="321">
        <v>359.86666666666679</v>
      </c>
      <c r="K79" s="320">
        <v>352.6</v>
      </c>
      <c r="L79" s="320">
        <v>346</v>
      </c>
      <c r="M79" s="320">
        <v>19.59648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1132.3</v>
      </c>
      <c r="D80" s="321">
        <v>1136.3999999999999</v>
      </c>
      <c r="E80" s="321">
        <v>1117.8999999999996</v>
      </c>
      <c r="F80" s="321">
        <v>1103.4999999999998</v>
      </c>
      <c r="G80" s="321">
        <v>1084.9999999999995</v>
      </c>
      <c r="H80" s="321">
        <v>1150.7999999999997</v>
      </c>
      <c r="I80" s="321">
        <v>1169.3000000000002</v>
      </c>
      <c r="J80" s="321">
        <v>1183.6999999999998</v>
      </c>
      <c r="K80" s="320">
        <v>1154.9000000000001</v>
      </c>
      <c r="L80" s="320">
        <v>1122</v>
      </c>
      <c r="M80" s="320">
        <v>0.95472999999999997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6574.05</v>
      </c>
      <c r="D81" s="321">
        <v>6573.1333333333341</v>
      </c>
      <c r="E81" s="321">
        <v>6504.7666666666682</v>
      </c>
      <c r="F81" s="321">
        <v>6435.4833333333345</v>
      </c>
      <c r="G81" s="321">
        <v>6367.1166666666686</v>
      </c>
      <c r="H81" s="321">
        <v>6642.4166666666679</v>
      </c>
      <c r="I81" s="321">
        <v>6710.7833333333347</v>
      </c>
      <c r="J81" s="321">
        <v>6780.0666666666675</v>
      </c>
      <c r="K81" s="320">
        <v>6641.5</v>
      </c>
      <c r="L81" s="320">
        <v>6503.85</v>
      </c>
      <c r="M81" s="320">
        <v>9.0939999999999993E-2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1148.0999999999999</v>
      </c>
      <c r="D82" s="321">
        <v>1155.0166666666667</v>
      </c>
      <c r="E82" s="321">
        <v>1125.0333333333333</v>
      </c>
      <c r="F82" s="321">
        <v>1101.9666666666667</v>
      </c>
      <c r="G82" s="321">
        <v>1071.9833333333333</v>
      </c>
      <c r="H82" s="321">
        <v>1178.0833333333333</v>
      </c>
      <c r="I82" s="321">
        <v>1208.0666666666664</v>
      </c>
      <c r="J82" s="321">
        <v>1231.1333333333332</v>
      </c>
      <c r="K82" s="320">
        <v>1185</v>
      </c>
      <c r="L82" s="320">
        <v>1131.95</v>
      </c>
      <c r="M82" s="320">
        <v>2.5434299999999999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14999.85</v>
      </c>
      <c r="D83" s="321">
        <v>14945.766666666668</v>
      </c>
      <c r="E83" s="321">
        <v>14841.533333333336</v>
      </c>
      <c r="F83" s="321">
        <v>14683.216666666669</v>
      </c>
      <c r="G83" s="321">
        <v>14578.983333333337</v>
      </c>
      <c r="H83" s="321">
        <v>15104.083333333336</v>
      </c>
      <c r="I83" s="321">
        <v>15208.316666666669</v>
      </c>
      <c r="J83" s="321">
        <v>15366.633333333335</v>
      </c>
      <c r="K83" s="320">
        <v>15050</v>
      </c>
      <c r="L83" s="320">
        <v>14787.45</v>
      </c>
      <c r="M83" s="320">
        <v>0.24737000000000001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385.8</v>
      </c>
      <c r="D84" s="321">
        <v>383.23333333333335</v>
      </c>
      <c r="E84" s="321">
        <v>380.01666666666671</v>
      </c>
      <c r="F84" s="321">
        <v>374.23333333333335</v>
      </c>
      <c r="G84" s="321">
        <v>371.01666666666671</v>
      </c>
      <c r="H84" s="321">
        <v>389.01666666666671</v>
      </c>
      <c r="I84" s="321">
        <v>392.23333333333341</v>
      </c>
      <c r="J84" s="321">
        <v>398.01666666666671</v>
      </c>
      <c r="K84" s="320">
        <v>386.45</v>
      </c>
      <c r="L84" s="320">
        <v>377.45</v>
      </c>
      <c r="M84" s="320">
        <v>58.431750000000001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499.2</v>
      </c>
      <c r="D85" s="321">
        <v>500.11666666666662</v>
      </c>
      <c r="E85" s="321">
        <v>492.23333333333323</v>
      </c>
      <c r="F85" s="321">
        <v>485.26666666666659</v>
      </c>
      <c r="G85" s="321">
        <v>477.38333333333321</v>
      </c>
      <c r="H85" s="321">
        <v>507.08333333333326</v>
      </c>
      <c r="I85" s="321">
        <v>514.96666666666658</v>
      </c>
      <c r="J85" s="321">
        <v>521.93333333333328</v>
      </c>
      <c r="K85" s="320">
        <v>508</v>
      </c>
      <c r="L85" s="320">
        <v>493.15</v>
      </c>
      <c r="M85" s="320">
        <v>4.6177700000000002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3282.5</v>
      </c>
      <c r="D86" s="321">
        <v>3277.3833333333332</v>
      </c>
      <c r="E86" s="321">
        <v>3259.7666666666664</v>
      </c>
      <c r="F86" s="321">
        <v>3237.0333333333333</v>
      </c>
      <c r="G86" s="321">
        <v>3219.4166666666665</v>
      </c>
      <c r="H86" s="321">
        <v>3300.1166666666663</v>
      </c>
      <c r="I86" s="321">
        <v>3317.7333333333331</v>
      </c>
      <c r="J86" s="321">
        <v>3340.4666666666662</v>
      </c>
      <c r="K86" s="320">
        <v>3295</v>
      </c>
      <c r="L86" s="320">
        <v>3254.65</v>
      </c>
      <c r="M86" s="320">
        <v>2.4511099999999999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907.15</v>
      </c>
      <c r="D87" s="321">
        <v>907.7166666666667</v>
      </c>
      <c r="E87" s="321">
        <v>899.43333333333339</v>
      </c>
      <c r="F87" s="321">
        <v>891.7166666666667</v>
      </c>
      <c r="G87" s="321">
        <v>883.43333333333339</v>
      </c>
      <c r="H87" s="321">
        <v>915.43333333333339</v>
      </c>
      <c r="I87" s="321">
        <v>923.7166666666667</v>
      </c>
      <c r="J87" s="321">
        <v>931.43333333333339</v>
      </c>
      <c r="K87" s="320">
        <v>916</v>
      </c>
      <c r="L87" s="320">
        <v>900</v>
      </c>
      <c r="M87" s="320">
        <v>7.6961899999999996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482.45</v>
      </c>
      <c r="D88" s="321">
        <v>484.13333333333338</v>
      </c>
      <c r="E88" s="321">
        <v>470.26666666666677</v>
      </c>
      <c r="F88" s="321">
        <v>458.08333333333337</v>
      </c>
      <c r="G88" s="321">
        <v>444.21666666666675</v>
      </c>
      <c r="H88" s="321">
        <v>496.31666666666678</v>
      </c>
      <c r="I88" s="321">
        <v>510.18333333333345</v>
      </c>
      <c r="J88" s="321">
        <v>522.36666666666679</v>
      </c>
      <c r="K88" s="320">
        <v>498</v>
      </c>
      <c r="L88" s="320">
        <v>471.95</v>
      </c>
      <c r="M88" s="320">
        <v>38.127949999999998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973.4</v>
      </c>
      <c r="D89" s="321">
        <v>965.4666666666667</v>
      </c>
      <c r="E89" s="321">
        <v>952.93333333333339</v>
      </c>
      <c r="F89" s="321">
        <v>932.4666666666667</v>
      </c>
      <c r="G89" s="321">
        <v>919.93333333333339</v>
      </c>
      <c r="H89" s="321">
        <v>985.93333333333339</v>
      </c>
      <c r="I89" s="321">
        <v>998.4666666666667</v>
      </c>
      <c r="J89" s="321">
        <v>1018.9333333333334</v>
      </c>
      <c r="K89" s="320">
        <v>978</v>
      </c>
      <c r="L89" s="320">
        <v>945</v>
      </c>
      <c r="M89" s="320">
        <v>7.7346199999999996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2565.35</v>
      </c>
      <c r="D90" s="321">
        <v>2568.6</v>
      </c>
      <c r="E90" s="321">
        <v>2537.25</v>
      </c>
      <c r="F90" s="321">
        <v>2509.15</v>
      </c>
      <c r="G90" s="321">
        <v>2477.8000000000002</v>
      </c>
      <c r="H90" s="321">
        <v>2596.6999999999998</v>
      </c>
      <c r="I90" s="321">
        <v>2628.0499999999993</v>
      </c>
      <c r="J90" s="321">
        <v>2656.1499999999996</v>
      </c>
      <c r="K90" s="320">
        <v>2599.9499999999998</v>
      </c>
      <c r="L90" s="320">
        <v>2540.5</v>
      </c>
      <c r="M90" s="320">
        <v>1.14561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247.85</v>
      </c>
      <c r="D91" s="321">
        <v>246.25</v>
      </c>
      <c r="E91" s="321">
        <v>242.6</v>
      </c>
      <c r="F91" s="321">
        <v>237.35</v>
      </c>
      <c r="G91" s="321">
        <v>233.7</v>
      </c>
      <c r="H91" s="321">
        <v>251.5</v>
      </c>
      <c r="I91" s="321">
        <v>255.14999999999998</v>
      </c>
      <c r="J91" s="321">
        <v>260.39999999999998</v>
      </c>
      <c r="K91" s="320">
        <v>249.9</v>
      </c>
      <c r="L91" s="320">
        <v>241</v>
      </c>
      <c r="M91" s="320">
        <v>98.973929999999996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654.45000000000005</v>
      </c>
      <c r="D92" s="321">
        <v>651.5333333333333</v>
      </c>
      <c r="E92" s="321">
        <v>644.51666666666665</v>
      </c>
      <c r="F92" s="321">
        <v>634.58333333333337</v>
      </c>
      <c r="G92" s="321">
        <v>627.56666666666672</v>
      </c>
      <c r="H92" s="321">
        <v>661.46666666666658</v>
      </c>
      <c r="I92" s="321">
        <v>668.48333333333323</v>
      </c>
      <c r="J92" s="321">
        <v>678.41666666666652</v>
      </c>
      <c r="K92" s="320">
        <v>658.55</v>
      </c>
      <c r="L92" s="320">
        <v>641.6</v>
      </c>
      <c r="M92" s="320">
        <v>2.9105500000000002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782.4</v>
      </c>
      <c r="D93" s="321">
        <v>775.15</v>
      </c>
      <c r="E93" s="321">
        <v>762.3</v>
      </c>
      <c r="F93" s="321">
        <v>742.19999999999993</v>
      </c>
      <c r="G93" s="321">
        <v>729.34999999999991</v>
      </c>
      <c r="H93" s="321">
        <v>795.25</v>
      </c>
      <c r="I93" s="321">
        <v>808.10000000000014</v>
      </c>
      <c r="J93" s="321">
        <v>828.2</v>
      </c>
      <c r="K93" s="320">
        <v>788</v>
      </c>
      <c r="L93" s="320">
        <v>755.05</v>
      </c>
      <c r="M93" s="320">
        <v>1.00474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808.9</v>
      </c>
      <c r="D94" s="321">
        <v>811.65</v>
      </c>
      <c r="E94" s="321">
        <v>800.3</v>
      </c>
      <c r="F94" s="321">
        <v>791.69999999999993</v>
      </c>
      <c r="G94" s="321">
        <v>780.34999999999991</v>
      </c>
      <c r="H94" s="321">
        <v>820.25</v>
      </c>
      <c r="I94" s="321">
        <v>831.60000000000014</v>
      </c>
      <c r="J94" s="321">
        <v>840.2</v>
      </c>
      <c r="K94" s="320">
        <v>823</v>
      </c>
      <c r="L94" s="320">
        <v>803.05</v>
      </c>
      <c r="M94" s="320">
        <v>2.9394300000000002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104.6</v>
      </c>
      <c r="D95" s="321">
        <v>104.58333333333333</v>
      </c>
      <c r="E95" s="321">
        <v>104.26666666666665</v>
      </c>
      <c r="F95" s="321">
        <v>103.93333333333332</v>
      </c>
      <c r="G95" s="321">
        <v>103.61666666666665</v>
      </c>
      <c r="H95" s="321">
        <v>104.91666666666666</v>
      </c>
      <c r="I95" s="321">
        <v>105.23333333333335</v>
      </c>
      <c r="J95" s="321">
        <v>105.56666666666666</v>
      </c>
      <c r="K95" s="320">
        <v>104.9</v>
      </c>
      <c r="L95" s="320">
        <v>104.25</v>
      </c>
      <c r="M95" s="320">
        <v>14.564360000000001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414.45</v>
      </c>
      <c r="D96" s="321">
        <v>412.93333333333339</v>
      </c>
      <c r="E96" s="321">
        <v>409.86666666666679</v>
      </c>
      <c r="F96" s="321">
        <v>405.28333333333342</v>
      </c>
      <c r="G96" s="321">
        <v>402.21666666666681</v>
      </c>
      <c r="H96" s="321">
        <v>417.51666666666677</v>
      </c>
      <c r="I96" s="321">
        <v>420.58333333333337</v>
      </c>
      <c r="J96" s="321">
        <v>425.16666666666674</v>
      </c>
      <c r="K96" s="320">
        <v>416</v>
      </c>
      <c r="L96" s="320">
        <v>408.35</v>
      </c>
      <c r="M96" s="320">
        <v>1.90368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1502.95</v>
      </c>
      <c r="D97" s="321">
        <v>1507.3</v>
      </c>
      <c r="E97" s="321">
        <v>1491.6499999999999</v>
      </c>
      <c r="F97" s="321">
        <v>1480.35</v>
      </c>
      <c r="G97" s="321">
        <v>1464.6999999999998</v>
      </c>
      <c r="H97" s="321">
        <v>1518.6</v>
      </c>
      <c r="I97" s="321">
        <v>1534.25</v>
      </c>
      <c r="J97" s="321">
        <v>1545.55</v>
      </c>
      <c r="K97" s="320">
        <v>1522.95</v>
      </c>
      <c r="L97" s="320">
        <v>1496</v>
      </c>
      <c r="M97" s="320">
        <v>6.2901300000000004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1023</v>
      </c>
      <c r="D98" s="321">
        <v>1016.9</v>
      </c>
      <c r="E98" s="321">
        <v>1001.3999999999999</v>
      </c>
      <c r="F98" s="321">
        <v>979.79999999999984</v>
      </c>
      <c r="G98" s="321">
        <v>964.29999999999973</v>
      </c>
      <c r="H98" s="321">
        <v>1038.5</v>
      </c>
      <c r="I98" s="321">
        <v>1054.0000000000002</v>
      </c>
      <c r="J98" s="321">
        <v>1075.6000000000001</v>
      </c>
      <c r="K98" s="320">
        <v>1032.4000000000001</v>
      </c>
      <c r="L98" s="320">
        <v>995.3</v>
      </c>
      <c r="M98" s="320">
        <v>2.1502300000000001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20.25</v>
      </c>
      <c r="D99" s="321">
        <v>19.933333333333334</v>
      </c>
      <c r="E99" s="321">
        <v>19.516666666666666</v>
      </c>
      <c r="F99" s="321">
        <v>18.783333333333331</v>
      </c>
      <c r="G99" s="321">
        <v>18.366666666666664</v>
      </c>
      <c r="H99" s="321">
        <v>20.666666666666668</v>
      </c>
      <c r="I99" s="321">
        <v>21.083333333333332</v>
      </c>
      <c r="J99" s="321">
        <v>21.81666666666667</v>
      </c>
      <c r="K99" s="320">
        <v>20.350000000000001</v>
      </c>
      <c r="L99" s="320">
        <v>19.2</v>
      </c>
      <c r="M99" s="320">
        <v>53.189439999999998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680.9</v>
      </c>
      <c r="D100" s="321">
        <v>684.69999999999993</v>
      </c>
      <c r="E100" s="321">
        <v>673.19999999999982</v>
      </c>
      <c r="F100" s="321">
        <v>665.49999999999989</v>
      </c>
      <c r="G100" s="321">
        <v>653.99999999999977</v>
      </c>
      <c r="H100" s="321">
        <v>692.39999999999986</v>
      </c>
      <c r="I100" s="321">
        <v>703.90000000000009</v>
      </c>
      <c r="J100" s="321">
        <v>711.59999999999991</v>
      </c>
      <c r="K100" s="320">
        <v>696.2</v>
      </c>
      <c r="L100" s="320">
        <v>677</v>
      </c>
      <c r="M100" s="320">
        <v>2.8408099999999998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860.35</v>
      </c>
      <c r="D101" s="321">
        <v>868.13333333333333</v>
      </c>
      <c r="E101" s="321">
        <v>849.2166666666667</v>
      </c>
      <c r="F101" s="321">
        <v>838.08333333333337</v>
      </c>
      <c r="G101" s="321">
        <v>819.16666666666674</v>
      </c>
      <c r="H101" s="321">
        <v>879.26666666666665</v>
      </c>
      <c r="I101" s="321">
        <v>898.18333333333339</v>
      </c>
      <c r="J101" s="321">
        <v>909.31666666666661</v>
      </c>
      <c r="K101" s="320">
        <v>887.05</v>
      </c>
      <c r="L101" s="320">
        <v>857</v>
      </c>
      <c r="M101" s="320">
        <v>3.17726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4801.6000000000004</v>
      </c>
      <c r="D102" s="321">
        <v>4844.75</v>
      </c>
      <c r="E102" s="321">
        <v>4721.8500000000004</v>
      </c>
      <c r="F102" s="321">
        <v>4642.1000000000004</v>
      </c>
      <c r="G102" s="321">
        <v>4519.2000000000007</v>
      </c>
      <c r="H102" s="321">
        <v>4924.5</v>
      </c>
      <c r="I102" s="321">
        <v>5047.3999999999996</v>
      </c>
      <c r="J102" s="321">
        <v>5127.1499999999996</v>
      </c>
      <c r="K102" s="320">
        <v>4967.6499999999996</v>
      </c>
      <c r="L102" s="320">
        <v>4765</v>
      </c>
      <c r="M102" s="320">
        <v>0.6885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84.35</v>
      </c>
      <c r="D103" s="321">
        <v>84.566666666666663</v>
      </c>
      <c r="E103" s="321">
        <v>81.133333333333326</v>
      </c>
      <c r="F103" s="321">
        <v>77.916666666666657</v>
      </c>
      <c r="G103" s="321">
        <v>74.48333333333332</v>
      </c>
      <c r="H103" s="321">
        <v>87.783333333333331</v>
      </c>
      <c r="I103" s="321">
        <v>91.216666666666669</v>
      </c>
      <c r="J103" s="321">
        <v>94.433333333333337</v>
      </c>
      <c r="K103" s="320">
        <v>88</v>
      </c>
      <c r="L103" s="320">
        <v>81.349999999999994</v>
      </c>
      <c r="M103" s="320">
        <v>126.12793000000001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616.25</v>
      </c>
      <c r="D104" s="321">
        <v>616.1</v>
      </c>
      <c r="E104" s="321">
        <v>612.25</v>
      </c>
      <c r="F104" s="321">
        <v>608.25</v>
      </c>
      <c r="G104" s="321">
        <v>604.4</v>
      </c>
      <c r="H104" s="321">
        <v>620.1</v>
      </c>
      <c r="I104" s="321">
        <v>623.95000000000016</v>
      </c>
      <c r="J104" s="321">
        <v>627.95000000000005</v>
      </c>
      <c r="K104" s="320">
        <v>619.95000000000005</v>
      </c>
      <c r="L104" s="320">
        <v>612.1</v>
      </c>
      <c r="M104" s="320">
        <v>0.40495999999999999</v>
      </c>
      <c r="N104" s="1"/>
      <c r="O104" s="1"/>
    </row>
    <row r="105" spans="1:15" ht="12.75" customHeight="1">
      <c r="A105" s="30">
        <v>95</v>
      </c>
      <c r="B105" s="334" t="s">
        <v>828</v>
      </c>
      <c r="C105" s="320">
        <v>199.5</v>
      </c>
      <c r="D105" s="321">
        <v>199.18333333333331</v>
      </c>
      <c r="E105" s="321">
        <v>192.81666666666661</v>
      </c>
      <c r="F105" s="321">
        <v>186.1333333333333</v>
      </c>
      <c r="G105" s="321">
        <v>179.76666666666659</v>
      </c>
      <c r="H105" s="321">
        <v>205.86666666666662</v>
      </c>
      <c r="I105" s="321">
        <v>212.23333333333335</v>
      </c>
      <c r="J105" s="321">
        <v>218.91666666666663</v>
      </c>
      <c r="K105" s="320">
        <v>205.55</v>
      </c>
      <c r="L105" s="320">
        <v>192.5</v>
      </c>
      <c r="M105" s="320">
        <v>44.969349999999999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316.39999999999998</v>
      </c>
      <c r="D106" s="321">
        <v>319.36666666666662</v>
      </c>
      <c r="E106" s="321">
        <v>306.03333333333325</v>
      </c>
      <c r="F106" s="321">
        <v>295.66666666666663</v>
      </c>
      <c r="G106" s="321">
        <v>282.33333333333326</v>
      </c>
      <c r="H106" s="321">
        <v>329.73333333333323</v>
      </c>
      <c r="I106" s="321">
        <v>343.06666666666661</v>
      </c>
      <c r="J106" s="321">
        <v>353.43333333333322</v>
      </c>
      <c r="K106" s="320">
        <v>332.7</v>
      </c>
      <c r="L106" s="320">
        <v>309</v>
      </c>
      <c r="M106" s="320">
        <v>16.207979999999999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468.15</v>
      </c>
      <c r="D107" s="321">
        <v>465.91666666666669</v>
      </c>
      <c r="E107" s="321">
        <v>457.83333333333337</v>
      </c>
      <c r="F107" s="321">
        <v>447.51666666666671</v>
      </c>
      <c r="G107" s="321">
        <v>439.43333333333339</v>
      </c>
      <c r="H107" s="321">
        <v>476.23333333333335</v>
      </c>
      <c r="I107" s="321">
        <v>484.31666666666672</v>
      </c>
      <c r="J107" s="321">
        <v>494.63333333333333</v>
      </c>
      <c r="K107" s="320">
        <v>474</v>
      </c>
      <c r="L107" s="320">
        <v>455.6</v>
      </c>
      <c r="M107" s="320">
        <v>20.06081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702.75</v>
      </c>
      <c r="D108" s="321">
        <v>700.36666666666667</v>
      </c>
      <c r="E108" s="321">
        <v>692.38333333333333</v>
      </c>
      <c r="F108" s="321">
        <v>682.01666666666665</v>
      </c>
      <c r="G108" s="321">
        <v>674.0333333333333</v>
      </c>
      <c r="H108" s="321">
        <v>710.73333333333335</v>
      </c>
      <c r="I108" s="321">
        <v>718.7166666666667</v>
      </c>
      <c r="J108" s="321">
        <v>729.08333333333337</v>
      </c>
      <c r="K108" s="320">
        <v>708.35</v>
      </c>
      <c r="L108" s="320">
        <v>690</v>
      </c>
      <c r="M108" s="320">
        <v>18.394200000000001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619.9</v>
      </c>
      <c r="D109" s="321">
        <v>620.5</v>
      </c>
      <c r="E109" s="321">
        <v>609.5</v>
      </c>
      <c r="F109" s="321">
        <v>599.1</v>
      </c>
      <c r="G109" s="321">
        <v>588.1</v>
      </c>
      <c r="H109" s="321">
        <v>630.9</v>
      </c>
      <c r="I109" s="321">
        <v>641.9</v>
      </c>
      <c r="J109" s="321">
        <v>652.29999999999995</v>
      </c>
      <c r="K109" s="320">
        <v>631.5</v>
      </c>
      <c r="L109" s="320">
        <v>610.1</v>
      </c>
      <c r="M109" s="320">
        <v>1.62185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1029</v>
      </c>
      <c r="D110" s="321">
        <v>1025.6166666666666</v>
      </c>
      <c r="E110" s="321">
        <v>1017.3833333333332</v>
      </c>
      <c r="F110" s="321">
        <v>1005.7666666666667</v>
      </c>
      <c r="G110" s="321">
        <v>997.5333333333333</v>
      </c>
      <c r="H110" s="321">
        <v>1037.2333333333331</v>
      </c>
      <c r="I110" s="321">
        <v>1045.4666666666662</v>
      </c>
      <c r="J110" s="321">
        <v>1057.083333333333</v>
      </c>
      <c r="K110" s="320">
        <v>1033.8499999999999</v>
      </c>
      <c r="L110" s="320">
        <v>1014</v>
      </c>
      <c r="M110" s="320">
        <v>14.878439999999999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193.85</v>
      </c>
      <c r="D111" s="321">
        <v>193.05000000000004</v>
      </c>
      <c r="E111" s="321">
        <v>189.10000000000008</v>
      </c>
      <c r="F111" s="321">
        <v>184.35000000000005</v>
      </c>
      <c r="G111" s="321">
        <v>180.40000000000009</v>
      </c>
      <c r="H111" s="321">
        <v>197.80000000000007</v>
      </c>
      <c r="I111" s="321">
        <v>201.75000000000006</v>
      </c>
      <c r="J111" s="321">
        <v>206.50000000000006</v>
      </c>
      <c r="K111" s="320">
        <v>197</v>
      </c>
      <c r="L111" s="320">
        <v>188.3</v>
      </c>
      <c r="M111" s="320">
        <v>461.57038999999997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318.45</v>
      </c>
      <c r="D112" s="321">
        <v>319.09999999999997</v>
      </c>
      <c r="E112" s="321">
        <v>316.09999999999991</v>
      </c>
      <c r="F112" s="321">
        <v>313.74999999999994</v>
      </c>
      <c r="G112" s="321">
        <v>310.74999999999989</v>
      </c>
      <c r="H112" s="321">
        <v>321.44999999999993</v>
      </c>
      <c r="I112" s="321">
        <v>324.45000000000005</v>
      </c>
      <c r="J112" s="321">
        <v>326.79999999999995</v>
      </c>
      <c r="K112" s="320">
        <v>322.10000000000002</v>
      </c>
      <c r="L112" s="320">
        <v>316.75</v>
      </c>
      <c r="M112" s="320">
        <v>1.1453199999999999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4464.25</v>
      </c>
      <c r="D113" s="321">
        <v>4489.416666666667</v>
      </c>
      <c r="E113" s="321">
        <v>4424.8333333333339</v>
      </c>
      <c r="F113" s="321">
        <v>4385.416666666667</v>
      </c>
      <c r="G113" s="321">
        <v>4320.8333333333339</v>
      </c>
      <c r="H113" s="321">
        <v>4528.8333333333339</v>
      </c>
      <c r="I113" s="321">
        <v>4593.4166666666679</v>
      </c>
      <c r="J113" s="321">
        <v>4632.8333333333339</v>
      </c>
      <c r="K113" s="320">
        <v>4554</v>
      </c>
      <c r="L113" s="320">
        <v>4450</v>
      </c>
      <c r="M113" s="320">
        <v>2.4453900000000002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1591.3</v>
      </c>
      <c r="D114" s="321">
        <v>1585.8</v>
      </c>
      <c r="E114" s="321">
        <v>1576.8</v>
      </c>
      <c r="F114" s="321">
        <v>1562.3</v>
      </c>
      <c r="G114" s="321">
        <v>1553.3</v>
      </c>
      <c r="H114" s="321">
        <v>1600.3</v>
      </c>
      <c r="I114" s="321">
        <v>1609.3</v>
      </c>
      <c r="J114" s="321">
        <v>1623.8</v>
      </c>
      <c r="K114" s="320">
        <v>1594.8</v>
      </c>
      <c r="L114" s="320">
        <v>1571.3</v>
      </c>
      <c r="M114" s="320">
        <v>2.4895200000000002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711.35</v>
      </c>
      <c r="D115" s="321">
        <v>701.31666666666661</v>
      </c>
      <c r="E115" s="321">
        <v>687.03333333333319</v>
      </c>
      <c r="F115" s="321">
        <v>662.71666666666658</v>
      </c>
      <c r="G115" s="321">
        <v>648.43333333333317</v>
      </c>
      <c r="H115" s="321">
        <v>725.63333333333321</v>
      </c>
      <c r="I115" s="321">
        <v>739.91666666666652</v>
      </c>
      <c r="J115" s="321">
        <v>764.23333333333323</v>
      </c>
      <c r="K115" s="320">
        <v>715.6</v>
      </c>
      <c r="L115" s="320">
        <v>677</v>
      </c>
      <c r="M115" s="320">
        <v>35.893839999999997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831.25</v>
      </c>
      <c r="D116" s="321">
        <v>831.61666666666667</v>
      </c>
      <c r="E116" s="321">
        <v>816.23333333333335</v>
      </c>
      <c r="F116" s="321">
        <v>801.2166666666667</v>
      </c>
      <c r="G116" s="321">
        <v>785.83333333333337</v>
      </c>
      <c r="H116" s="321">
        <v>846.63333333333333</v>
      </c>
      <c r="I116" s="321">
        <v>862.01666666666677</v>
      </c>
      <c r="J116" s="321">
        <v>877.0333333333333</v>
      </c>
      <c r="K116" s="320">
        <v>847</v>
      </c>
      <c r="L116" s="320">
        <v>816.6</v>
      </c>
      <c r="M116" s="320">
        <v>4.9825299999999997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897</v>
      </c>
      <c r="D117" s="321">
        <v>906.85</v>
      </c>
      <c r="E117" s="321">
        <v>880.7</v>
      </c>
      <c r="F117" s="321">
        <v>864.4</v>
      </c>
      <c r="G117" s="321">
        <v>838.25</v>
      </c>
      <c r="H117" s="321">
        <v>923.15000000000009</v>
      </c>
      <c r="I117" s="321">
        <v>949.3</v>
      </c>
      <c r="J117" s="321">
        <v>965.60000000000014</v>
      </c>
      <c r="K117" s="320">
        <v>933</v>
      </c>
      <c r="L117" s="320">
        <v>890.55</v>
      </c>
      <c r="M117" s="320">
        <v>2.7258900000000001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3336.5</v>
      </c>
      <c r="D118" s="321">
        <v>3336.7999999999997</v>
      </c>
      <c r="E118" s="321">
        <v>3284.5999999999995</v>
      </c>
      <c r="F118" s="321">
        <v>3232.7</v>
      </c>
      <c r="G118" s="321">
        <v>3180.4999999999995</v>
      </c>
      <c r="H118" s="321">
        <v>3388.6999999999994</v>
      </c>
      <c r="I118" s="321">
        <v>3440.8999999999992</v>
      </c>
      <c r="J118" s="321">
        <v>3492.7999999999993</v>
      </c>
      <c r="K118" s="320">
        <v>3389</v>
      </c>
      <c r="L118" s="320">
        <v>3284.9</v>
      </c>
      <c r="M118" s="320">
        <v>0.36934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382.2</v>
      </c>
      <c r="D119" s="321">
        <v>382.63333333333338</v>
      </c>
      <c r="E119" s="321">
        <v>376.81666666666678</v>
      </c>
      <c r="F119" s="321">
        <v>371.43333333333339</v>
      </c>
      <c r="G119" s="321">
        <v>365.61666666666679</v>
      </c>
      <c r="H119" s="321">
        <v>388.01666666666677</v>
      </c>
      <c r="I119" s="321">
        <v>393.83333333333337</v>
      </c>
      <c r="J119" s="321">
        <v>399.21666666666675</v>
      </c>
      <c r="K119" s="320">
        <v>388.45</v>
      </c>
      <c r="L119" s="320">
        <v>377.25</v>
      </c>
      <c r="M119" s="320">
        <v>19.29072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220.6</v>
      </c>
      <c r="D120" s="321">
        <v>220.85</v>
      </c>
      <c r="E120" s="321">
        <v>218.75</v>
      </c>
      <c r="F120" s="321">
        <v>216.9</v>
      </c>
      <c r="G120" s="321">
        <v>214.8</v>
      </c>
      <c r="H120" s="321">
        <v>222.7</v>
      </c>
      <c r="I120" s="321">
        <v>224.79999999999995</v>
      </c>
      <c r="J120" s="321">
        <v>226.64999999999998</v>
      </c>
      <c r="K120" s="320">
        <v>222.95</v>
      </c>
      <c r="L120" s="320">
        <v>219</v>
      </c>
      <c r="M120" s="320">
        <v>1.96391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141.44999999999999</v>
      </c>
      <c r="D121" s="321">
        <v>140.68333333333334</v>
      </c>
      <c r="E121" s="321">
        <v>138.96666666666667</v>
      </c>
      <c r="F121" s="321">
        <v>136.48333333333332</v>
      </c>
      <c r="G121" s="321">
        <v>134.76666666666665</v>
      </c>
      <c r="H121" s="321">
        <v>143.16666666666669</v>
      </c>
      <c r="I121" s="321">
        <v>144.88333333333338</v>
      </c>
      <c r="J121" s="321">
        <v>147.3666666666667</v>
      </c>
      <c r="K121" s="320">
        <v>142.4</v>
      </c>
      <c r="L121" s="320">
        <v>138.19999999999999</v>
      </c>
      <c r="M121" s="320">
        <v>25.123909999999999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1119.25</v>
      </c>
      <c r="D122" s="321">
        <v>1122.1333333333332</v>
      </c>
      <c r="E122" s="321">
        <v>1111.6666666666665</v>
      </c>
      <c r="F122" s="321">
        <v>1104.0833333333333</v>
      </c>
      <c r="G122" s="321">
        <v>1093.6166666666666</v>
      </c>
      <c r="H122" s="321">
        <v>1129.7166666666665</v>
      </c>
      <c r="I122" s="321">
        <v>1140.1833333333332</v>
      </c>
      <c r="J122" s="321">
        <v>1147.7666666666664</v>
      </c>
      <c r="K122" s="320">
        <v>1132.5999999999999</v>
      </c>
      <c r="L122" s="320">
        <v>1114.55</v>
      </c>
      <c r="M122" s="320">
        <v>5.2861799999999999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930.4</v>
      </c>
      <c r="D123" s="321">
        <v>932.9</v>
      </c>
      <c r="E123" s="321">
        <v>925.65</v>
      </c>
      <c r="F123" s="321">
        <v>920.9</v>
      </c>
      <c r="G123" s="321">
        <v>913.65</v>
      </c>
      <c r="H123" s="321">
        <v>937.65</v>
      </c>
      <c r="I123" s="321">
        <v>944.9</v>
      </c>
      <c r="J123" s="321">
        <v>949.65</v>
      </c>
      <c r="K123" s="320">
        <v>940.15</v>
      </c>
      <c r="L123" s="320">
        <v>928.15</v>
      </c>
      <c r="M123" s="320">
        <v>1.23421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541.45000000000005</v>
      </c>
      <c r="D124" s="321">
        <v>543</v>
      </c>
      <c r="E124" s="321">
        <v>537.04999999999995</v>
      </c>
      <c r="F124" s="321">
        <v>532.65</v>
      </c>
      <c r="G124" s="321">
        <v>526.69999999999993</v>
      </c>
      <c r="H124" s="321">
        <v>547.4</v>
      </c>
      <c r="I124" s="321">
        <v>553.35</v>
      </c>
      <c r="J124" s="321">
        <v>557.75</v>
      </c>
      <c r="K124" s="320">
        <v>548.95000000000005</v>
      </c>
      <c r="L124" s="320">
        <v>538.6</v>
      </c>
      <c r="M124" s="320">
        <v>18.13477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1593.9</v>
      </c>
      <c r="D125" s="321">
        <v>1593.0666666666666</v>
      </c>
      <c r="E125" s="321">
        <v>1562.1333333333332</v>
      </c>
      <c r="F125" s="321">
        <v>1530.3666666666666</v>
      </c>
      <c r="G125" s="321">
        <v>1499.4333333333332</v>
      </c>
      <c r="H125" s="321">
        <v>1624.8333333333333</v>
      </c>
      <c r="I125" s="321">
        <v>1655.7666666666667</v>
      </c>
      <c r="J125" s="321">
        <v>1687.5333333333333</v>
      </c>
      <c r="K125" s="320">
        <v>1624</v>
      </c>
      <c r="L125" s="320">
        <v>1561.3</v>
      </c>
      <c r="M125" s="320">
        <v>3.6052399999999998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287.14999999999998</v>
      </c>
      <c r="D126" s="321">
        <v>293.81666666666666</v>
      </c>
      <c r="E126" s="321">
        <v>277.73333333333335</v>
      </c>
      <c r="F126" s="321">
        <v>268.31666666666666</v>
      </c>
      <c r="G126" s="321">
        <v>252.23333333333335</v>
      </c>
      <c r="H126" s="321">
        <v>303.23333333333335</v>
      </c>
      <c r="I126" s="321">
        <v>319.31666666666672</v>
      </c>
      <c r="J126" s="321">
        <v>328.73333333333335</v>
      </c>
      <c r="K126" s="320">
        <v>309.89999999999998</v>
      </c>
      <c r="L126" s="320">
        <v>284.39999999999998</v>
      </c>
      <c r="M126" s="320">
        <v>48.361460000000001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77.849999999999994</v>
      </c>
      <c r="D127" s="321">
        <v>77.516666666666666</v>
      </c>
      <c r="E127" s="321">
        <v>76.233333333333334</v>
      </c>
      <c r="F127" s="321">
        <v>74.616666666666674</v>
      </c>
      <c r="G127" s="321">
        <v>73.333333333333343</v>
      </c>
      <c r="H127" s="321">
        <v>79.133333333333326</v>
      </c>
      <c r="I127" s="321">
        <v>80.416666666666657</v>
      </c>
      <c r="J127" s="321">
        <v>82.033333333333317</v>
      </c>
      <c r="K127" s="320">
        <v>78.8</v>
      </c>
      <c r="L127" s="320">
        <v>75.900000000000006</v>
      </c>
      <c r="M127" s="320">
        <v>11.847020000000001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1186.1500000000001</v>
      </c>
      <c r="D128" s="321">
        <v>1191.9833333333333</v>
      </c>
      <c r="E128" s="321">
        <v>1168.9666666666667</v>
      </c>
      <c r="F128" s="321">
        <v>1151.7833333333333</v>
      </c>
      <c r="G128" s="321">
        <v>1128.7666666666667</v>
      </c>
      <c r="H128" s="321">
        <v>1209.1666666666667</v>
      </c>
      <c r="I128" s="321">
        <v>1232.1833333333336</v>
      </c>
      <c r="J128" s="321">
        <v>1249.3666666666668</v>
      </c>
      <c r="K128" s="320">
        <v>1215</v>
      </c>
      <c r="L128" s="320">
        <v>1174.8</v>
      </c>
      <c r="M128" s="320">
        <v>1.99475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2329.35</v>
      </c>
      <c r="D129" s="321">
        <v>2331.2666666666669</v>
      </c>
      <c r="E129" s="321">
        <v>2308.5333333333338</v>
      </c>
      <c r="F129" s="321">
        <v>2287.7166666666667</v>
      </c>
      <c r="G129" s="321">
        <v>2264.9833333333336</v>
      </c>
      <c r="H129" s="321">
        <v>2352.0833333333339</v>
      </c>
      <c r="I129" s="321">
        <v>2374.8166666666666</v>
      </c>
      <c r="J129" s="321">
        <v>2395.6333333333341</v>
      </c>
      <c r="K129" s="320">
        <v>2354</v>
      </c>
      <c r="L129" s="320">
        <v>2310.4499999999998</v>
      </c>
      <c r="M129" s="320">
        <v>3.6553399999999998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332.7</v>
      </c>
      <c r="D130" s="321">
        <v>331.31666666666666</v>
      </c>
      <c r="E130" s="321">
        <v>322.93333333333334</v>
      </c>
      <c r="F130" s="321">
        <v>313.16666666666669</v>
      </c>
      <c r="G130" s="321">
        <v>304.78333333333336</v>
      </c>
      <c r="H130" s="321">
        <v>341.08333333333331</v>
      </c>
      <c r="I130" s="321">
        <v>349.46666666666664</v>
      </c>
      <c r="J130" s="321">
        <v>359.23333333333329</v>
      </c>
      <c r="K130" s="320">
        <v>339.7</v>
      </c>
      <c r="L130" s="320">
        <v>321.55</v>
      </c>
      <c r="M130" s="320">
        <v>72.716089999999994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69.95</v>
      </c>
      <c r="D131" s="321">
        <v>71.116666666666674</v>
      </c>
      <c r="E131" s="321">
        <v>68.333333333333343</v>
      </c>
      <c r="F131" s="321">
        <v>66.716666666666669</v>
      </c>
      <c r="G131" s="321">
        <v>63.933333333333337</v>
      </c>
      <c r="H131" s="321">
        <v>72.733333333333348</v>
      </c>
      <c r="I131" s="321">
        <v>75.51666666666668</v>
      </c>
      <c r="J131" s="321">
        <v>77.133333333333354</v>
      </c>
      <c r="K131" s="320">
        <v>73.900000000000006</v>
      </c>
      <c r="L131" s="320">
        <v>69.5</v>
      </c>
      <c r="M131" s="320">
        <v>37.151249999999997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766.8</v>
      </c>
      <c r="D132" s="321">
        <v>771.06666666666661</v>
      </c>
      <c r="E132" s="321">
        <v>758.13333333333321</v>
      </c>
      <c r="F132" s="321">
        <v>749.46666666666658</v>
      </c>
      <c r="G132" s="321">
        <v>736.53333333333319</v>
      </c>
      <c r="H132" s="321">
        <v>779.73333333333323</v>
      </c>
      <c r="I132" s="321">
        <v>792.66666666666663</v>
      </c>
      <c r="J132" s="321">
        <v>801.33333333333326</v>
      </c>
      <c r="K132" s="320">
        <v>784</v>
      </c>
      <c r="L132" s="320">
        <v>762.4</v>
      </c>
      <c r="M132" s="320">
        <v>0.52502000000000004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4386.8999999999996</v>
      </c>
      <c r="D133" s="321">
        <v>4428.9333333333334</v>
      </c>
      <c r="E133" s="321">
        <v>4330.8666666666668</v>
      </c>
      <c r="F133" s="321">
        <v>4274.833333333333</v>
      </c>
      <c r="G133" s="321">
        <v>4176.7666666666664</v>
      </c>
      <c r="H133" s="321">
        <v>4484.9666666666672</v>
      </c>
      <c r="I133" s="321">
        <v>4583.0333333333347</v>
      </c>
      <c r="J133" s="321">
        <v>4639.0666666666675</v>
      </c>
      <c r="K133" s="320">
        <v>4527</v>
      </c>
      <c r="L133" s="320">
        <v>4372.8999999999996</v>
      </c>
      <c r="M133" s="320">
        <v>5.3270600000000004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4592.3500000000004</v>
      </c>
      <c r="D134" s="321">
        <v>4605.7333333333336</v>
      </c>
      <c r="E134" s="321">
        <v>4553.3666666666668</v>
      </c>
      <c r="F134" s="321">
        <v>4514.3833333333332</v>
      </c>
      <c r="G134" s="321">
        <v>4462.0166666666664</v>
      </c>
      <c r="H134" s="321">
        <v>4644.7166666666672</v>
      </c>
      <c r="I134" s="321">
        <v>4697.0833333333339</v>
      </c>
      <c r="J134" s="321">
        <v>4736.0666666666675</v>
      </c>
      <c r="K134" s="320">
        <v>4658.1000000000004</v>
      </c>
      <c r="L134" s="320">
        <v>4566.75</v>
      </c>
      <c r="M134" s="320">
        <v>3.2480899999999999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398.05</v>
      </c>
      <c r="D135" s="321">
        <v>397.23333333333335</v>
      </c>
      <c r="E135" s="321">
        <v>391.06666666666672</v>
      </c>
      <c r="F135" s="321">
        <v>384.08333333333337</v>
      </c>
      <c r="G135" s="321">
        <v>377.91666666666674</v>
      </c>
      <c r="H135" s="321">
        <v>404.2166666666667</v>
      </c>
      <c r="I135" s="321">
        <v>410.38333333333333</v>
      </c>
      <c r="J135" s="321">
        <v>417.36666666666667</v>
      </c>
      <c r="K135" s="320">
        <v>403.4</v>
      </c>
      <c r="L135" s="320">
        <v>390.25</v>
      </c>
      <c r="M135" s="320">
        <v>86.711740000000006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4101.8999999999996</v>
      </c>
      <c r="D136" s="321">
        <v>4109.1000000000004</v>
      </c>
      <c r="E136" s="321">
        <v>4078.4000000000005</v>
      </c>
      <c r="F136" s="321">
        <v>4054.9</v>
      </c>
      <c r="G136" s="321">
        <v>4024.2000000000003</v>
      </c>
      <c r="H136" s="321">
        <v>4132.6000000000004</v>
      </c>
      <c r="I136" s="321">
        <v>4163.3000000000011</v>
      </c>
      <c r="J136" s="321">
        <v>4186.8000000000011</v>
      </c>
      <c r="K136" s="320">
        <v>4139.8</v>
      </c>
      <c r="L136" s="320">
        <v>4085.6</v>
      </c>
      <c r="M136" s="320">
        <v>2.1818300000000002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4276.75</v>
      </c>
      <c r="D137" s="321">
        <v>4299.3499999999995</v>
      </c>
      <c r="E137" s="321">
        <v>4243.6999999999989</v>
      </c>
      <c r="F137" s="321">
        <v>4210.6499999999996</v>
      </c>
      <c r="G137" s="321">
        <v>4154.9999999999991</v>
      </c>
      <c r="H137" s="321">
        <v>4332.3999999999987</v>
      </c>
      <c r="I137" s="321">
        <v>4388.0499999999984</v>
      </c>
      <c r="J137" s="321">
        <v>4421.0999999999985</v>
      </c>
      <c r="K137" s="320">
        <v>4355</v>
      </c>
      <c r="L137" s="320">
        <v>4266.3</v>
      </c>
      <c r="M137" s="320">
        <v>4.11951</v>
      </c>
      <c r="N137" s="1"/>
      <c r="O137" s="1"/>
    </row>
    <row r="138" spans="1:15" ht="12.75" customHeight="1">
      <c r="A138" s="30">
        <v>128</v>
      </c>
      <c r="B138" s="334" t="s">
        <v>562</v>
      </c>
      <c r="C138" s="320">
        <v>2493.15</v>
      </c>
      <c r="D138" s="321">
        <v>2475.3333333333335</v>
      </c>
      <c r="E138" s="321">
        <v>2427.666666666667</v>
      </c>
      <c r="F138" s="321">
        <v>2362.1833333333334</v>
      </c>
      <c r="G138" s="321">
        <v>2314.5166666666669</v>
      </c>
      <c r="H138" s="321">
        <v>2540.8166666666671</v>
      </c>
      <c r="I138" s="321">
        <v>2588.483333333334</v>
      </c>
      <c r="J138" s="321">
        <v>2653.9666666666672</v>
      </c>
      <c r="K138" s="320">
        <v>2523</v>
      </c>
      <c r="L138" s="320">
        <v>2409.85</v>
      </c>
      <c r="M138" s="320">
        <v>0.73236000000000001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60.95</v>
      </c>
      <c r="D139" s="321">
        <v>61.400000000000006</v>
      </c>
      <c r="E139" s="321">
        <v>60.20000000000001</v>
      </c>
      <c r="F139" s="321">
        <v>59.45</v>
      </c>
      <c r="G139" s="321">
        <v>58.250000000000007</v>
      </c>
      <c r="H139" s="321">
        <v>62.150000000000013</v>
      </c>
      <c r="I139" s="321">
        <v>63.35</v>
      </c>
      <c r="J139" s="321">
        <v>64.100000000000023</v>
      </c>
      <c r="K139" s="320">
        <v>62.6</v>
      </c>
      <c r="L139" s="320">
        <v>60.65</v>
      </c>
      <c r="M139" s="320">
        <v>28.85492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2530.6999999999998</v>
      </c>
      <c r="D140" s="321">
        <v>2536.0666666666666</v>
      </c>
      <c r="E140" s="321">
        <v>2516.6833333333334</v>
      </c>
      <c r="F140" s="321">
        <v>2502.666666666667</v>
      </c>
      <c r="G140" s="321">
        <v>2483.2833333333338</v>
      </c>
      <c r="H140" s="321">
        <v>2550.083333333333</v>
      </c>
      <c r="I140" s="321">
        <v>2569.4666666666662</v>
      </c>
      <c r="J140" s="321">
        <v>2583.4833333333327</v>
      </c>
      <c r="K140" s="320">
        <v>2555.4499999999998</v>
      </c>
      <c r="L140" s="320">
        <v>2522.0500000000002</v>
      </c>
      <c r="M140" s="320">
        <v>4.6983699999999997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464.35</v>
      </c>
      <c r="D141" s="321">
        <v>468.2833333333333</v>
      </c>
      <c r="E141" s="321">
        <v>457.56666666666661</v>
      </c>
      <c r="F141" s="321">
        <v>450.7833333333333</v>
      </c>
      <c r="G141" s="321">
        <v>440.06666666666661</v>
      </c>
      <c r="H141" s="321">
        <v>475.06666666666661</v>
      </c>
      <c r="I141" s="321">
        <v>485.7833333333333</v>
      </c>
      <c r="J141" s="321">
        <v>492.56666666666661</v>
      </c>
      <c r="K141" s="320">
        <v>479</v>
      </c>
      <c r="L141" s="320">
        <v>461.5</v>
      </c>
      <c r="M141" s="320">
        <v>6.5439499999999997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166.55</v>
      </c>
      <c r="D142" s="321">
        <v>166.18333333333334</v>
      </c>
      <c r="E142" s="321">
        <v>160.61666666666667</v>
      </c>
      <c r="F142" s="321">
        <v>154.68333333333334</v>
      </c>
      <c r="G142" s="321">
        <v>149.11666666666667</v>
      </c>
      <c r="H142" s="321">
        <v>172.11666666666667</v>
      </c>
      <c r="I142" s="321">
        <v>177.68333333333334</v>
      </c>
      <c r="J142" s="321">
        <v>183.61666666666667</v>
      </c>
      <c r="K142" s="320">
        <v>171.75</v>
      </c>
      <c r="L142" s="320">
        <v>160.25</v>
      </c>
      <c r="M142" s="320">
        <v>37.720790000000001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309.05</v>
      </c>
      <c r="D143" s="321">
        <v>311.18333333333334</v>
      </c>
      <c r="E143" s="321">
        <v>304.41666666666669</v>
      </c>
      <c r="F143" s="321">
        <v>299.78333333333336</v>
      </c>
      <c r="G143" s="321">
        <v>293.01666666666671</v>
      </c>
      <c r="H143" s="321">
        <v>315.81666666666666</v>
      </c>
      <c r="I143" s="321">
        <v>322.58333333333331</v>
      </c>
      <c r="J143" s="321">
        <v>327.21666666666664</v>
      </c>
      <c r="K143" s="320">
        <v>317.95</v>
      </c>
      <c r="L143" s="320">
        <v>306.55</v>
      </c>
      <c r="M143" s="320">
        <v>5.1603399999999997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453.25</v>
      </c>
      <c r="D144" s="321">
        <v>455.68333333333334</v>
      </c>
      <c r="E144" s="321">
        <v>448.76666666666665</v>
      </c>
      <c r="F144" s="321">
        <v>444.2833333333333</v>
      </c>
      <c r="G144" s="321">
        <v>437.36666666666662</v>
      </c>
      <c r="H144" s="321">
        <v>460.16666666666669</v>
      </c>
      <c r="I144" s="321">
        <v>467.08333333333331</v>
      </c>
      <c r="J144" s="321">
        <v>471.56666666666672</v>
      </c>
      <c r="K144" s="320">
        <v>462.6</v>
      </c>
      <c r="L144" s="320">
        <v>451.2</v>
      </c>
      <c r="M144" s="320">
        <v>4.4464300000000003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1158.9000000000001</v>
      </c>
      <c r="D145" s="321">
        <v>1164.4666666666667</v>
      </c>
      <c r="E145" s="321">
        <v>1131.9333333333334</v>
      </c>
      <c r="F145" s="321">
        <v>1104.9666666666667</v>
      </c>
      <c r="G145" s="321">
        <v>1072.4333333333334</v>
      </c>
      <c r="H145" s="321">
        <v>1191.4333333333334</v>
      </c>
      <c r="I145" s="321">
        <v>1223.9666666666667</v>
      </c>
      <c r="J145" s="321">
        <v>1250.9333333333334</v>
      </c>
      <c r="K145" s="320">
        <v>1197</v>
      </c>
      <c r="L145" s="320">
        <v>1137.5</v>
      </c>
      <c r="M145" s="320">
        <v>3.0333199999999998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68.900000000000006</v>
      </c>
      <c r="D146" s="321">
        <v>68.533333333333346</v>
      </c>
      <c r="E146" s="321">
        <v>67.566666666666691</v>
      </c>
      <c r="F146" s="321">
        <v>66.233333333333348</v>
      </c>
      <c r="G146" s="321">
        <v>65.266666666666694</v>
      </c>
      <c r="H146" s="321">
        <v>69.866666666666688</v>
      </c>
      <c r="I146" s="321">
        <v>70.833333333333357</v>
      </c>
      <c r="J146" s="321">
        <v>72.166666666666686</v>
      </c>
      <c r="K146" s="320">
        <v>69.5</v>
      </c>
      <c r="L146" s="320">
        <v>67.2</v>
      </c>
      <c r="M146" s="320">
        <v>17.887599999999999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186.95</v>
      </c>
      <c r="D147" s="321">
        <v>187</v>
      </c>
      <c r="E147" s="321">
        <v>185.2</v>
      </c>
      <c r="F147" s="321">
        <v>183.45</v>
      </c>
      <c r="G147" s="321">
        <v>181.64999999999998</v>
      </c>
      <c r="H147" s="321">
        <v>188.75</v>
      </c>
      <c r="I147" s="321">
        <v>190.55</v>
      </c>
      <c r="J147" s="321">
        <v>192.3</v>
      </c>
      <c r="K147" s="320">
        <v>188.8</v>
      </c>
      <c r="L147" s="320">
        <v>185.25</v>
      </c>
      <c r="M147" s="320">
        <v>1.41404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114.95</v>
      </c>
      <c r="D148" s="321">
        <v>115.2</v>
      </c>
      <c r="E148" s="321">
        <v>112.9</v>
      </c>
      <c r="F148" s="321">
        <v>110.85000000000001</v>
      </c>
      <c r="G148" s="321">
        <v>108.55000000000001</v>
      </c>
      <c r="H148" s="321">
        <v>117.25</v>
      </c>
      <c r="I148" s="321">
        <v>119.54999999999998</v>
      </c>
      <c r="J148" s="321">
        <v>121.6</v>
      </c>
      <c r="K148" s="320">
        <v>117.5</v>
      </c>
      <c r="L148" s="320">
        <v>113.15</v>
      </c>
      <c r="M148" s="320">
        <v>6.6891499999999997</v>
      </c>
      <c r="N148" s="1"/>
      <c r="O148" s="1"/>
    </row>
    <row r="149" spans="1:15" ht="12.75" customHeight="1">
      <c r="A149" s="30">
        <v>139</v>
      </c>
      <c r="B149" s="334" t="s">
        <v>829</v>
      </c>
      <c r="C149" s="320">
        <v>55.55</v>
      </c>
      <c r="D149" s="321">
        <v>55.433333333333337</v>
      </c>
      <c r="E149" s="321">
        <v>54.566666666666677</v>
      </c>
      <c r="F149" s="321">
        <v>53.583333333333343</v>
      </c>
      <c r="G149" s="321">
        <v>52.716666666666683</v>
      </c>
      <c r="H149" s="321">
        <v>56.416666666666671</v>
      </c>
      <c r="I149" s="321">
        <v>57.283333333333331</v>
      </c>
      <c r="J149" s="321">
        <v>58.266666666666666</v>
      </c>
      <c r="K149" s="320">
        <v>56.3</v>
      </c>
      <c r="L149" s="320">
        <v>54.45</v>
      </c>
      <c r="M149" s="320">
        <v>10.519740000000001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732.65</v>
      </c>
      <c r="D150" s="321">
        <v>732.0333333333333</v>
      </c>
      <c r="E150" s="321">
        <v>724.16666666666663</v>
      </c>
      <c r="F150" s="321">
        <v>715.68333333333328</v>
      </c>
      <c r="G150" s="321">
        <v>707.81666666666661</v>
      </c>
      <c r="H150" s="321">
        <v>740.51666666666665</v>
      </c>
      <c r="I150" s="321">
        <v>748.38333333333344</v>
      </c>
      <c r="J150" s="321">
        <v>756.86666666666667</v>
      </c>
      <c r="K150" s="320">
        <v>739.9</v>
      </c>
      <c r="L150" s="320">
        <v>723.55</v>
      </c>
      <c r="M150" s="320">
        <v>0.50112000000000001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1889.4</v>
      </c>
      <c r="D151" s="321">
        <v>1867</v>
      </c>
      <c r="E151" s="321">
        <v>1834</v>
      </c>
      <c r="F151" s="321">
        <v>1778.6</v>
      </c>
      <c r="G151" s="321">
        <v>1745.6</v>
      </c>
      <c r="H151" s="321">
        <v>1922.4</v>
      </c>
      <c r="I151" s="321">
        <v>1955.4</v>
      </c>
      <c r="J151" s="321">
        <v>2010.8000000000002</v>
      </c>
      <c r="K151" s="320">
        <v>1900</v>
      </c>
      <c r="L151" s="320">
        <v>1811.6</v>
      </c>
      <c r="M151" s="320">
        <v>5.2999000000000001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159.25</v>
      </c>
      <c r="D152" s="321">
        <v>159.48333333333332</v>
      </c>
      <c r="E152" s="321">
        <v>158.26666666666665</v>
      </c>
      <c r="F152" s="321">
        <v>157.28333333333333</v>
      </c>
      <c r="G152" s="321">
        <v>156.06666666666666</v>
      </c>
      <c r="H152" s="321">
        <v>160.46666666666664</v>
      </c>
      <c r="I152" s="321">
        <v>161.68333333333328</v>
      </c>
      <c r="J152" s="321">
        <v>162.66666666666663</v>
      </c>
      <c r="K152" s="320">
        <v>160.69999999999999</v>
      </c>
      <c r="L152" s="320">
        <v>158.5</v>
      </c>
      <c r="M152" s="320">
        <v>18.631229999999999</v>
      </c>
      <c r="N152" s="1"/>
      <c r="O152" s="1"/>
    </row>
    <row r="153" spans="1:15" ht="12.75" customHeight="1">
      <c r="A153" s="30">
        <v>143</v>
      </c>
      <c r="B153" s="334" t="s">
        <v>830</v>
      </c>
      <c r="C153" s="320">
        <v>139.80000000000001</v>
      </c>
      <c r="D153" s="321">
        <v>139.15</v>
      </c>
      <c r="E153" s="321">
        <v>137</v>
      </c>
      <c r="F153" s="321">
        <v>134.19999999999999</v>
      </c>
      <c r="G153" s="321">
        <v>132.04999999999998</v>
      </c>
      <c r="H153" s="321">
        <v>141.95000000000002</v>
      </c>
      <c r="I153" s="321">
        <v>144.10000000000005</v>
      </c>
      <c r="J153" s="321">
        <v>146.90000000000003</v>
      </c>
      <c r="K153" s="320">
        <v>141.30000000000001</v>
      </c>
      <c r="L153" s="320">
        <v>136.35</v>
      </c>
      <c r="M153" s="320">
        <v>5.1790399999999996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281.8</v>
      </c>
      <c r="D154" s="321">
        <v>280.5</v>
      </c>
      <c r="E154" s="321">
        <v>278.05</v>
      </c>
      <c r="F154" s="321">
        <v>274.3</v>
      </c>
      <c r="G154" s="321">
        <v>271.85000000000002</v>
      </c>
      <c r="H154" s="321">
        <v>284.25</v>
      </c>
      <c r="I154" s="321">
        <v>286.70000000000005</v>
      </c>
      <c r="J154" s="321">
        <v>290.45</v>
      </c>
      <c r="K154" s="320">
        <v>282.95</v>
      </c>
      <c r="L154" s="320">
        <v>276.75</v>
      </c>
      <c r="M154" s="320">
        <v>6.3471500000000001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99.3</v>
      </c>
      <c r="D155" s="321">
        <v>99.033333333333346</v>
      </c>
      <c r="E155" s="321">
        <v>97.766666666666694</v>
      </c>
      <c r="F155" s="321">
        <v>96.233333333333348</v>
      </c>
      <c r="G155" s="321">
        <v>94.966666666666697</v>
      </c>
      <c r="H155" s="321">
        <v>100.56666666666669</v>
      </c>
      <c r="I155" s="321">
        <v>101.83333333333334</v>
      </c>
      <c r="J155" s="321">
        <v>103.36666666666669</v>
      </c>
      <c r="K155" s="320">
        <v>100.3</v>
      </c>
      <c r="L155" s="320">
        <v>97.5</v>
      </c>
      <c r="M155" s="320">
        <v>152.428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415.1</v>
      </c>
      <c r="D156" s="321">
        <v>411.7</v>
      </c>
      <c r="E156" s="321">
        <v>405.9</v>
      </c>
      <c r="F156" s="321">
        <v>396.7</v>
      </c>
      <c r="G156" s="321">
        <v>390.9</v>
      </c>
      <c r="H156" s="321">
        <v>420.9</v>
      </c>
      <c r="I156" s="321">
        <v>426.70000000000005</v>
      </c>
      <c r="J156" s="321">
        <v>435.9</v>
      </c>
      <c r="K156" s="320">
        <v>417.5</v>
      </c>
      <c r="L156" s="320">
        <v>402.5</v>
      </c>
      <c r="M156" s="320">
        <v>3.5046900000000001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4179</v>
      </c>
      <c r="D157" s="321">
        <v>4163.2</v>
      </c>
      <c r="E157" s="321">
        <v>4106.3499999999995</v>
      </c>
      <c r="F157" s="321">
        <v>4033.7</v>
      </c>
      <c r="G157" s="321">
        <v>3976.8499999999995</v>
      </c>
      <c r="H157" s="321">
        <v>4235.8499999999995</v>
      </c>
      <c r="I157" s="321">
        <v>4292.7</v>
      </c>
      <c r="J157" s="321">
        <v>4365.3499999999995</v>
      </c>
      <c r="K157" s="320">
        <v>4220.05</v>
      </c>
      <c r="L157" s="320">
        <v>4090.55</v>
      </c>
      <c r="M157" s="320">
        <v>0.27063999999999999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166.4</v>
      </c>
      <c r="D158" s="321">
        <v>166.76666666666668</v>
      </c>
      <c r="E158" s="321">
        <v>163.73333333333335</v>
      </c>
      <c r="F158" s="321">
        <v>161.06666666666666</v>
      </c>
      <c r="G158" s="321">
        <v>158.03333333333333</v>
      </c>
      <c r="H158" s="321">
        <v>169.43333333333337</v>
      </c>
      <c r="I158" s="321">
        <v>172.46666666666673</v>
      </c>
      <c r="J158" s="321">
        <v>175.13333333333338</v>
      </c>
      <c r="K158" s="320">
        <v>169.8</v>
      </c>
      <c r="L158" s="320">
        <v>164.1</v>
      </c>
      <c r="M158" s="320">
        <v>7.5330599999999999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2834.1</v>
      </c>
      <c r="D159" s="321">
        <v>2869.6833333333329</v>
      </c>
      <c r="E159" s="321">
        <v>2789.4166666666661</v>
      </c>
      <c r="F159" s="321">
        <v>2744.7333333333331</v>
      </c>
      <c r="G159" s="321">
        <v>2664.4666666666662</v>
      </c>
      <c r="H159" s="321">
        <v>2914.3666666666659</v>
      </c>
      <c r="I159" s="321">
        <v>2994.6333333333332</v>
      </c>
      <c r="J159" s="321">
        <v>3039.3166666666657</v>
      </c>
      <c r="K159" s="320">
        <v>2949.95</v>
      </c>
      <c r="L159" s="320">
        <v>2825</v>
      </c>
      <c r="M159" s="320">
        <v>0.28428999999999999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277</v>
      </c>
      <c r="D160" s="321">
        <v>276.38333333333333</v>
      </c>
      <c r="E160" s="321">
        <v>273.86666666666667</v>
      </c>
      <c r="F160" s="321">
        <v>270.73333333333335</v>
      </c>
      <c r="G160" s="321">
        <v>268.2166666666667</v>
      </c>
      <c r="H160" s="321">
        <v>279.51666666666665</v>
      </c>
      <c r="I160" s="321">
        <v>282.0333333333333</v>
      </c>
      <c r="J160" s="321">
        <v>285.16666666666663</v>
      </c>
      <c r="K160" s="320">
        <v>278.89999999999998</v>
      </c>
      <c r="L160" s="320">
        <v>273.25</v>
      </c>
      <c r="M160" s="320">
        <v>5.6662699999999999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32.35</v>
      </c>
      <c r="D161" s="321">
        <v>32.5</v>
      </c>
      <c r="E161" s="321">
        <v>32</v>
      </c>
      <c r="F161" s="321">
        <v>31.65</v>
      </c>
      <c r="G161" s="321">
        <v>31.15</v>
      </c>
      <c r="H161" s="321">
        <v>32.85</v>
      </c>
      <c r="I161" s="321">
        <v>33.35</v>
      </c>
      <c r="J161" s="321">
        <v>33.700000000000003</v>
      </c>
      <c r="K161" s="320">
        <v>33</v>
      </c>
      <c r="L161" s="320">
        <v>32.15</v>
      </c>
      <c r="M161" s="320">
        <v>36.105170000000001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132.69999999999999</v>
      </c>
      <c r="D162" s="321">
        <v>132.68333333333331</v>
      </c>
      <c r="E162" s="321">
        <v>131.16666666666663</v>
      </c>
      <c r="F162" s="321">
        <v>129.63333333333333</v>
      </c>
      <c r="G162" s="321">
        <v>128.11666666666665</v>
      </c>
      <c r="H162" s="321">
        <v>134.21666666666661</v>
      </c>
      <c r="I162" s="321">
        <v>135.73333333333332</v>
      </c>
      <c r="J162" s="321">
        <v>137.26666666666659</v>
      </c>
      <c r="K162" s="320">
        <v>134.19999999999999</v>
      </c>
      <c r="L162" s="320">
        <v>131.15</v>
      </c>
      <c r="M162" s="320">
        <v>32.948569999999997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261.14999999999998</v>
      </c>
      <c r="D163" s="321">
        <v>261.91666666666669</v>
      </c>
      <c r="E163" s="321">
        <v>258.23333333333335</v>
      </c>
      <c r="F163" s="321">
        <v>255.31666666666666</v>
      </c>
      <c r="G163" s="321">
        <v>251.63333333333333</v>
      </c>
      <c r="H163" s="321">
        <v>264.83333333333337</v>
      </c>
      <c r="I163" s="321">
        <v>268.51666666666665</v>
      </c>
      <c r="J163" s="321">
        <v>271.43333333333339</v>
      </c>
      <c r="K163" s="320">
        <v>265.60000000000002</v>
      </c>
      <c r="L163" s="320">
        <v>259</v>
      </c>
      <c r="M163" s="320">
        <v>2.8763899999999998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162.35</v>
      </c>
      <c r="D164" s="321">
        <v>161.48333333333335</v>
      </c>
      <c r="E164" s="321">
        <v>159.7166666666667</v>
      </c>
      <c r="F164" s="321">
        <v>157.08333333333334</v>
      </c>
      <c r="G164" s="321">
        <v>155.31666666666669</v>
      </c>
      <c r="H164" s="321">
        <v>164.1166666666667</v>
      </c>
      <c r="I164" s="321">
        <v>165.88333333333335</v>
      </c>
      <c r="J164" s="321">
        <v>168.51666666666671</v>
      </c>
      <c r="K164" s="320">
        <v>163.25</v>
      </c>
      <c r="L164" s="320">
        <v>158.85</v>
      </c>
      <c r="M164" s="320">
        <v>70.78322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3025.55</v>
      </c>
      <c r="D165" s="321">
        <v>3015.8666666666668</v>
      </c>
      <c r="E165" s="321">
        <v>2968.7333333333336</v>
      </c>
      <c r="F165" s="321">
        <v>2911.916666666667</v>
      </c>
      <c r="G165" s="321">
        <v>2864.7833333333338</v>
      </c>
      <c r="H165" s="321">
        <v>3072.6833333333334</v>
      </c>
      <c r="I165" s="321">
        <v>3119.8166666666666</v>
      </c>
      <c r="J165" s="321">
        <v>3176.6333333333332</v>
      </c>
      <c r="K165" s="320">
        <v>3063</v>
      </c>
      <c r="L165" s="320">
        <v>2959.05</v>
      </c>
      <c r="M165" s="320">
        <v>0.1706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2893.05</v>
      </c>
      <c r="D166" s="321">
        <v>2891.65</v>
      </c>
      <c r="E166" s="321">
        <v>2864.8</v>
      </c>
      <c r="F166" s="321">
        <v>2836.55</v>
      </c>
      <c r="G166" s="321">
        <v>2809.7000000000003</v>
      </c>
      <c r="H166" s="321">
        <v>2919.9</v>
      </c>
      <c r="I166" s="321">
        <v>2946.7499999999995</v>
      </c>
      <c r="J166" s="321">
        <v>2975</v>
      </c>
      <c r="K166" s="320">
        <v>2918.5</v>
      </c>
      <c r="L166" s="320">
        <v>2863.4</v>
      </c>
      <c r="M166" s="320">
        <v>9.0359999999999996E-2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358.7</v>
      </c>
      <c r="D167" s="321">
        <v>358.73333333333335</v>
      </c>
      <c r="E167" s="321">
        <v>353.9666666666667</v>
      </c>
      <c r="F167" s="321">
        <v>349.23333333333335</v>
      </c>
      <c r="G167" s="321">
        <v>344.4666666666667</v>
      </c>
      <c r="H167" s="321">
        <v>363.4666666666667</v>
      </c>
      <c r="I167" s="321">
        <v>368.23333333333335</v>
      </c>
      <c r="J167" s="321">
        <v>372.9666666666667</v>
      </c>
      <c r="K167" s="320">
        <v>363.5</v>
      </c>
      <c r="L167" s="320">
        <v>354</v>
      </c>
      <c r="M167" s="320">
        <v>1.7088000000000001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124.95</v>
      </c>
      <c r="D168" s="321">
        <v>123.86666666666667</v>
      </c>
      <c r="E168" s="321">
        <v>121.43333333333335</v>
      </c>
      <c r="F168" s="321">
        <v>117.91666666666667</v>
      </c>
      <c r="G168" s="321">
        <v>115.48333333333335</v>
      </c>
      <c r="H168" s="321">
        <v>127.38333333333335</v>
      </c>
      <c r="I168" s="321">
        <v>129.81666666666669</v>
      </c>
      <c r="J168" s="321">
        <v>133.33333333333337</v>
      </c>
      <c r="K168" s="320">
        <v>126.3</v>
      </c>
      <c r="L168" s="320">
        <v>120.35</v>
      </c>
      <c r="M168" s="320">
        <v>15.19638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5174.95</v>
      </c>
      <c r="D169" s="321">
        <v>5148.3666666666659</v>
      </c>
      <c r="E169" s="321">
        <v>5112.7833333333319</v>
      </c>
      <c r="F169" s="321">
        <v>5050.6166666666659</v>
      </c>
      <c r="G169" s="321">
        <v>5015.0333333333319</v>
      </c>
      <c r="H169" s="321">
        <v>5210.5333333333319</v>
      </c>
      <c r="I169" s="321">
        <v>5246.1166666666659</v>
      </c>
      <c r="J169" s="321">
        <v>5308.2833333333319</v>
      </c>
      <c r="K169" s="320">
        <v>5183.95</v>
      </c>
      <c r="L169" s="320">
        <v>5086.2</v>
      </c>
      <c r="M169" s="320">
        <v>3.1210000000000002E-2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3335.6</v>
      </c>
      <c r="D170" s="321">
        <v>3340.2000000000003</v>
      </c>
      <c r="E170" s="321">
        <v>3285.4000000000005</v>
      </c>
      <c r="F170" s="321">
        <v>3235.2000000000003</v>
      </c>
      <c r="G170" s="321">
        <v>3180.4000000000005</v>
      </c>
      <c r="H170" s="321">
        <v>3390.4000000000005</v>
      </c>
      <c r="I170" s="321">
        <v>3445.2000000000007</v>
      </c>
      <c r="J170" s="321">
        <v>3495.4000000000005</v>
      </c>
      <c r="K170" s="320">
        <v>3395</v>
      </c>
      <c r="L170" s="320">
        <v>3290</v>
      </c>
      <c r="M170" s="320">
        <v>6.0857599999999996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1631.15</v>
      </c>
      <c r="D171" s="321">
        <v>1618.3</v>
      </c>
      <c r="E171" s="321">
        <v>1592.85</v>
      </c>
      <c r="F171" s="321">
        <v>1554.55</v>
      </c>
      <c r="G171" s="321">
        <v>1529.1</v>
      </c>
      <c r="H171" s="321">
        <v>1656.6</v>
      </c>
      <c r="I171" s="321">
        <v>1682.0500000000002</v>
      </c>
      <c r="J171" s="321">
        <v>1720.35</v>
      </c>
      <c r="K171" s="320">
        <v>1643.75</v>
      </c>
      <c r="L171" s="320">
        <v>1580</v>
      </c>
      <c r="M171" s="320">
        <v>1.1228899999999999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475.1</v>
      </c>
      <c r="D172" s="321">
        <v>474.5</v>
      </c>
      <c r="E172" s="321">
        <v>469.7</v>
      </c>
      <c r="F172" s="321">
        <v>464.3</v>
      </c>
      <c r="G172" s="321">
        <v>459.5</v>
      </c>
      <c r="H172" s="321">
        <v>479.9</v>
      </c>
      <c r="I172" s="321">
        <v>484.69999999999993</v>
      </c>
      <c r="J172" s="321">
        <v>490.09999999999997</v>
      </c>
      <c r="K172" s="320">
        <v>479.3</v>
      </c>
      <c r="L172" s="320">
        <v>469.1</v>
      </c>
      <c r="M172" s="320">
        <v>10.103579999999999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4925.8500000000004</v>
      </c>
      <c r="D173" s="321">
        <v>4884.6166666666668</v>
      </c>
      <c r="E173" s="321">
        <v>4791.2333333333336</v>
      </c>
      <c r="F173" s="321">
        <v>4656.6166666666668</v>
      </c>
      <c r="G173" s="321">
        <v>4563.2333333333336</v>
      </c>
      <c r="H173" s="321">
        <v>5019.2333333333336</v>
      </c>
      <c r="I173" s="321">
        <v>5112.6166666666668</v>
      </c>
      <c r="J173" s="321">
        <v>5247.2333333333336</v>
      </c>
      <c r="K173" s="320">
        <v>4978</v>
      </c>
      <c r="L173" s="320">
        <v>4750</v>
      </c>
      <c r="M173" s="320">
        <v>0.19933000000000001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897.65</v>
      </c>
      <c r="D174" s="321">
        <v>896.65</v>
      </c>
      <c r="E174" s="321">
        <v>882.3</v>
      </c>
      <c r="F174" s="321">
        <v>866.94999999999993</v>
      </c>
      <c r="G174" s="321">
        <v>852.59999999999991</v>
      </c>
      <c r="H174" s="321">
        <v>912</v>
      </c>
      <c r="I174" s="321">
        <v>926.35000000000014</v>
      </c>
      <c r="J174" s="321">
        <v>941.7</v>
      </c>
      <c r="K174" s="320">
        <v>911</v>
      </c>
      <c r="L174" s="320">
        <v>881.3</v>
      </c>
      <c r="M174" s="320">
        <v>28.28285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1084.0999999999999</v>
      </c>
      <c r="D175" s="321">
        <v>1088.2833333333333</v>
      </c>
      <c r="E175" s="321">
        <v>1071.8166666666666</v>
      </c>
      <c r="F175" s="321">
        <v>1059.5333333333333</v>
      </c>
      <c r="G175" s="321">
        <v>1043.0666666666666</v>
      </c>
      <c r="H175" s="321">
        <v>1100.5666666666666</v>
      </c>
      <c r="I175" s="321">
        <v>1117.0333333333333</v>
      </c>
      <c r="J175" s="321">
        <v>1129.3166666666666</v>
      </c>
      <c r="K175" s="320">
        <v>1104.75</v>
      </c>
      <c r="L175" s="320">
        <v>1076</v>
      </c>
      <c r="M175" s="320">
        <v>0.20122000000000001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531.54999999999995</v>
      </c>
      <c r="D176" s="321">
        <v>535.51666666666665</v>
      </c>
      <c r="E176" s="321">
        <v>525.0333333333333</v>
      </c>
      <c r="F176" s="321">
        <v>518.51666666666665</v>
      </c>
      <c r="G176" s="321">
        <v>508.0333333333333</v>
      </c>
      <c r="H176" s="321">
        <v>542.0333333333333</v>
      </c>
      <c r="I176" s="321">
        <v>552.51666666666665</v>
      </c>
      <c r="J176" s="321">
        <v>559.0333333333333</v>
      </c>
      <c r="K176" s="320">
        <v>546</v>
      </c>
      <c r="L176" s="320">
        <v>529</v>
      </c>
      <c r="M176" s="320">
        <v>4.7021800000000002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752.45</v>
      </c>
      <c r="D177" s="321">
        <v>756.11666666666667</v>
      </c>
      <c r="E177" s="321">
        <v>745.23333333333335</v>
      </c>
      <c r="F177" s="321">
        <v>738.01666666666665</v>
      </c>
      <c r="G177" s="321">
        <v>727.13333333333333</v>
      </c>
      <c r="H177" s="321">
        <v>763.33333333333337</v>
      </c>
      <c r="I177" s="321">
        <v>774.21666666666681</v>
      </c>
      <c r="J177" s="321">
        <v>781.43333333333339</v>
      </c>
      <c r="K177" s="320">
        <v>767</v>
      </c>
      <c r="L177" s="320">
        <v>748.9</v>
      </c>
      <c r="M177" s="320">
        <v>12.184620000000001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498.1</v>
      </c>
      <c r="D178" s="321">
        <v>495.36666666666662</v>
      </c>
      <c r="E178" s="321">
        <v>490.73333333333323</v>
      </c>
      <c r="F178" s="321">
        <v>483.36666666666662</v>
      </c>
      <c r="G178" s="321">
        <v>478.73333333333323</v>
      </c>
      <c r="H178" s="321">
        <v>502.73333333333323</v>
      </c>
      <c r="I178" s="321">
        <v>507.36666666666656</v>
      </c>
      <c r="J178" s="321">
        <v>514.73333333333323</v>
      </c>
      <c r="K178" s="320">
        <v>500</v>
      </c>
      <c r="L178" s="320">
        <v>488</v>
      </c>
      <c r="M178" s="320">
        <v>3.0684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1681.65</v>
      </c>
      <c r="D179" s="321">
        <v>1676.8833333333332</v>
      </c>
      <c r="E179" s="321">
        <v>1663.7666666666664</v>
      </c>
      <c r="F179" s="321">
        <v>1645.8833333333332</v>
      </c>
      <c r="G179" s="321">
        <v>1632.7666666666664</v>
      </c>
      <c r="H179" s="321">
        <v>1694.7666666666664</v>
      </c>
      <c r="I179" s="321">
        <v>1707.8833333333332</v>
      </c>
      <c r="J179" s="321">
        <v>1725.7666666666664</v>
      </c>
      <c r="K179" s="320">
        <v>1690</v>
      </c>
      <c r="L179" s="320">
        <v>1659</v>
      </c>
      <c r="M179" s="320">
        <v>5.1108200000000004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92.45</v>
      </c>
      <c r="D180" s="321">
        <v>92.15000000000002</v>
      </c>
      <c r="E180" s="321">
        <v>89.650000000000034</v>
      </c>
      <c r="F180" s="321">
        <v>86.850000000000009</v>
      </c>
      <c r="G180" s="321">
        <v>84.350000000000023</v>
      </c>
      <c r="H180" s="321">
        <v>94.950000000000045</v>
      </c>
      <c r="I180" s="321">
        <v>97.450000000000017</v>
      </c>
      <c r="J180" s="321">
        <v>100.25000000000006</v>
      </c>
      <c r="K180" s="320">
        <v>94.65</v>
      </c>
      <c r="L180" s="320">
        <v>89.35</v>
      </c>
      <c r="M180" s="320">
        <v>31.504750000000001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317.7</v>
      </c>
      <c r="D181" s="321">
        <v>318.15000000000003</v>
      </c>
      <c r="E181" s="321">
        <v>312.60000000000008</v>
      </c>
      <c r="F181" s="321">
        <v>307.50000000000006</v>
      </c>
      <c r="G181" s="321">
        <v>301.9500000000001</v>
      </c>
      <c r="H181" s="321">
        <v>323.25000000000006</v>
      </c>
      <c r="I181" s="321">
        <v>328.8</v>
      </c>
      <c r="J181" s="321">
        <v>333.90000000000003</v>
      </c>
      <c r="K181" s="320">
        <v>323.7</v>
      </c>
      <c r="L181" s="320">
        <v>313.05</v>
      </c>
      <c r="M181" s="320">
        <v>16.618690000000001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567.45000000000005</v>
      </c>
      <c r="D182" s="321">
        <v>563.08333333333337</v>
      </c>
      <c r="E182" s="321">
        <v>548.9666666666667</v>
      </c>
      <c r="F182" s="321">
        <v>530.48333333333335</v>
      </c>
      <c r="G182" s="321">
        <v>516.36666666666667</v>
      </c>
      <c r="H182" s="321">
        <v>581.56666666666672</v>
      </c>
      <c r="I182" s="321">
        <v>595.68333333333328</v>
      </c>
      <c r="J182" s="321">
        <v>614.16666666666674</v>
      </c>
      <c r="K182" s="320">
        <v>577.20000000000005</v>
      </c>
      <c r="L182" s="320">
        <v>544.6</v>
      </c>
      <c r="M182" s="320">
        <v>39.887929999999997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1699.75</v>
      </c>
      <c r="D183" s="321">
        <v>1703.5</v>
      </c>
      <c r="E183" s="321">
        <v>1689.7</v>
      </c>
      <c r="F183" s="321">
        <v>1679.65</v>
      </c>
      <c r="G183" s="321">
        <v>1665.8500000000001</v>
      </c>
      <c r="H183" s="321">
        <v>1713.55</v>
      </c>
      <c r="I183" s="321">
        <v>1727.3500000000001</v>
      </c>
      <c r="J183" s="321">
        <v>1737.3999999999999</v>
      </c>
      <c r="K183" s="320">
        <v>1717.3</v>
      </c>
      <c r="L183" s="320">
        <v>1693.45</v>
      </c>
      <c r="M183" s="320">
        <v>4.4698900000000004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192.8</v>
      </c>
      <c r="D184" s="321">
        <v>193.68333333333331</v>
      </c>
      <c r="E184" s="321">
        <v>190.61666666666662</v>
      </c>
      <c r="F184" s="321">
        <v>188.43333333333331</v>
      </c>
      <c r="G184" s="321">
        <v>185.36666666666662</v>
      </c>
      <c r="H184" s="321">
        <v>195.86666666666662</v>
      </c>
      <c r="I184" s="321">
        <v>198.93333333333328</v>
      </c>
      <c r="J184" s="321">
        <v>201.11666666666662</v>
      </c>
      <c r="K184" s="320">
        <v>196.75</v>
      </c>
      <c r="L184" s="320">
        <v>191.5</v>
      </c>
      <c r="M184" s="320">
        <v>19.315650000000002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1880.15</v>
      </c>
      <c r="D185" s="321">
        <v>1870.3833333333332</v>
      </c>
      <c r="E185" s="321">
        <v>1842.9666666666665</v>
      </c>
      <c r="F185" s="321">
        <v>1805.7833333333333</v>
      </c>
      <c r="G185" s="321">
        <v>1778.3666666666666</v>
      </c>
      <c r="H185" s="321">
        <v>1907.5666666666664</v>
      </c>
      <c r="I185" s="321">
        <v>1934.9833333333333</v>
      </c>
      <c r="J185" s="321">
        <v>1972.1666666666663</v>
      </c>
      <c r="K185" s="320">
        <v>1897.8</v>
      </c>
      <c r="L185" s="320">
        <v>1833.2</v>
      </c>
      <c r="M185" s="320">
        <v>0.45798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184.5</v>
      </c>
      <c r="D186" s="321">
        <v>186.23333333333335</v>
      </c>
      <c r="E186" s="321">
        <v>180.4666666666667</v>
      </c>
      <c r="F186" s="321">
        <v>176.43333333333334</v>
      </c>
      <c r="G186" s="321">
        <v>170.66666666666669</v>
      </c>
      <c r="H186" s="321">
        <v>190.26666666666671</v>
      </c>
      <c r="I186" s="321">
        <v>196.03333333333336</v>
      </c>
      <c r="J186" s="321">
        <v>200.06666666666672</v>
      </c>
      <c r="K186" s="320">
        <v>192</v>
      </c>
      <c r="L186" s="320">
        <v>182.2</v>
      </c>
      <c r="M186" s="320">
        <v>59.116909999999997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283.25</v>
      </c>
      <c r="D187" s="321">
        <v>281.91666666666669</v>
      </c>
      <c r="E187" s="321">
        <v>278.58333333333337</v>
      </c>
      <c r="F187" s="321">
        <v>273.91666666666669</v>
      </c>
      <c r="G187" s="321">
        <v>270.58333333333337</v>
      </c>
      <c r="H187" s="321">
        <v>286.58333333333337</v>
      </c>
      <c r="I187" s="321">
        <v>289.91666666666674</v>
      </c>
      <c r="J187" s="321">
        <v>294.58333333333337</v>
      </c>
      <c r="K187" s="320">
        <v>285.25</v>
      </c>
      <c r="L187" s="320">
        <v>277.25</v>
      </c>
      <c r="M187" s="320">
        <v>5.66859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917.45</v>
      </c>
      <c r="D188" s="321">
        <v>927.06666666666661</v>
      </c>
      <c r="E188" s="321">
        <v>896.73333333333323</v>
      </c>
      <c r="F188" s="321">
        <v>876.01666666666665</v>
      </c>
      <c r="G188" s="321">
        <v>845.68333333333328</v>
      </c>
      <c r="H188" s="321">
        <v>947.78333333333319</v>
      </c>
      <c r="I188" s="321">
        <v>978.11666666666667</v>
      </c>
      <c r="J188" s="321">
        <v>998.83333333333314</v>
      </c>
      <c r="K188" s="320">
        <v>957.4</v>
      </c>
      <c r="L188" s="320">
        <v>906.35</v>
      </c>
      <c r="M188" s="320">
        <v>7.0686799999999996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524.54999999999995</v>
      </c>
      <c r="D189" s="321">
        <v>526.85</v>
      </c>
      <c r="E189" s="321">
        <v>518.70000000000005</v>
      </c>
      <c r="F189" s="321">
        <v>512.85</v>
      </c>
      <c r="G189" s="321">
        <v>504.70000000000005</v>
      </c>
      <c r="H189" s="321">
        <v>532.70000000000005</v>
      </c>
      <c r="I189" s="321">
        <v>540.84999999999991</v>
      </c>
      <c r="J189" s="321">
        <v>546.70000000000005</v>
      </c>
      <c r="K189" s="320">
        <v>535</v>
      </c>
      <c r="L189" s="320">
        <v>521</v>
      </c>
      <c r="M189" s="320">
        <v>47.381909999999998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1547.8</v>
      </c>
      <c r="D190" s="321">
        <v>1550.0333333333335</v>
      </c>
      <c r="E190" s="321">
        <v>1525.5666666666671</v>
      </c>
      <c r="F190" s="321">
        <v>1503.3333333333335</v>
      </c>
      <c r="G190" s="321">
        <v>1478.866666666667</v>
      </c>
      <c r="H190" s="321">
        <v>1572.2666666666671</v>
      </c>
      <c r="I190" s="321">
        <v>1596.7333333333338</v>
      </c>
      <c r="J190" s="321">
        <v>1618.9666666666672</v>
      </c>
      <c r="K190" s="320">
        <v>1574.5</v>
      </c>
      <c r="L190" s="320">
        <v>1527.8</v>
      </c>
      <c r="M190" s="320">
        <v>8.5803700000000003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1127.2</v>
      </c>
      <c r="D191" s="321">
        <v>1130.5333333333335</v>
      </c>
      <c r="E191" s="321">
        <v>1116.7166666666672</v>
      </c>
      <c r="F191" s="321">
        <v>1106.2333333333336</v>
      </c>
      <c r="G191" s="321">
        <v>1092.4166666666672</v>
      </c>
      <c r="H191" s="321">
        <v>1141.0166666666671</v>
      </c>
      <c r="I191" s="321">
        <v>1154.8333333333333</v>
      </c>
      <c r="J191" s="321">
        <v>1165.3166666666671</v>
      </c>
      <c r="K191" s="320">
        <v>1144.3499999999999</v>
      </c>
      <c r="L191" s="320">
        <v>1120.05</v>
      </c>
      <c r="M191" s="320">
        <v>3.0402</v>
      </c>
      <c r="N191" s="1"/>
      <c r="O191" s="1"/>
    </row>
    <row r="192" spans="1:15" ht="12.75" customHeight="1">
      <c r="A192" s="30">
        <v>182</v>
      </c>
      <c r="B192" s="334" t="s">
        <v>831</v>
      </c>
      <c r="C192" s="320">
        <v>18.7</v>
      </c>
      <c r="D192" s="321">
        <v>18.816666666666666</v>
      </c>
      <c r="E192" s="321">
        <v>18.533333333333331</v>
      </c>
      <c r="F192" s="321">
        <v>18.366666666666664</v>
      </c>
      <c r="G192" s="321">
        <v>18.083333333333329</v>
      </c>
      <c r="H192" s="321">
        <v>18.983333333333334</v>
      </c>
      <c r="I192" s="321">
        <v>19.266666666666673</v>
      </c>
      <c r="J192" s="321">
        <v>19.433333333333337</v>
      </c>
      <c r="K192" s="320">
        <v>19.100000000000001</v>
      </c>
      <c r="L192" s="320">
        <v>18.649999999999999</v>
      </c>
      <c r="M192" s="320">
        <v>66.147009999999995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1110</v>
      </c>
      <c r="D193" s="321">
        <v>1119.5</v>
      </c>
      <c r="E193" s="321">
        <v>1094</v>
      </c>
      <c r="F193" s="321">
        <v>1078</v>
      </c>
      <c r="G193" s="321">
        <v>1052.5</v>
      </c>
      <c r="H193" s="321">
        <v>1135.5</v>
      </c>
      <c r="I193" s="321">
        <v>1161</v>
      </c>
      <c r="J193" s="321">
        <v>1177</v>
      </c>
      <c r="K193" s="320">
        <v>1145</v>
      </c>
      <c r="L193" s="320">
        <v>1103.5</v>
      </c>
      <c r="M193" s="320">
        <v>0.55278000000000005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1251.8499999999999</v>
      </c>
      <c r="D194" s="321">
        <v>1252.2333333333333</v>
      </c>
      <c r="E194" s="321">
        <v>1240.4666666666667</v>
      </c>
      <c r="F194" s="321">
        <v>1229.0833333333333</v>
      </c>
      <c r="G194" s="321">
        <v>1217.3166666666666</v>
      </c>
      <c r="H194" s="321">
        <v>1263.6166666666668</v>
      </c>
      <c r="I194" s="321">
        <v>1275.3833333333337</v>
      </c>
      <c r="J194" s="321">
        <v>1286.7666666666669</v>
      </c>
      <c r="K194" s="320">
        <v>1264</v>
      </c>
      <c r="L194" s="320">
        <v>1240.8499999999999</v>
      </c>
      <c r="M194" s="320">
        <v>8.4525000000000006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1170.5</v>
      </c>
      <c r="D195" s="321">
        <v>1177.6333333333334</v>
      </c>
      <c r="E195" s="321">
        <v>1160.3666666666668</v>
      </c>
      <c r="F195" s="321">
        <v>1150.2333333333333</v>
      </c>
      <c r="G195" s="321">
        <v>1132.9666666666667</v>
      </c>
      <c r="H195" s="321">
        <v>1187.7666666666669</v>
      </c>
      <c r="I195" s="321">
        <v>1205.0333333333338</v>
      </c>
      <c r="J195" s="321">
        <v>1215.166666666667</v>
      </c>
      <c r="K195" s="320">
        <v>1194.9000000000001</v>
      </c>
      <c r="L195" s="320">
        <v>1167.5</v>
      </c>
      <c r="M195" s="320">
        <v>28.389679999999998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2536.0500000000002</v>
      </c>
      <c r="D196" s="321">
        <v>2556.7166666666667</v>
      </c>
      <c r="E196" s="321">
        <v>2509.4333333333334</v>
      </c>
      <c r="F196" s="321">
        <v>2482.8166666666666</v>
      </c>
      <c r="G196" s="321">
        <v>2435.5333333333333</v>
      </c>
      <c r="H196" s="321">
        <v>2583.3333333333335</v>
      </c>
      <c r="I196" s="321">
        <v>2630.6166666666672</v>
      </c>
      <c r="J196" s="321">
        <v>2657.2333333333336</v>
      </c>
      <c r="K196" s="320">
        <v>2604</v>
      </c>
      <c r="L196" s="320">
        <v>2530.1</v>
      </c>
      <c r="M196" s="320">
        <v>51.029350000000001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2324.3000000000002</v>
      </c>
      <c r="D197" s="321">
        <v>2326.9833333333336</v>
      </c>
      <c r="E197" s="321">
        <v>2302.9666666666672</v>
      </c>
      <c r="F197" s="321">
        <v>2281.6333333333337</v>
      </c>
      <c r="G197" s="321">
        <v>2257.6166666666672</v>
      </c>
      <c r="H197" s="321">
        <v>2348.3166666666671</v>
      </c>
      <c r="I197" s="321">
        <v>2372.3333333333335</v>
      </c>
      <c r="J197" s="321">
        <v>2393.666666666667</v>
      </c>
      <c r="K197" s="320">
        <v>2351</v>
      </c>
      <c r="L197" s="320">
        <v>2305.65</v>
      </c>
      <c r="M197" s="320">
        <v>1.85877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1550.85</v>
      </c>
      <c r="D198" s="321">
        <v>1562.6666666666667</v>
      </c>
      <c r="E198" s="321">
        <v>1535.5333333333335</v>
      </c>
      <c r="F198" s="321">
        <v>1520.2166666666667</v>
      </c>
      <c r="G198" s="321">
        <v>1493.0833333333335</v>
      </c>
      <c r="H198" s="321">
        <v>1577.9833333333336</v>
      </c>
      <c r="I198" s="321">
        <v>1605.1166666666668</v>
      </c>
      <c r="J198" s="321">
        <v>1620.4333333333336</v>
      </c>
      <c r="K198" s="320">
        <v>1589.8</v>
      </c>
      <c r="L198" s="320">
        <v>1547.35</v>
      </c>
      <c r="M198" s="320">
        <v>135.13929999999999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555.85</v>
      </c>
      <c r="D199" s="321">
        <v>559.19999999999993</v>
      </c>
      <c r="E199" s="321">
        <v>550.39999999999986</v>
      </c>
      <c r="F199" s="321">
        <v>544.94999999999993</v>
      </c>
      <c r="G199" s="321">
        <v>536.14999999999986</v>
      </c>
      <c r="H199" s="321">
        <v>564.64999999999986</v>
      </c>
      <c r="I199" s="321">
        <v>573.44999999999982</v>
      </c>
      <c r="J199" s="321">
        <v>578.89999999999986</v>
      </c>
      <c r="K199" s="320">
        <v>568</v>
      </c>
      <c r="L199" s="320">
        <v>553.75</v>
      </c>
      <c r="M199" s="320">
        <v>56.269019999999998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1393.45</v>
      </c>
      <c r="D200" s="321">
        <v>1402.8666666666668</v>
      </c>
      <c r="E200" s="321">
        <v>1365.7333333333336</v>
      </c>
      <c r="F200" s="321">
        <v>1338.0166666666669</v>
      </c>
      <c r="G200" s="321">
        <v>1300.8833333333337</v>
      </c>
      <c r="H200" s="321">
        <v>1430.5833333333335</v>
      </c>
      <c r="I200" s="321">
        <v>1467.7166666666667</v>
      </c>
      <c r="J200" s="321">
        <v>1495.4333333333334</v>
      </c>
      <c r="K200" s="320">
        <v>1440</v>
      </c>
      <c r="L200" s="320">
        <v>1375.15</v>
      </c>
      <c r="M200" s="320">
        <v>9.1758199999999999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204.4</v>
      </c>
      <c r="D201" s="321">
        <v>204.51666666666665</v>
      </c>
      <c r="E201" s="321">
        <v>202.58333333333331</v>
      </c>
      <c r="F201" s="321">
        <v>200.76666666666665</v>
      </c>
      <c r="G201" s="321">
        <v>198.83333333333331</v>
      </c>
      <c r="H201" s="321">
        <v>206.33333333333331</v>
      </c>
      <c r="I201" s="321">
        <v>208.26666666666665</v>
      </c>
      <c r="J201" s="321">
        <v>210.08333333333331</v>
      </c>
      <c r="K201" s="320">
        <v>206.45</v>
      </c>
      <c r="L201" s="320">
        <v>202.7</v>
      </c>
      <c r="M201" s="320">
        <v>1.0098800000000001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125.3</v>
      </c>
      <c r="D202" s="321">
        <v>125.56666666666666</v>
      </c>
      <c r="E202" s="321">
        <v>122.73333333333332</v>
      </c>
      <c r="F202" s="321">
        <v>120.16666666666666</v>
      </c>
      <c r="G202" s="321">
        <v>117.33333333333331</v>
      </c>
      <c r="H202" s="321">
        <v>128.13333333333333</v>
      </c>
      <c r="I202" s="321">
        <v>130.96666666666667</v>
      </c>
      <c r="J202" s="321">
        <v>133.53333333333333</v>
      </c>
      <c r="K202" s="320">
        <v>128.4</v>
      </c>
      <c r="L202" s="320">
        <v>123</v>
      </c>
      <c r="M202" s="320">
        <v>11.90357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2346.9</v>
      </c>
      <c r="D203" s="321">
        <v>2334.2000000000003</v>
      </c>
      <c r="E203" s="321">
        <v>2319.2500000000005</v>
      </c>
      <c r="F203" s="321">
        <v>2291.6000000000004</v>
      </c>
      <c r="G203" s="321">
        <v>2276.6500000000005</v>
      </c>
      <c r="H203" s="321">
        <v>2361.8500000000004</v>
      </c>
      <c r="I203" s="321">
        <v>2376.8000000000002</v>
      </c>
      <c r="J203" s="321">
        <v>2404.4500000000003</v>
      </c>
      <c r="K203" s="320">
        <v>2349.15</v>
      </c>
      <c r="L203" s="320">
        <v>2306.5500000000002</v>
      </c>
      <c r="M203" s="320">
        <v>8.1233699999999995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83.6</v>
      </c>
      <c r="D204" s="321">
        <v>83.266666666666666</v>
      </c>
      <c r="E204" s="321">
        <v>82.183333333333337</v>
      </c>
      <c r="F204" s="321">
        <v>80.766666666666666</v>
      </c>
      <c r="G204" s="321">
        <v>79.683333333333337</v>
      </c>
      <c r="H204" s="321">
        <v>84.683333333333337</v>
      </c>
      <c r="I204" s="321">
        <v>85.76666666666668</v>
      </c>
      <c r="J204" s="321">
        <v>87.183333333333337</v>
      </c>
      <c r="K204" s="320">
        <v>84.35</v>
      </c>
      <c r="L204" s="320">
        <v>81.849999999999994</v>
      </c>
      <c r="M204" s="320">
        <v>109.40036000000001</v>
      </c>
      <c r="N204" s="1"/>
      <c r="O204" s="1"/>
    </row>
    <row r="205" spans="1:15" ht="12.75" customHeight="1">
      <c r="A205" s="30">
        <v>195</v>
      </c>
      <c r="B205" s="334" t="s">
        <v>832</v>
      </c>
      <c r="C205" s="320">
        <v>1107.1500000000001</v>
      </c>
      <c r="D205" s="321">
        <v>1112.25</v>
      </c>
      <c r="E205" s="321">
        <v>1094.9000000000001</v>
      </c>
      <c r="F205" s="321">
        <v>1082.6500000000001</v>
      </c>
      <c r="G205" s="321">
        <v>1065.3000000000002</v>
      </c>
      <c r="H205" s="321">
        <v>1124.5</v>
      </c>
      <c r="I205" s="321">
        <v>1141.8499999999999</v>
      </c>
      <c r="J205" s="321">
        <v>1154.0999999999999</v>
      </c>
      <c r="K205" s="320">
        <v>1129.5999999999999</v>
      </c>
      <c r="L205" s="320">
        <v>1100</v>
      </c>
      <c r="M205" s="320">
        <v>0.72738000000000003</v>
      </c>
      <c r="N205" s="1"/>
      <c r="O205" s="1"/>
    </row>
    <row r="206" spans="1:15" ht="12.75" customHeight="1">
      <c r="A206" s="30">
        <v>196</v>
      </c>
      <c r="B206" s="334" t="s">
        <v>821</v>
      </c>
      <c r="C206" s="320">
        <v>430.95</v>
      </c>
      <c r="D206" s="321">
        <v>430.75</v>
      </c>
      <c r="E206" s="321">
        <v>425.35</v>
      </c>
      <c r="F206" s="321">
        <v>419.75</v>
      </c>
      <c r="G206" s="321">
        <v>414.35</v>
      </c>
      <c r="H206" s="321">
        <v>436.35</v>
      </c>
      <c r="I206" s="321">
        <v>441.75</v>
      </c>
      <c r="J206" s="321">
        <v>447.35</v>
      </c>
      <c r="K206" s="320">
        <v>436.15</v>
      </c>
      <c r="L206" s="320">
        <v>425.15</v>
      </c>
      <c r="M206" s="320">
        <v>1.19554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581.25</v>
      </c>
      <c r="D207" s="321">
        <v>582.25</v>
      </c>
      <c r="E207" s="321">
        <v>575.04999999999995</v>
      </c>
      <c r="F207" s="321">
        <v>568.84999999999991</v>
      </c>
      <c r="G207" s="321">
        <v>561.64999999999986</v>
      </c>
      <c r="H207" s="321">
        <v>588.45000000000005</v>
      </c>
      <c r="I207" s="321">
        <v>595.65000000000009</v>
      </c>
      <c r="J207" s="321">
        <v>601.85000000000014</v>
      </c>
      <c r="K207" s="320">
        <v>589.45000000000005</v>
      </c>
      <c r="L207" s="320">
        <v>576.04999999999995</v>
      </c>
      <c r="M207" s="320">
        <v>96.485919999999993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124.85</v>
      </c>
      <c r="D208" s="321">
        <v>124.01666666666665</v>
      </c>
      <c r="E208" s="321">
        <v>122.23333333333331</v>
      </c>
      <c r="F208" s="321">
        <v>119.61666666666666</v>
      </c>
      <c r="G208" s="321">
        <v>117.83333333333331</v>
      </c>
      <c r="H208" s="321">
        <v>126.6333333333333</v>
      </c>
      <c r="I208" s="321">
        <v>128.41666666666666</v>
      </c>
      <c r="J208" s="321">
        <v>131.0333333333333</v>
      </c>
      <c r="K208" s="320">
        <v>125.8</v>
      </c>
      <c r="L208" s="320">
        <v>121.4</v>
      </c>
      <c r="M208" s="320">
        <v>80.464939999999999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290.8</v>
      </c>
      <c r="D209" s="321">
        <v>287.75</v>
      </c>
      <c r="E209" s="321">
        <v>283.3</v>
      </c>
      <c r="F209" s="321">
        <v>275.8</v>
      </c>
      <c r="G209" s="321">
        <v>271.35000000000002</v>
      </c>
      <c r="H209" s="321">
        <v>295.25</v>
      </c>
      <c r="I209" s="321">
        <v>299.70000000000005</v>
      </c>
      <c r="J209" s="321">
        <v>307.2</v>
      </c>
      <c r="K209" s="320">
        <v>292.2</v>
      </c>
      <c r="L209" s="320">
        <v>280.25</v>
      </c>
      <c r="M209" s="320">
        <v>46.416130000000003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2142.0500000000002</v>
      </c>
      <c r="D210" s="321">
        <v>2142.5833333333335</v>
      </c>
      <c r="E210" s="321">
        <v>2120.7666666666669</v>
      </c>
      <c r="F210" s="321">
        <v>2099.4833333333336</v>
      </c>
      <c r="G210" s="321">
        <v>2077.666666666667</v>
      </c>
      <c r="H210" s="321">
        <v>2163.8666666666668</v>
      </c>
      <c r="I210" s="321">
        <v>2185.6833333333334</v>
      </c>
      <c r="J210" s="321">
        <v>2206.9666666666667</v>
      </c>
      <c r="K210" s="320">
        <v>2164.4</v>
      </c>
      <c r="L210" s="320">
        <v>2121.3000000000002</v>
      </c>
      <c r="M210" s="320">
        <v>17.361149999999999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333.4</v>
      </c>
      <c r="D211" s="321">
        <v>331.8</v>
      </c>
      <c r="E211" s="321">
        <v>328.6</v>
      </c>
      <c r="F211" s="321">
        <v>323.8</v>
      </c>
      <c r="G211" s="321">
        <v>320.60000000000002</v>
      </c>
      <c r="H211" s="321">
        <v>336.6</v>
      </c>
      <c r="I211" s="321">
        <v>339.79999999999995</v>
      </c>
      <c r="J211" s="321">
        <v>344.6</v>
      </c>
      <c r="K211" s="320">
        <v>335</v>
      </c>
      <c r="L211" s="320">
        <v>327</v>
      </c>
      <c r="M211" s="320">
        <v>7.3242200000000004</v>
      </c>
      <c r="N211" s="1"/>
      <c r="O211" s="1"/>
    </row>
    <row r="212" spans="1:15" ht="12.75" customHeight="1">
      <c r="A212" s="30">
        <v>202</v>
      </c>
      <c r="B212" s="334" t="s">
        <v>833</v>
      </c>
      <c r="C212" s="320">
        <v>785.4</v>
      </c>
      <c r="D212" s="321">
        <v>784.41666666666663</v>
      </c>
      <c r="E212" s="321">
        <v>770.93333333333328</v>
      </c>
      <c r="F212" s="321">
        <v>756.4666666666667</v>
      </c>
      <c r="G212" s="321">
        <v>742.98333333333335</v>
      </c>
      <c r="H212" s="321">
        <v>798.88333333333321</v>
      </c>
      <c r="I212" s="321">
        <v>812.36666666666656</v>
      </c>
      <c r="J212" s="321">
        <v>826.83333333333314</v>
      </c>
      <c r="K212" s="320">
        <v>797.9</v>
      </c>
      <c r="L212" s="320">
        <v>769.95</v>
      </c>
      <c r="M212" s="320">
        <v>0.34644000000000003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39673.1</v>
      </c>
      <c r="D213" s="321">
        <v>39717.216666666667</v>
      </c>
      <c r="E213" s="321">
        <v>39466.883333333331</v>
      </c>
      <c r="F213" s="321">
        <v>39260.666666666664</v>
      </c>
      <c r="G213" s="321">
        <v>39010.333333333328</v>
      </c>
      <c r="H213" s="321">
        <v>39923.433333333334</v>
      </c>
      <c r="I213" s="321">
        <v>40173.766666666663</v>
      </c>
      <c r="J213" s="321">
        <v>40379.983333333337</v>
      </c>
      <c r="K213" s="320">
        <v>39967.550000000003</v>
      </c>
      <c r="L213" s="320">
        <v>39511</v>
      </c>
      <c r="M213" s="320">
        <v>7.6439999999999994E-2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35.85</v>
      </c>
      <c r="D214" s="321">
        <v>35.766666666666673</v>
      </c>
      <c r="E214" s="321">
        <v>35.333333333333343</v>
      </c>
      <c r="F214" s="321">
        <v>34.81666666666667</v>
      </c>
      <c r="G214" s="321">
        <v>34.38333333333334</v>
      </c>
      <c r="H214" s="321">
        <v>36.283333333333346</v>
      </c>
      <c r="I214" s="321">
        <v>36.716666666666669</v>
      </c>
      <c r="J214" s="321">
        <v>37.233333333333348</v>
      </c>
      <c r="K214" s="320">
        <v>36.200000000000003</v>
      </c>
      <c r="L214" s="320">
        <v>35.25</v>
      </c>
      <c r="M214" s="320">
        <v>16.446819999999999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115.85</v>
      </c>
      <c r="D215" s="321">
        <v>116</v>
      </c>
      <c r="E215" s="321">
        <v>114</v>
      </c>
      <c r="F215" s="321">
        <v>112.15</v>
      </c>
      <c r="G215" s="321">
        <v>110.15</v>
      </c>
      <c r="H215" s="321">
        <v>117.85</v>
      </c>
      <c r="I215" s="321">
        <v>119.85</v>
      </c>
      <c r="J215" s="321">
        <v>121.69999999999999</v>
      </c>
      <c r="K215" s="320">
        <v>118</v>
      </c>
      <c r="L215" s="320">
        <v>114.15</v>
      </c>
      <c r="M215" s="320">
        <v>150.36435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178.4</v>
      </c>
      <c r="D216" s="321">
        <v>179</v>
      </c>
      <c r="E216" s="321">
        <v>174.9</v>
      </c>
      <c r="F216" s="321">
        <v>171.4</v>
      </c>
      <c r="G216" s="321">
        <v>167.3</v>
      </c>
      <c r="H216" s="321">
        <v>182.5</v>
      </c>
      <c r="I216" s="321">
        <v>186.60000000000002</v>
      </c>
      <c r="J216" s="321">
        <v>190.1</v>
      </c>
      <c r="K216" s="320">
        <v>183.1</v>
      </c>
      <c r="L216" s="320">
        <v>175.5</v>
      </c>
      <c r="M216" s="320">
        <v>133.75585000000001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741.6</v>
      </c>
      <c r="D217" s="321">
        <v>739.5333333333333</v>
      </c>
      <c r="E217" s="321">
        <v>734.16666666666663</v>
      </c>
      <c r="F217" s="321">
        <v>726.73333333333335</v>
      </c>
      <c r="G217" s="321">
        <v>721.36666666666667</v>
      </c>
      <c r="H217" s="321">
        <v>746.96666666666658</v>
      </c>
      <c r="I217" s="321">
        <v>752.33333333333337</v>
      </c>
      <c r="J217" s="321">
        <v>759.76666666666654</v>
      </c>
      <c r="K217" s="320">
        <v>744.9</v>
      </c>
      <c r="L217" s="320">
        <v>732.1</v>
      </c>
      <c r="M217" s="320">
        <v>135.18142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1367.4</v>
      </c>
      <c r="D218" s="321">
        <v>1363.9666666666667</v>
      </c>
      <c r="E218" s="321">
        <v>1352.9333333333334</v>
      </c>
      <c r="F218" s="321">
        <v>1338.4666666666667</v>
      </c>
      <c r="G218" s="321">
        <v>1327.4333333333334</v>
      </c>
      <c r="H218" s="321">
        <v>1378.4333333333334</v>
      </c>
      <c r="I218" s="321">
        <v>1389.4666666666667</v>
      </c>
      <c r="J218" s="321">
        <v>1403.9333333333334</v>
      </c>
      <c r="K218" s="320">
        <v>1375</v>
      </c>
      <c r="L218" s="320">
        <v>1349.5</v>
      </c>
      <c r="M218" s="320">
        <v>2.6850999999999998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516.5</v>
      </c>
      <c r="D219" s="321">
        <v>514.83333333333337</v>
      </c>
      <c r="E219" s="321">
        <v>507.66666666666674</v>
      </c>
      <c r="F219" s="321">
        <v>498.83333333333337</v>
      </c>
      <c r="G219" s="321">
        <v>491.66666666666674</v>
      </c>
      <c r="H219" s="321">
        <v>523.66666666666674</v>
      </c>
      <c r="I219" s="321">
        <v>530.83333333333348</v>
      </c>
      <c r="J219" s="321">
        <v>539.66666666666674</v>
      </c>
      <c r="K219" s="320">
        <v>522</v>
      </c>
      <c r="L219" s="320">
        <v>506</v>
      </c>
      <c r="M219" s="320">
        <v>20.16994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182.55</v>
      </c>
      <c r="D220" s="321">
        <v>183.71666666666667</v>
      </c>
      <c r="E220" s="321">
        <v>180.43333333333334</v>
      </c>
      <c r="F220" s="321">
        <v>178.31666666666666</v>
      </c>
      <c r="G220" s="321">
        <v>175.03333333333333</v>
      </c>
      <c r="H220" s="321">
        <v>185.83333333333334</v>
      </c>
      <c r="I220" s="321">
        <v>189.1166666666667</v>
      </c>
      <c r="J220" s="321">
        <v>191.23333333333335</v>
      </c>
      <c r="K220" s="320">
        <v>187</v>
      </c>
      <c r="L220" s="320">
        <v>181.6</v>
      </c>
      <c r="M220" s="320">
        <v>4.1572500000000003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48.75</v>
      </c>
      <c r="D221" s="321">
        <v>49.016666666666673</v>
      </c>
      <c r="E221" s="321">
        <v>47.833333333333343</v>
      </c>
      <c r="F221" s="321">
        <v>46.916666666666671</v>
      </c>
      <c r="G221" s="321">
        <v>45.733333333333341</v>
      </c>
      <c r="H221" s="321">
        <v>49.933333333333344</v>
      </c>
      <c r="I221" s="321">
        <v>51.116666666666667</v>
      </c>
      <c r="J221" s="321">
        <v>52.033333333333346</v>
      </c>
      <c r="K221" s="320">
        <v>50.2</v>
      </c>
      <c r="L221" s="320">
        <v>48.1</v>
      </c>
      <c r="M221" s="320">
        <v>446.23831999999999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10.8</v>
      </c>
      <c r="D222" s="321">
        <v>10.716666666666669</v>
      </c>
      <c r="E222" s="321">
        <v>10.383333333333336</v>
      </c>
      <c r="F222" s="321">
        <v>9.9666666666666686</v>
      </c>
      <c r="G222" s="321">
        <v>9.6333333333333364</v>
      </c>
      <c r="H222" s="321">
        <v>11.133333333333336</v>
      </c>
      <c r="I222" s="321">
        <v>11.466666666666669</v>
      </c>
      <c r="J222" s="321">
        <v>11.883333333333336</v>
      </c>
      <c r="K222" s="320">
        <v>11.05</v>
      </c>
      <c r="L222" s="320">
        <v>10.3</v>
      </c>
      <c r="M222" s="320">
        <v>3777.0902599999999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68.45</v>
      </c>
      <c r="D223" s="321">
        <v>67.716666666666669</v>
      </c>
      <c r="E223" s="321">
        <v>65.233333333333334</v>
      </c>
      <c r="F223" s="321">
        <v>62.016666666666666</v>
      </c>
      <c r="G223" s="321">
        <v>59.533333333333331</v>
      </c>
      <c r="H223" s="321">
        <v>70.933333333333337</v>
      </c>
      <c r="I223" s="321">
        <v>73.416666666666686</v>
      </c>
      <c r="J223" s="321">
        <v>76.63333333333334</v>
      </c>
      <c r="K223" s="320">
        <v>70.2</v>
      </c>
      <c r="L223" s="320">
        <v>64.5</v>
      </c>
      <c r="M223" s="320">
        <v>313.47079000000002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43.45</v>
      </c>
      <c r="D224" s="321">
        <v>43.35</v>
      </c>
      <c r="E224" s="321">
        <v>42.85</v>
      </c>
      <c r="F224" s="321">
        <v>42.25</v>
      </c>
      <c r="G224" s="321">
        <v>41.75</v>
      </c>
      <c r="H224" s="321">
        <v>43.95</v>
      </c>
      <c r="I224" s="321">
        <v>44.45</v>
      </c>
      <c r="J224" s="321">
        <v>45.050000000000004</v>
      </c>
      <c r="K224" s="320">
        <v>43.85</v>
      </c>
      <c r="L224" s="320">
        <v>42.75</v>
      </c>
      <c r="M224" s="320">
        <v>308.91861999999998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246.35</v>
      </c>
      <c r="D225" s="321">
        <v>246.5</v>
      </c>
      <c r="E225" s="321">
        <v>243</v>
      </c>
      <c r="F225" s="321">
        <v>239.65</v>
      </c>
      <c r="G225" s="321">
        <v>236.15</v>
      </c>
      <c r="H225" s="321">
        <v>249.85</v>
      </c>
      <c r="I225" s="321">
        <v>253.35</v>
      </c>
      <c r="J225" s="321">
        <v>256.7</v>
      </c>
      <c r="K225" s="320">
        <v>250</v>
      </c>
      <c r="L225" s="320">
        <v>243.15</v>
      </c>
      <c r="M225" s="320">
        <v>132.90504999999999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1001.5</v>
      </c>
      <c r="D226" s="321">
        <v>1009.1666666666666</v>
      </c>
      <c r="E226" s="321">
        <v>983.33333333333326</v>
      </c>
      <c r="F226" s="321">
        <v>965.16666666666663</v>
      </c>
      <c r="G226" s="321">
        <v>939.33333333333326</v>
      </c>
      <c r="H226" s="321">
        <v>1027.3333333333333</v>
      </c>
      <c r="I226" s="321">
        <v>1053.1666666666665</v>
      </c>
      <c r="J226" s="321">
        <v>1071.3333333333333</v>
      </c>
      <c r="K226" s="320">
        <v>1035</v>
      </c>
      <c r="L226" s="320">
        <v>991</v>
      </c>
      <c r="M226" s="320">
        <v>0.15401000000000001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382.25</v>
      </c>
      <c r="D227" s="321">
        <v>386.41666666666669</v>
      </c>
      <c r="E227" s="321">
        <v>376.43333333333339</v>
      </c>
      <c r="F227" s="321">
        <v>370.61666666666673</v>
      </c>
      <c r="G227" s="321">
        <v>360.63333333333344</v>
      </c>
      <c r="H227" s="321">
        <v>392.23333333333335</v>
      </c>
      <c r="I227" s="321">
        <v>402.21666666666658</v>
      </c>
      <c r="J227" s="321">
        <v>408.0333333333333</v>
      </c>
      <c r="K227" s="320">
        <v>396.4</v>
      </c>
      <c r="L227" s="320">
        <v>380.6</v>
      </c>
      <c r="M227" s="320">
        <v>43.996029999999998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304.35000000000002</v>
      </c>
      <c r="D228" s="321">
        <v>303.26666666666671</v>
      </c>
      <c r="E228" s="321">
        <v>299.73333333333341</v>
      </c>
      <c r="F228" s="321">
        <v>295.11666666666667</v>
      </c>
      <c r="G228" s="321">
        <v>291.58333333333337</v>
      </c>
      <c r="H228" s="321">
        <v>307.88333333333344</v>
      </c>
      <c r="I228" s="321">
        <v>311.41666666666674</v>
      </c>
      <c r="J228" s="321">
        <v>316.03333333333347</v>
      </c>
      <c r="K228" s="320">
        <v>306.8</v>
      </c>
      <c r="L228" s="320">
        <v>298.64999999999998</v>
      </c>
      <c r="M228" s="320">
        <v>5.7936800000000002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1743.85</v>
      </c>
      <c r="D229" s="321">
        <v>1717.1499999999999</v>
      </c>
      <c r="E229" s="321">
        <v>1684.2999999999997</v>
      </c>
      <c r="F229" s="321">
        <v>1624.7499999999998</v>
      </c>
      <c r="G229" s="321">
        <v>1591.8999999999996</v>
      </c>
      <c r="H229" s="321">
        <v>1776.6999999999998</v>
      </c>
      <c r="I229" s="321">
        <v>1809.5499999999997</v>
      </c>
      <c r="J229" s="321">
        <v>1869.1</v>
      </c>
      <c r="K229" s="320">
        <v>1750</v>
      </c>
      <c r="L229" s="320">
        <v>1657.6</v>
      </c>
      <c r="M229" s="320">
        <v>0.70359000000000005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251.05</v>
      </c>
      <c r="D230" s="321">
        <v>246.68333333333331</v>
      </c>
      <c r="E230" s="321">
        <v>239.36666666666662</v>
      </c>
      <c r="F230" s="321">
        <v>227.68333333333331</v>
      </c>
      <c r="G230" s="321">
        <v>220.36666666666662</v>
      </c>
      <c r="H230" s="321">
        <v>258.36666666666662</v>
      </c>
      <c r="I230" s="321">
        <v>265.68333333333328</v>
      </c>
      <c r="J230" s="321">
        <v>277.36666666666662</v>
      </c>
      <c r="K230" s="320">
        <v>254</v>
      </c>
      <c r="L230" s="320">
        <v>235</v>
      </c>
      <c r="M230" s="320">
        <v>267.72928000000002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221.65</v>
      </c>
      <c r="D231" s="321">
        <v>221.1</v>
      </c>
      <c r="E231" s="321">
        <v>218.79999999999998</v>
      </c>
      <c r="F231" s="321">
        <v>215.95</v>
      </c>
      <c r="G231" s="321">
        <v>213.64999999999998</v>
      </c>
      <c r="H231" s="321">
        <v>223.95</v>
      </c>
      <c r="I231" s="321">
        <v>226.25</v>
      </c>
      <c r="J231" s="321">
        <v>229.1</v>
      </c>
      <c r="K231" s="320">
        <v>223.4</v>
      </c>
      <c r="L231" s="320">
        <v>218.25</v>
      </c>
      <c r="M231" s="320">
        <v>19.282820000000001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4996.5</v>
      </c>
      <c r="D232" s="321">
        <v>5053.7333333333336</v>
      </c>
      <c r="E232" s="321">
        <v>4911.8166666666675</v>
      </c>
      <c r="F232" s="321">
        <v>4827.1333333333341</v>
      </c>
      <c r="G232" s="321">
        <v>4685.2166666666681</v>
      </c>
      <c r="H232" s="321">
        <v>5138.416666666667</v>
      </c>
      <c r="I232" s="321">
        <v>5280.333333333333</v>
      </c>
      <c r="J232" s="321">
        <v>5365.0166666666664</v>
      </c>
      <c r="K232" s="320">
        <v>5195.6499999999996</v>
      </c>
      <c r="L232" s="320">
        <v>4969.05</v>
      </c>
      <c r="M232" s="320">
        <v>3.18343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168.4</v>
      </c>
      <c r="D233" s="321">
        <v>165.9</v>
      </c>
      <c r="E233" s="321">
        <v>162.80000000000001</v>
      </c>
      <c r="F233" s="321">
        <v>157.20000000000002</v>
      </c>
      <c r="G233" s="321">
        <v>154.10000000000002</v>
      </c>
      <c r="H233" s="321">
        <v>171.5</v>
      </c>
      <c r="I233" s="321">
        <v>174.59999999999997</v>
      </c>
      <c r="J233" s="321">
        <v>180.2</v>
      </c>
      <c r="K233" s="320">
        <v>169</v>
      </c>
      <c r="L233" s="320">
        <v>160.30000000000001</v>
      </c>
      <c r="M233" s="320">
        <v>27.79213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1979.25</v>
      </c>
      <c r="D234" s="321">
        <v>1985.0833333333333</v>
      </c>
      <c r="E234" s="321">
        <v>1966.1666666666665</v>
      </c>
      <c r="F234" s="321">
        <v>1953.0833333333333</v>
      </c>
      <c r="G234" s="321">
        <v>1934.1666666666665</v>
      </c>
      <c r="H234" s="321">
        <v>1998.1666666666665</v>
      </c>
      <c r="I234" s="321">
        <v>2017.083333333333</v>
      </c>
      <c r="J234" s="321">
        <v>2030.1666666666665</v>
      </c>
      <c r="K234" s="320">
        <v>2004</v>
      </c>
      <c r="L234" s="320">
        <v>1972</v>
      </c>
      <c r="M234" s="320">
        <v>3.9285100000000002</v>
      </c>
      <c r="N234" s="1"/>
      <c r="O234" s="1"/>
    </row>
    <row r="235" spans="1:15" ht="12.75" customHeight="1">
      <c r="A235" s="30">
        <v>225</v>
      </c>
      <c r="B235" s="334" t="s">
        <v>834</v>
      </c>
      <c r="C235" s="320">
        <v>1609.6</v>
      </c>
      <c r="D235" s="321">
        <v>1618.1000000000001</v>
      </c>
      <c r="E235" s="321">
        <v>1592.2500000000002</v>
      </c>
      <c r="F235" s="321">
        <v>1574.9</v>
      </c>
      <c r="G235" s="321">
        <v>1549.0500000000002</v>
      </c>
      <c r="H235" s="321">
        <v>1635.4500000000003</v>
      </c>
      <c r="I235" s="321">
        <v>1661.3000000000002</v>
      </c>
      <c r="J235" s="321">
        <v>1678.6500000000003</v>
      </c>
      <c r="K235" s="320">
        <v>1643.95</v>
      </c>
      <c r="L235" s="320">
        <v>1600.75</v>
      </c>
      <c r="M235" s="320">
        <v>0.30889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390.1</v>
      </c>
      <c r="D236" s="321">
        <v>388.86666666666662</v>
      </c>
      <c r="E236" s="321">
        <v>383.83333333333326</v>
      </c>
      <c r="F236" s="321">
        <v>377.56666666666666</v>
      </c>
      <c r="G236" s="321">
        <v>372.5333333333333</v>
      </c>
      <c r="H236" s="321">
        <v>395.13333333333321</v>
      </c>
      <c r="I236" s="321">
        <v>400.16666666666663</v>
      </c>
      <c r="J236" s="321">
        <v>406.43333333333317</v>
      </c>
      <c r="K236" s="320">
        <v>393.9</v>
      </c>
      <c r="L236" s="320">
        <v>382.6</v>
      </c>
      <c r="M236" s="320">
        <v>0.67115999999999998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968.3</v>
      </c>
      <c r="D237" s="321">
        <v>969.35</v>
      </c>
      <c r="E237" s="321">
        <v>959.95</v>
      </c>
      <c r="F237" s="321">
        <v>951.6</v>
      </c>
      <c r="G237" s="321">
        <v>942.2</v>
      </c>
      <c r="H237" s="321">
        <v>977.7</v>
      </c>
      <c r="I237" s="321">
        <v>987.09999999999991</v>
      </c>
      <c r="J237" s="321">
        <v>995.45</v>
      </c>
      <c r="K237" s="320">
        <v>978.75</v>
      </c>
      <c r="L237" s="320">
        <v>961</v>
      </c>
      <c r="M237" s="320">
        <v>24.06015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217.05</v>
      </c>
      <c r="D238" s="321">
        <v>218.69999999999996</v>
      </c>
      <c r="E238" s="321">
        <v>215.04999999999993</v>
      </c>
      <c r="F238" s="321">
        <v>213.04999999999995</v>
      </c>
      <c r="G238" s="321">
        <v>209.39999999999992</v>
      </c>
      <c r="H238" s="321">
        <v>220.69999999999993</v>
      </c>
      <c r="I238" s="321">
        <v>224.34999999999997</v>
      </c>
      <c r="J238" s="321">
        <v>226.34999999999994</v>
      </c>
      <c r="K238" s="320">
        <v>222.35</v>
      </c>
      <c r="L238" s="320">
        <v>216.7</v>
      </c>
      <c r="M238" s="320">
        <v>44.895780000000002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20.2</v>
      </c>
      <c r="D239" s="321">
        <v>20.216666666666665</v>
      </c>
      <c r="E239" s="321">
        <v>20.033333333333331</v>
      </c>
      <c r="F239" s="321">
        <v>19.866666666666667</v>
      </c>
      <c r="G239" s="321">
        <v>19.683333333333334</v>
      </c>
      <c r="H239" s="321">
        <v>20.383333333333329</v>
      </c>
      <c r="I239" s="321">
        <v>20.566666666666659</v>
      </c>
      <c r="J239" s="321">
        <v>20.733333333333327</v>
      </c>
      <c r="K239" s="320">
        <v>20.399999999999999</v>
      </c>
      <c r="L239" s="320">
        <v>20.05</v>
      </c>
      <c r="M239" s="320">
        <v>23.59442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1828.85</v>
      </c>
      <c r="D240" s="321">
        <v>1836.1666666666667</v>
      </c>
      <c r="E240" s="321">
        <v>1814.8333333333335</v>
      </c>
      <c r="F240" s="321">
        <v>1800.8166666666668</v>
      </c>
      <c r="G240" s="321">
        <v>1779.4833333333336</v>
      </c>
      <c r="H240" s="321">
        <v>1850.1833333333334</v>
      </c>
      <c r="I240" s="321">
        <v>1871.5166666666669</v>
      </c>
      <c r="J240" s="321">
        <v>1885.5333333333333</v>
      </c>
      <c r="K240" s="320">
        <v>1857.5</v>
      </c>
      <c r="L240" s="320">
        <v>1822.15</v>
      </c>
      <c r="M240" s="320">
        <v>54.074530000000003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1599.2</v>
      </c>
      <c r="D241" s="321">
        <v>1615.0833333333333</v>
      </c>
      <c r="E241" s="321">
        <v>1570.5666666666666</v>
      </c>
      <c r="F241" s="321">
        <v>1541.9333333333334</v>
      </c>
      <c r="G241" s="321">
        <v>1497.4166666666667</v>
      </c>
      <c r="H241" s="321">
        <v>1643.7166666666665</v>
      </c>
      <c r="I241" s="321">
        <v>1688.2333333333333</v>
      </c>
      <c r="J241" s="321">
        <v>1716.8666666666663</v>
      </c>
      <c r="K241" s="320">
        <v>1659.6</v>
      </c>
      <c r="L241" s="320">
        <v>1586.45</v>
      </c>
      <c r="M241" s="320">
        <v>0.34732000000000002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514.4</v>
      </c>
      <c r="D242" s="321">
        <v>514.13333333333333</v>
      </c>
      <c r="E242" s="321">
        <v>508.26666666666665</v>
      </c>
      <c r="F242" s="321">
        <v>502.13333333333333</v>
      </c>
      <c r="G242" s="321">
        <v>496.26666666666665</v>
      </c>
      <c r="H242" s="321">
        <v>520.26666666666665</v>
      </c>
      <c r="I242" s="321">
        <v>526.13333333333321</v>
      </c>
      <c r="J242" s="321">
        <v>532.26666666666665</v>
      </c>
      <c r="K242" s="320">
        <v>520</v>
      </c>
      <c r="L242" s="320">
        <v>508</v>
      </c>
      <c r="M242" s="320">
        <v>4.9718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973.4</v>
      </c>
      <c r="D243" s="321">
        <v>965.4666666666667</v>
      </c>
      <c r="E243" s="321">
        <v>952.93333333333339</v>
      </c>
      <c r="F243" s="321">
        <v>932.4666666666667</v>
      </c>
      <c r="G243" s="321">
        <v>919.93333333333339</v>
      </c>
      <c r="H243" s="321">
        <v>985.93333333333339</v>
      </c>
      <c r="I243" s="321">
        <v>998.4666666666667</v>
      </c>
      <c r="J243" s="321">
        <v>1018.9333333333334</v>
      </c>
      <c r="K243" s="320">
        <v>978</v>
      </c>
      <c r="L243" s="320">
        <v>945</v>
      </c>
      <c r="M243" s="320">
        <v>7.7346199999999996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19.399999999999999</v>
      </c>
      <c r="D244" s="321">
        <v>19.25</v>
      </c>
      <c r="E244" s="321">
        <v>18.899999999999999</v>
      </c>
      <c r="F244" s="321">
        <v>18.399999999999999</v>
      </c>
      <c r="G244" s="321">
        <v>18.049999999999997</v>
      </c>
      <c r="H244" s="321">
        <v>19.75</v>
      </c>
      <c r="I244" s="321">
        <v>20.100000000000001</v>
      </c>
      <c r="J244" s="321">
        <v>20.6</v>
      </c>
      <c r="K244" s="320">
        <v>19.600000000000001</v>
      </c>
      <c r="L244" s="320">
        <v>18.75</v>
      </c>
      <c r="M244" s="320">
        <v>49.801769999999998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126.05</v>
      </c>
      <c r="D245" s="321">
        <v>124.64999999999999</v>
      </c>
      <c r="E245" s="321">
        <v>122.89999999999998</v>
      </c>
      <c r="F245" s="321">
        <v>119.74999999999999</v>
      </c>
      <c r="G245" s="321">
        <v>117.99999999999997</v>
      </c>
      <c r="H245" s="321">
        <v>127.79999999999998</v>
      </c>
      <c r="I245" s="321">
        <v>129.55000000000001</v>
      </c>
      <c r="J245" s="321">
        <v>132.69999999999999</v>
      </c>
      <c r="K245" s="320">
        <v>126.4</v>
      </c>
      <c r="L245" s="320">
        <v>121.5</v>
      </c>
      <c r="M245" s="320">
        <v>157.20227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506.55</v>
      </c>
      <c r="D246" s="321">
        <v>494.63333333333338</v>
      </c>
      <c r="E246" s="321">
        <v>458.26666666666677</v>
      </c>
      <c r="F246" s="321">
        <v>409.98333333333341</v>
      </c>
      <c r="G246" s="321">
        <v>373.61666666666679</v>
      </c>
      <c r="H246" s="321">
        <v>542.91666666666674</v>
      </c>
      <c r="I246" s="321">
        <v>579.28333333333342</v>
      </c>
      <c r="J246" s="321">
        <v>627.56666666666672</v>
      </c>
      <c r="K246" s="320">
        <v>531</v>
      </c>
      <c r="L246" s="320">
        <v>446.35</v>
      </c>
      <c r="M246" s="320">
        <v>87.531809999999993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1022.35</v>
      </c>
      <c r="D247" s="321">
        <v>1022.1166666666667</v>
      </c>
      <c r="E247" s="321">
        <v>1002.2333333333333</v>
      </c>
      <c r="F247" s="321">
        <v>982.11666666666667</v>
      </c>
      <c r="G247" s="321">
        <v>962.23333333333335</v>
      </c>
      <c r="H247" s="321">
        <v>1042.2333333333333</v>
      </c>
      <c r="I247" s="321">
        <v>1062.1166666666668</v>
      </c>
      <c r="J247" s="321">
        <v>1082.2333333333333</v>
      </c>
      <c r="K247" s="320">
        <v>1042</v>
      </c>
      <c r="L247" s="320">
        <v>1002</v>
      </c>
      <c r="M247" s="320">
        <v>5.7636500000000002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258.7</v>
      </c>
      <c r="D248" s="321">
        <v>260.06666666666666</v>
      </c>
      <c r="E248" s="321">
        <v>255.13333333333333</v>
      </c>
      <c r="F248" s="321">
        <v>251.56666666666666</v>
      </c>
      <c r="G248" s="321">
        <v>246.63333333333333</v>
      </c>
      <c r="H248" s="321">
        <v>263.63333333333333</v>
      </c>
      <c r="I248" s="321">
        <v>268.56666666666661</v>
      </c>
      <c r="J248" s="321">
        <v>272.13333333333333</v>
      </c>
      <c r="K248" s="320">
        <v>265</v>
      </c>
      <c r="L248" s="320">
        <v>256.5</v>
      </c>
      <c r="M248" s="320">
        <v>10.28054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42.1</v>
      </c>
      <c r="D249" s="321">
        <v>41.966666666666669</v>
      </c>
      <c r="E249" s="321">
        <v>41.533333333333339</v>
      </c>
      <c r="F249" s="321">
        <v>40.966666666666669</v>
      </c>
      <c r="G249" s="321">
        <v>40.533333333333339</v>
      </c>
      <c r="H249" s="321">
        <v>42.533333333333339</v>
      </c>
      <c r="I249" s="321">
        <v>42.966666666666676</v>
      </c>
      <c r="J249" s="321">
        <v>43.533333333333339</v>
      </c>
      <c r="K249" s="320">
        <v>42.4</v>
      </c>
      <c r="L249" s="320">
        <v>41.4</v>
      </c>
      <c r="M249" s="320">
        <v>11.73277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791.95</v>
      </c>
      <c r="D250" s="321">
        <v>802.88333333333333</v>
      </c>
      <c r="E250" s="321">
        <v>776.81666666666661</v>
      </c>
      <c r="F250" s="321">
        <v>761.68333333333328</v>
      </c>
      <c r="G250" s="321">
        <v>735.61666666666656</v>
      </c>
      <c r="H250" s="321">
        <v>818.01666666666665</v>
      </c>
      <c r="I250" s="321">
        <v>844.08333333333348</v>
      </c>
      <c r="J250" s="321">
        <v>859.2166666666667</v>
      </c>
      <c r="K250" s="320">
        <v>828.95</v>
      </c>
      <c r="L250" s="320">
        <v>787.75</v>
      </c>
      <c r="M250" s="320">
        <v>54.000799999999998</v>
      </c>
      <c r="N250" s="1"/>
      <c r="O250" s="1"/>
    </row>
    <row r="251" spans="1:15" ht="12.75" customHeight="1">
      <c r="A251" s="30">
        <v>241</v>
      </c>
      <c r="B251" s="334" t="s">
        <v>827</v>
      </c>
      <c r="C251" s="320">
        <v>22.1</v>
      </c>
      <c r="D251" s="321">
        <v>22.133333333333336</v>
      </c>
      <c r="E251" s="321">
        <v>21.966666666666672</v>
      </c>
      <c r="F251" s="321">
        <v>21.833333333333336</v>
      </c>
      <c r="G251" s="321">
        <v>21.666666666666671</v>
      </c>
      <c r="H251" s="321">
        <v>22.266666666666673</v>
      </c>
      <c r="I251" s="321">
        <v>22.433333333333337</v>
      </c>
      <c r="J251" s="321">
        <v>22.566666666666674</v>
      </c>
      <c r="K251" s="320">
        <v>22.3</v>
      </c>
      <c r="L251" s="320">
        <v>22</v>
      </c>
      <c r="M251" s="320">
        <v>66.918009999999995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638.65</v>
      </c>
      <c r="D252" s="321">
        <v>641.08333333333337</v>
      </c>
      <c r="E252" s="321">
        <v>630.06666666666672</v>
      </c>
      <c r="F252" s="321">
        <v>621.48333333333335</v>
      </c>
      <c r="G252" s="321">
        <v>610.4666666666667</v>
      </c>
      <c r="H252" s="321">
        <v>649.66666666666674</v>
      </c>
      <c r="I252" s="321">
        <v>660.68333333333339</v>
      </c>
      <c r="J252" s="321">
        <v>669.26666666666677</v>
      </c>
      <c r="K252" s="320">
        <v>652.1</v>
      </c>
      <c r="L252" s="320">
        <v>632.5</v>
      </c>
      <c r="M252" s="320">
        <v>5.6671500000000004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259.60000000000002</v>
      </c>
      <c r="D253" s="321">
        <v>260.08333333333331</v>
      </c>
      <c r="E253" s="321">
        <v>256.81666666666661</v>
      </c>
      <c r="F253" s="321">
        <v>254.0333333333333</v>
      </c>
      <c r="G253" s="321">
        <v>250.76666666666659</v>
      </c>
      <c r="H253" s="321">
        <v>262.86666666666662</v>
      </c>
      <c r="I253" s="321">
        <v>266.13333333333338</v>
      </c>
      <c r="J253" s="321">
        <v>268.91666666666663</v>
      </c>
      <c r="K253" s="320">
        <v>263.35000000000002</v>
      </c>
      <c r="L253" s="320">
        <v>257.3</v>
      </c>
      <c r="M253" s="320">
        <v>195.97941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103</v>
      </c>
      <c r="D254" s="321">
        <v>103.2</v>
      </c>
      <c r="E254" s="321">
        <v>101.5</v>
      </c>
      <c r="F254" s="321">
        <v>100</v>
      </c>
      <c r="G254" s="321">
        <v>98.3</v>
      </c>
      <c r="H254" s="321">
        <v>104.7</v>
      </c>
      <c r="I254" s="321">
        <v>106.40000000000002</v>
      </c>
      <c r="J254" s="321">
        <v>107.9</v>
      </c>
      <c r="K254" s="320">
        <v>104.9</v>
      </c>
      <c r="L254" s="320">
        <v>101.7</v>
      </c>
      <c r="M254" s="320">
        <v>3.4476100000000001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108.1</v>
      </c>
      <c r="D255" s="321">
        <v>106.81666666666668</v>
      </c>
      <c r="E255" s="321">
        <v>104.68333333333335</v>
      </c>
      <c r="F255" s="321">
        <v>101.26666666666668</v>
      </c>
      <c r="G255" s="321">
        <v>99.133333333333354</v>
      </c>
      <c r="H255" s="321">
        <v>110.23333333333335</v>
      </c>
      <c r="I255" s="321">
        <v>112.36666666666667</v>
      </c>
      <c r="J255" s="321">
        <v>115.78333333333335</v>
      </c>
      <c r="K255" s="320">
        <v>108.95</v>
      </c>
      <c r="L255" s="320">
        <v>103.4</v>
      </c>
      <c r="M255" s="320">
        <v>15.65197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1609.8</v>
      </c>
      <c r="D256" s="321">
        <v>1628.2666666666667</v>
      </c>
      <c r="E256" s="321">
        <v>1577.5833333333333</v>
      </c>
      <c r="F256" s="321">
        <v>1545.3666666666666</v>
      </c>
      <c r="G256" s="321">
        <v>1494.6833333333332</v>
      </c>
      <c r="H256" s="321">
        <v>1660.4833333333333</v>
      </c>
      <c r="I256" s="321">
        <v>1711.1666666666667</v>
      </c>
      <c r="J256" s="321">
        <v>1743.3833333333334</v>
      </c>
      <c r="K256" s="320">
        <v>1678.95</v>
      </c>
      <c r="L256" s="320">
        <v>1596.05</v>
      </c>
      <c r="M256" s="320">
        <v>0.70806000000000002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2147.3000000000002</v>
      </c>
      <c r="D257" s="321">
        <v>2123.1166666666668</v>
      </c>
      <c r="E257" s="321">
        <v>2088.2333333333336</v>
      </c>
      <c r="F257" s="321">
        <v>2029.166666666667</v>
      </c>
      <c r="G257" s="321">
        <v>1994.2833333333338</v>
      </c>
      <c r="H257" s="321">
        <v>2182.1833333333334</v>
      </c>
      <c r="I257" s="321">
        <v>2217.0666666666666</v>
      </c>
      <c r="J257" s="321">
        <v>2276.1333333333332</v>
      </c>
      <c r="K257" s="320">
        <v>2158</v>
      </c>
      <c r="L257" s="320">
        <v>2064.0500000000002</v>
      </c>
      <c r="M257" s="320">
        <v>0.55681000000000003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97.7</v>
      </c>
      <c r="D258" s="321">
        <v>97.100000000000009</v>
      </c>
      <c r="E258" s="321">
        <v>95.300000000000011</v>
      </c>
      <c r="F258" s="321">
        <v>92.9</v>
      </c>
      <c r="G258" s="321">
        <v>91.100000000000009</v>
      </c>
      <c r="H258" s="321">
        <v>99.500000000000014</v>
      </c>
      <c r="I258" s="321">
        <v>101.3</v>
      </c>
      <c r="J258" s="321">
        <v>103.70000000000002</v>
      </c>
      <c r="K258" s="320">
        <v>98.9</v>
      </c>
      <c r="L258" s="320">
        <v>94.7</v>
      </c>
      <c r="M258" s="320">
        <v>20.18721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561.15</v>
      </c>
      <c r="D259" s="321">
        <v>555.0333333333333</v>
      </c>
      <c r="E259" s="321">
        <v>546.11666666666656</v>
      </c>
      <c r="F259" s="321">
        <v>531.08333333333326</v>
      </c>
      <c r="G259" s="321">
        <v>522.16666666666652</v>
      </c>
      <c r="H259" s="321">
        <v>570.06666666666661</v>
      </c>
      <c r="I259" s="321">
        <v>578.98333333333335</v>
      </c>
      <c r="J259" s="321">
        <v>594.01666666666665</v>
      </c>
      <c r="K259" s="320">
        <v>563.95000000000005</v>
      </c>
      <c r="L259" s="320">
        <v>540</v>
      </c>
      <c r="M259" s="320">
        <v>70.735420000000005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2709.3</v>
      </c>
      <c r="D260" s="321">
        <v>2708.0333333333333</v>
      </c>
      <c r="E260" s="321">
        <v>2643.3666666666668</v>
      </c>
      <c r="F260" s="321">
        <v>2577.4333333333334</v>
      </c>
      <c r="G260" s="321">
        <v>2512.7666666666669</v>
      </c>
      <c r="H260" s="321">
        <v>2773.9666666666667</v>
      </c>
      <c r="I260" s="321">
        <v>2838.6333333333337</v>
      </c>
      <c r="J260" s="321">
        <v>2904.5666666666666</v>
      </c>
      <c r="K260" s="320">
        <v>2772.7</v>
      </c>
      <c r="L260" s="320">
        <v>2642.1</v>
      </c>
      <c r="M260" s="320">
        <v>3.2751899999999998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460.6</v>
      </c>
      <c r="D261" s="321">
        <v>461.83333333333331</v>
      </c>
      <c r="E261" s="321">
        <v>457.76666666666665</v>
      </c>
      <c r="F261" s="321">
        <v>454.93333333333334</v>
      </c>
      <c r="G261" s="321">
        <v>450.86666666666667</v>
      </c>
      <c r="H261" s="321">
        <v>464.66666666666663</v>
      </c>
      <c r="I261" s="321">
        <v>468.73333333333335</v>
      </c>
      <c r="J261" s="321">
        <v>471.56666666666661</v>
      </c>
      <c r="K261" s="320">
        <v>465.9</v>
      </c>
      <c r="L261" s="320">
        <v>459</v>
      </c>
      <c r="M261" s="320">
        <v>2.0218099999999999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345.6</v>
      </c>
      <c r="D262" s="321">
        <v>339.7</v>
      </c>
      <c r="E262" s="321">
        <v>331.9</v>
      </c>
      <c r="F262" s="321">
        <v>318.2</v>
      </c>
      <c r="G262" s="321">
        <v>310.39999999999998</v>
      </c>
      <c r="H262" s="321">
        <v>353.4</v>
      </c>
      <c r="I262" s="321">
        <v>361.20000000000005</v>
      </c>
      <c r="J262" s="321">
        <v>374.9</v>
      </c>
      <c r="K262" s="320">
        <v>347.5</v>
      </c>
      <c r="L262" s="320">
        <v>326</v>
      </c>
      <c r="M262" s="320">
        <v>25.341940000000001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119.9</v>
      </c>
      <c r="D263" s="321">
        <v>120.36666666666667</v>
      </c>
      <c r="E263" s="321">
        <v>118.23333333333335</v>
      </c>
      <c r="F263" s="321">
        <v>116.56666666666668</v>
      </c>
      <c r="G263" s="321">
        <v>114.43333333333335</v>
      </c>
      <c r="H263" s="321">
        <v>122.03333333333335</v>
      </c>
      <c r="I263" s="321">
        <v>124.16666666666667</v>
      </c>
      <c r="J263" s="321">
        <v>125.83333333333334</v>
      </c>
      <c r="K263" s="320">
        <v>122.5</v>
      </c>
      <c r="L263" s="320">
        <v>118.7</v>
      </c>
      <c r="M263" s="320">
        <v>10.86997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70.5</v>
      </c>
      <c r="D264" s="321">
        <v>71.116666666666674</v>
      </c>
      <c r="E264" s="321">
        <v>69.583333333333343</v>
      </c>
      <c r="F264" s="321">
        <v>68.666666666666671</v>
      </c>
      <c r="G264" s="321">
        <v>67.13333333333334</v>
      </c>
      <c r="H264" s="321">
        <v>72.033333333333346</v>
      </c>
      <c r="I264" s="321">
        <v>73.566666666666677</v>
      </c>
      <c r="J264" s="321">
        <v>74.483333333333348</v>
      </c>
      <c r="K264" s="320">
        <v>72.650000000000006</v>
      </c>
      <c r="L264" s="320">
        <v>70.2</v>
      </c>
      <c r="M264" s="320">
        <v>10.56401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198</v>
      </c>
      <c r="D265" s="321">
        <v>198.65</v>
      </c>
      <c r="E265" s="321">
        <v>195.70000000000002</v>
      </c>
      <c r="F265" s="321">
        <v>193.4</v>
      </c>
      <c r="G265" s="321">
        <v>190.45000000000002</v>
      </c>
      <c r="H265" s="321">
        <v>200.95000000000002</v>
      </c>
      <c r="I265" s="321">
        <v>203.9</v>
      </c>
      <c r="J265" s="321">
        <v>206.20000000000002</v>
      </c>
      <c r="K265" s="320">
        <v>201.6</v>
      </c>
      <c r="L265" s="320">
        <v>196.35</v>
      </c>
      <c r="M265" s="320">
        <v>9.30823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390.9</v>
      </c>
      <c r="D266" s="321">
        <v>393.4666666666667</v>
      </c>
      <c r="E266" s="321">
        <v>387.43333333333339</v>
      </c>
      <c r="F266" s="321">
        <v>383.9666666666667</v>
      </c>
      <c r="G266" s="321">
        <v>377.93333333333339</v>
      </c>
      <c r="H266" s="321">
        <v>396.93333333333339</v>
      </c>
      <c r="I266" s="321">
        <v>402.9666666666667</v>
      </c>
      <c r="J266" s="321">
        <v>406.43333333333339</v>
      </c>
      <c r="K266" s="320">
        <v>399.5</v>
      </c>
      <c r="L266" s="320">
        <v>390</v>
      </c>
      <c r="M266" s="320">
        <v>0.99273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338.8</v>
      </c>
      <c r="D267" s="321">
        <v>340.53333333333336</v>
      </c>
      <c r="E267" s="321">
        <v>333.26666666666671</v>
      </c>
      <c r="F267" s="321">
        <v>327.73333333333335</v>
      </c>
      <c r="G267" s="321">
        <v>320.4666666666667</v>
      </c>
      <c r="H267" s="321">
        <v>346.06666666666672</v>
      </c>
      <c r="I267" s="321">
        <v>353.33333333333337</v>
      </c>
      <c r="J267" s="321">
        <v>358.86666666666673</v>
      </c>
      <c r="K267" s="320">
        <v>347.8</v>
      </c>
      <c r="L267" s="320">
        <v>335</v>
      </c>
      <c r="M267" s="320">
        <v>11.840310000000001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737.4</v>
      </c>
      <c r="D268" s="321">
        <v>737.9</v>
      </c>
      <c r="E268" s="321">
        <v>729.3</v>
      </c>
      <c r="F268" s="321">
        <v>721.19999999999993</v>
      </c>
      <c r="G268" s="321">
        <v>712.59999999999991</v>
      </c>
      <c r="H268" s="321">
        <v>746</v>
      </c>
      <c r="I268" s="321">
        <v>754.60000000000014</v>
      </c>
      <c r="J268" s="321">
        <v>762.7</v>
      </c>
      <c r="K268" s="320">
        <v>746.5</v>
      </c>
      <c r="L268" s="320">
        <v>729.8</v>
      </c>
      <c r="M268" s="320">
        <v>41.113599999999998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2768.65</v>
      </c>
      <c r="D269" s="321">
        <v>2775.5666666666671</v>
      </c>
      <c r="E269" s="321">
        <v>2741.1333333333341</v>
      </c>
      <c r="F269" s="321">
        <v>2713.6166666666672</v>
      </c>
      <c r="G269" s="321">
        <v>2679.1833333333343</v>
      </c>
      <c r="H269" s="321">
        <v>2803.0833333333339</v>
      </c>
      <c r="I269" s="321">
        <v>2837.5166666666673</v>
      </c>
      <c r="J269" s="321">
        <v>2865.0333333333338</v>
      </c>
      <c r="K269" s="320">
        <v>2810</v>
      </c>
      <c r="L269" s="320">
        <v>2748.05</v>
      </c>
      <c r="M269" s="320">
        <v>7.8237399999999999</v>
      </c>
      <c r="N269" s="1"/>
      <c r="O269" s="1"/>
    </row>
    <row r="270" spans="1:15" ht="12.75" customHeight="1">
      <c r="A270" s="30">
        <v>260</v>
      </c>
      <c r="B270" s="334" t="s">
        <v>835</v>
      </c>
      <c r="C270" s="320">
        <v>530.9</v>
      </c>
      <c r="D270" s="321">
        <v>529.9666666666667</v>
      </c>
      <c r="E270" s="321">
        <v>518.93333333333339</v>
      </c>
      <c r="F270" s="321">
        <v>506.9666666666667</v>
      </c>
      <c r="G270" s="321">
        <v>495.93333333333339</v>
      </c>
      <c r="H270" s="321">
        <v>541.93333333333339</v>
      </c>
      <c r="I270" s="321">
        <v>552.9666666666667</v>
      </c>
      <c r="J270" s="321">
        <v>564.93333333333339</v>
      </c>
      <c r="K270" s="320">
        <v>541</v>
      </c>
      <c r="L270" s="320">
        <v>518</v>
      </c>
      <c r="M270" s="320">
        <v>7.48508</v>
      </c>
      <c r="N270" s="1"/>
      <c r="O270" s="1"/>
    </row>
    <row r="271" spans="1:15" ht="12.75" customHeight="1">
      <c r="A271" s="30">
        <v>261</v>
      </c>
      <c r="B271" s="334" t="s">
        <v>836</v>
      </c>
      <c r="C271" s="320">
        <v>465.2</v>
      </c>
      <c r="D271" s="321">
        <v>465.40000000000003</v>
      </c>
      <c r="E271" s="321">
        <v>452.50000000000006</v>
      </c>
      <c r="F271" s="321">
        <v>439.8</v>
      </c>
      <c r="G271" s="321">
        <v>426.90000000000003</v>
      </c>
      <c r="H271" s="321">
        <v>478.10000000000008</v>
      </c>
      <c r="I271" s="321">
        <v>491.00000000000006</v>
      </c>
      <c r="J271" s="321">
        <v>503.7000000000001</v>
      </c>
      <c r="K271" s="320">
        <v>478.3</v>
      </c>
      <c r="L271" s="320">
        <v>452.7</v>
      </c>
      <c r="M271" s="320">
        <v>4.3076400000000001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811.1</v>
      </c>
      <c r="D272" s="321">
        <v>802.36666666666667</v>
      </c>
      <c r="E272" s="321">
        <v>779.73333333333335</v>
      </c>
      <c r="F272" s="321">
        <v>748.36666666666667</v>
      </c>
      <c r="G272" s="321">
        <v>725.73333333333335</v>
      </c>
      <c r="H272" s="321">
        <v>833.73333333333335</v>
      </c>
      <c r="I272" s="321">
        <v>856.36666666666679</v>
      </c>
      <c r="J272" s="321">
        <v>887.73333333333335</v>
      </c>
      <c r="K272" s="320">
        <v>825</v>
      </c>
      <c r="L272" s="320">
        <v>771</v>
      </c>
      <c r="M272" s="320">
        <v>16.195119999999999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149.9</v>
      </c>
      <c r="D273" s="321">
        <v>150.29999999999998</v>
      </c>
      <c r="E273" s="321">
        <v>149.09999999999997</v>
      </c>
      <c r="F273" s="321">
        <v>148.29999999999998</v>
      </c>
      <c r="G273" s="321">
        <v>147.09999999999997</v>
      </c>
      <c r="H273" s="321">
        <v>151.09999999999997</v>
      </c>
      <c r="I273" s="321">
        <v>152.29999999999995</v>
      </c>
      <c r="J273" s="321">
        <v>153.09999999999997</v>
      </c>
      <c r="K273" s="320">
        <v>151.5</v>
      </c>
      <c r="L273" s="320">
        <v>149.5</v>
      </c>
      <c r="M273" s="320">
        <v>1.43852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1031.8499999999999</v>
      </c>
      <c r="D274" s="321">
        <v>1039.6166666666666</v>
      </c>
      <c r="E274" s="321">
        <v>1014.2333333333331</v>
      </c>
      <c r="F274" s="321">
        <v>996.61666666666656</v>
      </c>
      <c r="G274" s="321">
        <v>971.23333333333312</v>
      </c>
      <c r="H274" s="321">
        <v>1057.2333333333331</v>
      </c>
      <c r="I274" s="321">
        <v>1082.6166666666668</v>
      </c>
      <c r="J274" s="321">
        <v>1100.2333333333331</v>
      </c>
      <c r="K274" s="320">
        <v>1065</v>
      </c>
      <c r="L274" s="320">
        <v>1022</v>
      </c>
      <c r="M274" s="320">
        <v>2.62188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403.8</v>
      </c>
      <c r="D275" s="321">
        <v>400.09999999999997</v>
      </c>
      <c r="E275" s="321">
        <v>386.19999999999993</v>
      </c>
      <c r="F275" s="321">
        <v>368.59999999999997</v>
      </c>
      <c r="G275" s="321">
        <v>354.69999999999993</v>
      </c>
      <c r="H275" s="321">
        <v>417.69999999999993</v>
      </c>
      <c r="I275" s="321">
        <v>431.59999999999991</v>
      </c>
      <c r="J275" s="321">
        <v>449.19999999999993</v>
      </c>
      <c r="K275" s="320">
        <v>414</v>
      </c>
      <c r="L275" s="320">
        <v>382.5</v>
      </c>
      <c r="M275" s="320">
        <v>9.2677700000000005</v>
      </c>
      <c r="N275" s="1"/>
      <c r="O275" s="1"/>
    </row>
    <row r="276" spans="1:15" ht="12.75" customHeight="1">
      <c r="A276" s="30">
        <v>266</v>
      </c>
      <c r="B276" s="334" t="s">
        <v>837</v>
      </c>
      <c r="C276" s="320">
        <v>66.3</v>
      </c>
      <c r="D276" s="321">
        <v>65.666666666666671</v>
      </c>
      <c r="E276" s="321">
        <v>64.38333333333334</v>
      </c>
      <c r="F276" s="321">
        <v>62.466666666666669</v>
      </c>
      <c r="G276" s="321">
        <v>61.183333333333337</v>
      </c>
      <c r="H276" s="321">
        <v>67.583333333333343</v>
      </c>
      <c r="I276" s="321">
        <v>68.866666666666674</v>
      </c>
      <c r="J276" s="321">
        <v>70.783333333333346</v>
      </c>
      <c r="K276" s="320">
        <v>66.95</v>
      </c>
      <c r="L276" s="320">
        <v>63.75</v>
      </c>
      <c r="M276" s="320">
        <v>16.459050000000001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458.85</v>
      </c>
      <c r="D277" s="321">
        <v>461.95</v>
      </c>
      <c r="E277" s="321">
        <v>453.9</v>
      </c>
      <c r="F277" s="321">
        <v>448.95</v>
      </c>
      <c r="G277" s="321">
        <v>440.9</v>
      </c>
      <c r="H277" s="321">
        <v>466.9</v>
      </c>
      <c r="I277" s="321">
        <v>474.95000000000005</v>
      </c>
      <c r="J277" s="321">
        <v>479.9</v>
      </c>
      <c r="K277" s="320">
        <v>470</v>
      </c>
      <c r="L277" s="320">
        <v>457</v>
      </c>
      <c r="M277" s="320">
        <v>3.3829600000000002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51.25</v>
      </c>
      <c r="D278" s="321">
        <v>50.733333333333327</v>
      </c>
      <c r="E278" s="321">
        <v>49.916666666666657</v>
      </c>
      <c r="F278" s="321">
        <v>48.583333333333329</v>
      </c>
      <c r="G278" s="321">
        <v>47.766666666666659</v>
      </c>
      <c r="H278" s="321">
        <v>52.066666666666656</v>
      </c>
      <c r="I278" s="321">
        <v>52.883333333333333</v>
      </c>
      <c r="J278" s="321">
        <v>54.216666666666654</v>
      </c>
      <c r="K278" s="320">
        <v>51.55</v>
      </c>
      <c r="L278" s="320">
        <v>49.4</v>
      </c>
      <c r="M278" s="320">
        <v>34.450200000000002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405.4</v>
      </c>
      <c r="D279" s="321">
        <v>406.65000000000003</v>
      </c>
      <c r="E279" s="321">
        <v>401.80000000000007</v>
      </c>
      <c r="F279" s="321">
        <v>398.20000000000005</v>
      </c>
      <c r="G279" s="321">
        <v>393.35000000000008</v>
      </c>
      <c r="H279" s="321">
        <v>410.25000000000006</v>
      </c>
      <c r="I279" s="321">
        <v>415.10000000000008</v>
      </c>
      <c r="J279" s="321">
        <v>418.70000000000005</v>
      </c>
      <c r="K279" s="320">
        <v>411.5</v>
      </c>
      <c r="L279" s="320">
        <v>403.05</v>
      </c>
      <c r="M279" s="320">
        <v>6.5866800000000003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1218.5999999999999</v>
      </c>
      <c r="D280" s="321">
        <v>1217.4333333333332</v>
      </c>
      <c r="E280" s="321">
        <v>1196.2666666666664</v>
      </c>
      <c r="F280" s="321">
        <v>1173.9333333333332</v>
      </c>
      <c r="G280" s="321">
        <v>1152.7666666666664</v>
      </c>
      <c r="H280" s="321">
        <v>1239.7666666666664</v>
      </c>
      <c r="I280" s="321">
        <v>1260.9333333333329</v>
      </c>
      <c r="J280" s="321">
        <v>1283.2666666666664</v>
      </c>
      <c r="K280" s="320">
        <v>1238.5999999999999</v>
      </c>
      <c r="L280" s="320">
        <v>1195.0999999999999</v>
      </c>
      <c r="M280" s="320">
        <v>4.8734400000000004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287.14999999999998</v>
      </c>
      <c r="D281" s="321">
        <v>287.34999999999997</v>
      </c>
      <c r="E281" s="321">
        <v>283.04999999999995</v>
      </c>
      <c r="F281" s="321">
        <v>278.95</v>
      </c>
      <c r="G281" s="321">
        <v>274.64999999999998</v>
      </c>
      <c r="H281" s="321">
        <v>291.44999999999993</v>
      </c>
      <c r="I281" s="321">
        <v>295.75</v>
      </c>
      <c r="J281" s="321">
        <v>299.84999999999991</v>
      </c>
      <c r="K281" s="320">
        <v>291.64999999999998</v>
      </c>
      <c r="L281" s="320">
        <v>283.25</v>
      </c>
      <c r="M281" s="320">
        <v>3.5140199999999999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1779.4</v>
      </c>
      <c r="D282" s="321">
        <v>1781.3833333333332</v>
      </c>
      <c r="E282" s="321">
        <v>1769.7666666666664</v>
      </c>
      <c r="F282" s="321">
        <v>1760.1333333333332</v>
      </c>
      <c r="G282" s="321">
        <v>1748.5166666666664</v>
      </c>
      <c r="H282" s="321">
        <v>1791.0166666666664</v>
      </c>
      <c r="I282" s="321">
        <v>1802.6333333333332</v>
      </c>
      <c r="J282" s="321">
        <v>1812.2666666666664</v>
      </c>
      <c r="K282" s="320">
        <v>1793</v>
      </c>
      <c r="L282" s="320">
        <v>1771.75</v>
      </c>
      <c r="M282" s="320">
        <v>23.490010000000002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621.6</v>
      </c>
      <c r="D283" s="321">
        <v>622.19999999999993</v>
      </c>
      <c r="E283" s="321">
        <v>614.39999999999986</v>
      </c>
      <c r="F283" s="321">
        <v>607.19999999999993</v>
      </c>
      <c r="G283" s="321">
        <v>599.39999999999986</v>
      </c>
      <c r="H283" s="321">
        <v>629.39999999999986</v>
      </c>
      <c r="I283" s="321">
        <v>637.19999999999982</v>
      </c>
      <c r="J283" s="321">
        <v>644.39999999999986</v>
      </c>
      <c r="K283" s="320">
        <v>630</v>
      </c>
      <c r="L283" s="320">
        <v>615</v>
      </c>
      <c r="M283" s="320">
        <v>19.8139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679.55</v>
      </c>
      <c r="D284" s="321">
        <v>673.91666666666663</v>
      </c>
      <c r="E284" s="321">
        <v>660.43333333333328</v>
      </c>
      <c r="F284" s="321">
        <v>641.31666666666661</v>
      </c>
      <c r="G284" s="321">
        <v>627.83333333333326</v>
      </c>
      <c r="H284" s="321">
        <v>693.0333333333333</v>
      </c>
      <c r="I284" s="321">
        <v>706.51666666666665</v>
      </c>
      <c r="J284" s="321">
        <v>725.63333333333333</v>
      </c>
      <c r="K284" s="320">
        <v>687.4</v>
      </c>
      <c r="L284" s="320">
        <v>654.79999999999995</v>
      </c>
      <c r="M284" s="320">
        <v>3.0788799999999998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223.6</v>
      </c>
      <c r="D285" s="321">
        <v>226.46666666666667</v>
      </c>
      <c r="E285" s="321">
        <v>220.13333333333333</v>
      </c>
      <c r="F285" s="321">
        <v>216.66666666666666</v>
      </c>
      <c r="G285" s="321">
        <v>210.33333333333331</v>
      </c>
      <c r="H285" s="321">
        <v>229.93333333333334</v>
      </c>
      <c r="I285" s="321">
        <v>236.26666666666665</v>
      </c>
      <c r="J285" s="321">
        <v>239.73333333333335</v>
      </c>
      <c r="K285" s="320">
        <v>232.8</v>
      </c>
      <c r="L285" s="320">
        <v>223</v>
      </c>
      <c r="M285" s="320">
        <v>4.7484400000000004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1325.8</v>
      </c>
      <c r="D286" s="321">
        <v>1326.3999999999999</v>
      </c>
      <c r="E286" s="321">
        <v>1315.6999999999998</v>
      </c>
      <c r="F286" s="321">
        <v>1305.5999999999999</v>
      </c>
      <c r="G286" s="321">
        <v>1294.8999999999999</v>
      </c>
      <c r="H286" s="321">
        <v>1336.4999999999998</v>
      </c>
      <c r="I286" s="321">
        <v>1347.2</v>
      </c>
      <c r="J286" s="321">
        <v>1357.2999999999997</v>
      </c>
      <c r="K286" s="320">
        <v>1337.1</v>
      </c>
      <c r="L286" s="320">
        <v>1316.3</v>
      </c>
      <c r="M286" s="320">
        <v>0.19614999999999999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605.6</v>
      </c>
      <c r="D287" s="321">
        <v>606.9666666666667</v>
      </c>
      <c r="E287" s="321">
        <v>599.63333333333344</v>
      </c>
      <c r="F287" s="321">
        <v>593.66666666666674</v>
      </c>
      <c r="G287" s="321">
        <v>586.33333333333348</v>
      </c>
      <c r="H287" s="321">
        <v>612.93333333333339</v>
      </c>
      <c r="I287" s="321">
        <v>620.26666666666665</v>
      </c>
      <c r="J287" s="321">
        <v>626.23333333333335</v>
      </c>
      <c r="K287" s="320">
        <v>614.29999999999995</v>
      </c>
      <c r="L287" s="320">
        <v>601</v>
      </c>
      <c r="M287" s="320">
        <v>2.9486599999999998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87.15</v>
      </c>
      <c r="D288" s="321">
        <v>87.233333333333334</v>
      </c>
      <c r="E288" s="321">
        <v>84.966666666666669</v>
      </c>
      <c r="F288" s="321">
        <v>82.783333333333331</v>
      </c>
      <c r="G288" s="321">
        <v>80.516666666666666</v>
      </c>
      <c r="H288" s="321">
        <v>89.416666666666671</v>
      </c>
      <c r="I288" s="321">
        <v>91.683333333333351</v>
      </c>
      <c r="J288" s="321">
        <v>93.866666666666674</v>
      </c>
      <c r="K288" s="320">
        <v>89.5</v>
      </c>
      <c r="L288" s="320">
        <v>85.05</v>
      </c>
      <c r="M288" s="320">
        <v>187.74367000000001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2700</v>
      </c>
      <c r="D289" s="321">
        <v>2729.8333333333335</v>
      </c>
      <c r="E289" s="321">
        <v>2651.166666666667</v>
      </c>
      <c r="F289" s="321">
        <v>2602.3333333333335</v>
      </c>
      <c r="G289" s="321">
        <v>2523.666666666667</v>
      </c>
      <c r="H289" s="321">
        <v>2778.666666666667</v>
      </c>
      <c r="I289" s="321">
        <v>2857.3333333333339</v>
      </c>
      <c r="J289" s="321">
        <v>2906.166666666667</v>
      </c>
      <c r="K289" s="320">
        <v>2808.5</v>
      </c>
      <c r="L289" s="320">
        <v>2681</v>
      </c>
      <c r="M289" s="320">
        <v>3.53294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374.4</v>
      </c>
      <c r="D290" s="321">
        <v>372.01666666666665</v>
      </c>
      <c r="E290" s="321">
        <v>366.0333333333333</v>
      </c>
      <c r="F290" s="321">
        <v>357.66666666666663</v>
      </c>
      <c r="G290" s="321">
        <v>351.68333333333328</v>
      </c>
      <c r="H290" s="321">
        <v>380.38333333333333</v>
      </c>
      <c r="I290" s="321">
        <v>386.36666666666667</v>
      </c>
      <c r="J290" s="321">
        <v>394.73333333333335</v>
      </c>
      <c r="K290" s="320">
        <v>378</v>
      </c>
      <c r="L290" s="320">
        <v>363.65</v>
      </c>
      <c r="M290" s="320">
        <v>2.34822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605.25</v>
      </c>
      <c r="D291" s="321">
        <v>608.65</v>
      </c>
      <c r="E291" s="321">
        <v>600.25</v>
      </c>
      <c r="F291" s="321">
        <v>595.25</v>
      </c>
      <c r="G291" s="321">
        <v>586.85</v>
      </c>
      <c r="H291" s="321">
        <v>613.65</v>
      </c>
      <c r="I291" s="321">
        <v>622.04999999999984</v>
      </c>
      <c r="J291" s="321">
        <v>627.04999999999995</v>
      </c>
      <c r="K291" s="320">
        <v>617.04999999999995</v>
      </c>
      <c r="L291" s="320">
        <v>603.65</v>
      </c>
      <c r="M291" s="320">
        <v>13.941179999999999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10123.5</v>
      </c>
      <c r="D292" s="321">
        <v>10167.5</v>
      </c>
      <c r="E292" s="321">
        <v>9965</v>
      </c>
      <c r="F292" s="321">
        <v>9806.5</v>
      </c>
      <c r="G292" s="321">
        <v>9604</v>
      </c>
      <c r="H292" s="321">
        <v>10326</v>
      </c>
      <c r="I292" s="321">
        <v>10528.5</v>
      </c>
      <c r="J292" s="321">
        <v>10687</v>
      </c>
      <c r="K292" s="320">
        <v>10370</v>
      </c>
      <c r="L292" s="320">
        <v>10009</v>
      </c>
      <c r="M292" s="320">
        <v>9.536E-2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65.849999999999994</v>
      </c>
      <c r="D293" s="321">
        <v>65.216666666666654</v>
      </c>
      <c r="E293" s="321">
        <v>63.333333333333314</v>
      </c>
      <c r="F293" s="321">
        <v>60.816666666666663</v>
      </c>
      <c r="G293" s="321">
        <v>58.933333333333323</v>
      </c>
      <c r="H293" s="321">
        <v>67.733333333333306</v>
      </c>
      <c r="I293" s="321">
        <v>69.61666666666666</v>
      </c>
      <c r="J293" s="321">
        <v>72.133333333333297</v>
      </c>
      <c r="K293" s="320">
        <v>67.099999999999994</v>
      </c>
      <c r="L293" s="320">
        <v>62.7</v>
      </c>
      <c r="M293" s="320">
        <v>151.65380999999999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387.45</v>
      </c>
      <c r="D294" s="321">
        <v>384.98333333333335</v>
      </c>
      <c r="E294" s="321">
        <v>381.4666666666667</v>
      </c>
      <c r="F294" s="321">
        <v>375.48333333333335</v>
      </c>
      <c r="G294" s="321">
        <v>371.9666666666667</v>
      </c>
      <c r="H294" s="321">
        <v>390.9666666666667</v>
      </c>
      <c r="I294" s="321">
        <v>394.48333333333335</v>
      </c>
      <c r="J294" s="321">
        <v>400.4666666666667</v>
      </c>
      <c r="K294" s="320">
        <v>388.5</v>
      </c>
      <c r="L294" s="320">
        <v>379</v>
      </c>
      <c r="M294" s="320">
        <v>33.110930000000003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3759.7</v>
      </c>
      <c r="D295" s="321">
        <v>3764.9</v>
      </c>
      <c r="E295" s="321">
        <v>3714.8</v>
      </c>
      <c r="F295" s="321">
        <v>3669.9</v>
      </c>
      <c r="G295" s="321">
        <v>3619.8</v>
      </c>
      <c r="H295" s="321">
        <v>3809.8</v>
      </c>
      <c r="I295" s="321">
        <v>3859.8999999999996</v>
      </c>
      <c r="J295" s="321">
        <v>3904.8</v>
      </c>
      <c r="K295" s="320">
        <v>3815</v>
      </c>
      <c r="L295" s="320">
        <v>3720</v>
      </c>
      <c r="M295" s="320">
        <v>1.10263</v>
      </c>
      <c r="N295" s="1"/>
      <c r="O295" s="1"/>
    </row>
    <row r="296" spans="1:15" ht="12.75" customHeight="1">
      <c r="A296" s="30">
        <v>286</v>
      </c>
      <c r="B296" s="334" t="s">
        <v>838</v>
      </c>
      <c r="C296" s="320">
        <v>1162.0999999999999</v>
      </c>
      <c r="D296" s="321">
        <v>1161.4666666666665</v>
      </c>
      <c r="E296" s="321">
        <v>1121.9333333333329</v>
      </c>
      <c r="F296" s="321">
        <v>1081.7666666666664</v>
      </c>
      <c r="G296" s="321">
        <v>1042.2333333333329</v>
      </c>
      <c r="H296" s="321">
        <v>1201.633333333333</v>
      </c>
      <c r="I296" s="321">
        <v>1241.1666666666663</v>
      </c>
      <c r="J296" s="321">
        <v>1281.333333333333</v>
      </c>
      <c r="K296" s="320">
        <v>1201</v>
      </c>
      <c r="L296" s="320">
        <v>1121.3</v>
      </c>
      <c r="M296" s="320">
        <v>7.57484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1852.8</v>
      </c>
      <c r="D297" s="321">
        <v>1846.1666666666667</v>
      </c>
      <c r="E297" s="321">
        <v>1834.3333333333335</v>
      </c>
      <c r="F297" s="321">
        <v>1815.8666666666668</v>
      </c>
      <c r="G297" s="321">
        <v>1804.0333333333335</v>
      </c>
      <c r="H297" s="321">
        <v>1864.6333333333334</v>
      </c>
      <c r="I297" s="321">
        <v>1876.4666666666669</v>
      </c>
      <c r="J297" s="321">
        <v>1894.9333333333334</v>
      </c>
      <c r="K297" s="320">
        <v>1858</v>
      </c>
      <c r="L297" s="320">
        <v>1827.7</v>
      </c>
      <c r="M297" s="320">
        <v>22.45496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6325.5</v>
      </c>
      <c r="D298" s="321">
        <v>6320.5333333333328</v>
      </c>
      <c r="E298" s="321">
        <v>6251.1166666666659</v>
      </c>
      <c r="F298" s="321">
        <v>6176.7333333333327</v>
      </c>
      <c r="G298" s="321">
        <v>6107.3166666666657</v>
      </c>
      <c r="H298" s="321">
        <v>6394.9166666666661</v>
      </c>
      <c r="I298" s="321">
        <v>6464.3333333333339</v>
      </c>
      <c r="J298" s="321">
        <v>6538.7166666666662</v>
      </c>
      <c r="K298" s="320">
        <v>6389.95</v>
      </c>
      <c r="L298" s="320">
        <v>6246.15</v>
      </c>
      <c r="M298" s="320">
        <v>2.83948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5141.25</v>
      </c>
      <c r="D299" s="321">
        <v>5156.7333333333336</v>
      </c>
      <c r="E299" s="321">
        <v>5105.5166666666673</v>
      </c>
      <c r="F299" s="321">
        <v>5069.7833333333338</v>
      </c>
      <c r="G299" s="321">
        <v>5018.5666666666675</v>
      </c>
      <c r="H299" s="321">
        <v>5192.4666666666672</v>
      </c>
      <c r="I299" s="321">
        <v>5243.6833333333343</v>
      </c>
      <c r="J299" s="321">
        <v>5279.416666666667</v>
      </c>
      <c r="K299" s="320">
        <v>5207.95</v>
      </c>
      <c r="L299" s="320">
        <v>5121</v>
      </c>
      <c r="M299" s="320">
        <v>2.0171000000000001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772.8</v>
      </c>
      <c r="D300" s="321">
        <v>776.6</v>
      </c>
      <c r="E300" s="321">
        <v>767.2</v>
      </c>
      <c r="F300" s="321">
        <v>761.6</v>
      </c>
      <c r="G300" s="321">
        <v>752.2</v>
      </c>
      <c r="H300" s="321">
        <v>782.2</v>
      </c>
      <c r="I300" s="321">
        <v>791.59999999999991</v>
      </c>
      <c r="J300" s="321">
        <v>797.2</v>
      </c>
      <c r="K300" s="320">
        <v>786</v>
      </c>
      <c r="L300" s="320">
        <v>771</v>
      </c>
      <c r="M300" s="320">
        <v>9.1922200000000007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2449</v>
      </c>
      <c r="D301" s="321">
        <v>2456.1</v>
      </c>
      <c r="E301" s="321">
        <v>2420</v>
      </c>
      <c r="F301" s="321">
        <v>2391</v>
      </c>
      <c r="G301" s="321">
        <v>2354.9</v>
      </c>
      <c r="H301" s="321">
        <v>2485.1</v>
      </c>
      <c r="I301" s="321">
        <v>2521.1999999999994</v>
      </c>
      <c r="J301" s="321">
        <v>2550.1999999999998</v>
      </c>
      <c r="K301" s="320">
        <v>2492.1999999999998</v>
      </c>
      <c r="L301" s="320">
        <v>2427.1</v>
      </c>
      <c r="M301" s="320">
        <v>0.73277999999999999</v>
      </c>
      <c r="N301" s="1"/>
      <c r="O301" s="1"/>
    </row>
    <row r="302" spans="1:15" ht="12.75" customHeight="1">
      <c r="A302" s="30">
        <v>292</v>
      </c>
      <c r="B302" s="334" t="s">
        <v>839</v>
      </c>
      <c r="C302" s="320">
        <v>450.05</v>
      </c>
      <c r="D302" s="321">
        <v>448.51666666666665</v>
      </c>
      <c r="E302" s="321">
        <v>440.0333333333333</v>
      </c>
      <c r="F302" s="321">
        <v>430.01666666666665</v>
      </c>
      <c r="G302" s="321">
        <v>421.5333333333333</v>
      </c>
      <c r="H302" s="321">
        <v>458.5333333333333</v>
      </c>
      <c r="I302" s="321">
        <v>467.01666666666665</v>
      </c>
      <c r="J302" s="321">
        <v>477.0333333333333</v>
      </c>
      <c r="K302" s="320">
        <v>457</v>
      </c>
      <c r="L302" s="320">
        <v>438.5</v>
      </c>
      <c r="M302" s="320">
        <v>12.767329999999999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827.85</v>
      </c>
      <c r="D303" s="321">
        <v>829.83333333333337</v>
      </c>
      <c r="E303" s="321">
        <v>820.9666666666667</v>
      </c>
      <c r="F303" s="321">
        <v>814.08333333333337</v>
      </c>
      <c r="G303" s="321">
        <v>805.2166666666667</v>
      </c>
      <c r="H303" s="321">
        <v>836.7166666666667</v>
      </c>
      <c r="I303" s="321">
        <v>845.58333333333326</v>
      </c>
      <c r="J303" s="321">
        <v>852.4666666666667</v>
      </c>
      <c r="K303" s="320">
        <v>838.7</v>
      </c>
      <c r="L303" s="320">
        <v>822.95</v>
      </c>
      <c r="M303" s="320">
        <v>20.492920000000002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168.7</v>
      </c>
      <c r="D304" s="321">
        <v>169.25</v>
      </c>
      <c r="E304" s="321">
        <v>167.05</v>
      </c>
      <c r="F304" s="321">
        <v>165.4</v>
      </c>
      <c r="G304" s="321">
        <v>163.20000000000002</v>
      </c>
      <c r="H304" s="321">
        <v>170.9</v>
      </c>
      <c r="I304" s="321">
        <v>173.1</v>
      </c>
      <c r="J304" s="321">
        <v>174.75</v>
      </c>
      <c r="K304" s="320">
        <v>171.45</v>
      </c>
      <c r="L304" s="320">
        <v>167.6</v>
      </c>
      <c r="M304" s="320">
        <v>38.597369999999998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18.75</v>
      </c>
      <c r="D305" s="321">
        <v>18.633333333333333</v>
      </c>
      <c r="E305" s="321">
        <v>18.216666666666665</v>
      </c>
      <c r="F305" s="321">
        <v>17.683333333333334</v>
      </c>
      <c r="G305" s="321">
        <v>17.266666666666666</v>
      </c>
      <c r="H305" s="321">
        <v>19.166666666666664</v>
      </c>
      <c r="I305" s="321">
        <v>19.583333333333336</v>
      </c>
      <c r="J305" s="321">
        <v>20.116666666666664</v>
      </c>
      <c r="K305" s="320">
        <v>19.05</v>
      </c>
      <c r="L305" s="320">
        <v>18.100000000000001</v>
      </c>
      <c r="M305" s="320">
        <v>58.733440000000002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194</v>
      </c>
      <c r="D306" s="321">
        <v>195.48333333333335</v>
      </c>
      <c r="E306" s="321">
        <v>191.51666666666671</v>
      </c>
      <c r="F306" s="321">
        <v>189.03333333333336</v>
      </c>
      <c r="G306" s="321">
        <v>185.06666666666672</v>
      </c>
      <c r="H306" s="321">
        <v>197.9666666666667</v>
      </c>
      <c r="I306" s="321">
        <v>201.93333333333334</v>
      </c>
      <c r="J306" s="321">
        <v>204.41666666666669</v>
      </c>
      <c r="K306" s="320">
        <v>199.45</v>
      </c>
      <c r="L306" s="320">
        <v>193</v>
      </c>
      <c r="M306" s="320">
        <v>6.19963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527.54999999999995</v>
      </c>
      <c r="D307" s="321">
        <v>531.19999999999993</v>
      </c>
      <c r="E307" s="321">
        <v>521.39999999999986</v>
      </c>
      <c r="F307" s="321">
        <v>515.24999999999989</v>
      </c>
      <c r="G307" s="321">
        <v>505.44999999999982</v>
      </c>
      <c r="H307" s="321">
        <v>537.34999999999991</v>
      </c>
      <c r="I307" s="321">
        <v>547.14999999999986</v>
      </c>
      <c r="J307" s="321">
        <v>553.29999999999995</v>
      </c>
      <c r="K307" s="320">
        <v>541</v>
      </c>
      <c r="L307" s="320">
        <v>525.04999999999995</v>
      </c>
      <c r="M307" s="320">
        <v>1.0116099999999999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122.8</v>
      </c>
      <c r="D308" s="321">
        <v>122.71666666666665</v>
      </c>
      <c r="E308" s="321">
        <v>121.13333333333331</v>
      </c>
      <c r="F308" s="321">
        <v>119.46666666666665</v>
      </c>
      <c r="G308" s="321">
        <v>117.88333333333331</v>
      </c>
      <c r="H308" s="321">
        <v>124.38333333333331</v>
      </c>
      <c r="I308" s="321">
        <v>125.96666666666665</v>
      </c>
      <c r="J308" s="321">
        <v>127.63333333333331</v>
      </c>
      <c r="K308" s="320">
        <v>124.3</v>
      </c>
      <c r="L308" s="320">
        <v>121.05</v>
      </c>
      <c r="M308" s="320">
        <v>47.207920000000001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521.29999999999995</v>
      </c>
      <c r="D309" s="321">
        <v>523.7166666666667</v>
      </c>
      <c r="E309" s="321">
        <v>515.43333333333339</v>
      </c>
      <c r="F309" s="321">
        <v>509.56666666666672</v>
      </c>
      <c r="G309" s="321">
        <v>501.28333333333342</v>
      </c>
      <c r="H309" s="321">
        <v>529.58333333333337</v>
      </c>
      <c r="I309" s="321">
        <v>537.86666666666667</v>
      </c>
      <c r="J309" s="321">
        <v>543.73333333333335</v>
      </c>
      <c r="K309" s="320">
        <v>532</v>
      </c>
      <c r="L309" s="320">
        <v>517.85</v>
      </c>
      <c r="M309" s="320">
        <v>30.044229999999999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7744.2</v>
      </c>
      <c r="D310" s="321">
        <v>7756.0666666666666</v>
      </c>
      <c r="E310" s="321">
        <v>7663.1333333333332</v>
      </c>
      <c r="F310" s="321">
        <v>7582.0666666666666</v>
      </c>
      <c r="G310" s="321">
        <v>7489.1333333333332</v>
      </c>
      <c r="H310" s="321">
        <v>7837.1333333333332</v>
      </c>
      <c r="I310" s="321">
        <v>7930.0666666666657</v>
      </c>
      <c r="J310" s="321">
        <v>8011.1333333333332</v>
      </c>
      <c r="K310" s="320">
        <v>7849</v>
      </c>
      <c r="L310" s="320">
        <v>7675</v>
      </c>
      <c r="M310" s="320">
        <v>3.93628</v>
      </c>
      <c r="N310" s="1"/>
      <c r="O310" s="1"/>
    </row>
    <row r="311" spans="1:15" ht="12.75" customHeight="1">
      <c r="A311" s="30">
        <v>301</v>
      </c>
      <c r="B311" s="334" t="s">
        <v>840</v>
      </c>
      <c r="C311" s="320">
        <v>3217.3</v>
      </c>
      <c r="D311" s="321">
        <v>3255.4333333333329</v>
      </c>
      <c r="E311" s="321">
        <v>3165.8666666666659</v>
      </c>
      <c r="F311" s="321">
        <v>3114.4333333333329</v>
      </c>
      <c r="G311" s="321">
        <v>3024.8666666666659</v>
      </c>
      <c r="H311" s="321">
        <v>3306.8666666666659</v>
      </c>
      <c r="I311" s="321">
        <v>3396.4333333333325</v>
      </c>
      <c r="J311" s="321">
        <v>3447.8666666666659</v>
      </c>
      <c r="K311" s="320">
        <v>3345</v>
      </c>
      <c r="L311" s="320">
        <v>3204</v>
      </c>
      <c r="M311" s="320">
        <v>1.00356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346.85</v>
      </c>
      <c r="D312" s="321">
        <v>352.68333333333334</v>
      </c>
      <c r="E312" s="321">
        <v>338.36666666666667</v>
      </c>
      <c r="F312" s="321">
        <v>329.88333333333333</v>
      </c>
      <c r="G312" s="321">
        <v>315.56666666666666</v>
      </c>
      <c r="H312" s="321">
        <v>361.16666666666669</v>
      </c>
      <c r="I312" s="321">
        <v>375.48333333333341</v>
      </c>
      <c r="J312" s="321">
        <v>383.9666666666667</v>
      </c>
      <c r="K312" s="320">
        <v>367</v>
      </c>
      <c r="L312" s="320">
        <v>344.2</v>
      </c>
      <c r="M312" s="320">
        <v>35.57732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273.05</v>
      </c>
      <c r="D313" s="321">
        <v>273.91666666666669</v>
      </c>
      <c r="E313" s="321">
        <v>269.13333333333338</v>
      </c>
      <c r="F313" s="321">
        <v>265.2166666666667</v>
      </c>
      <c r="G313" s="321">
        <v>260.43333333333339</v>
      </c>
      <c r="H313" s="321">
        <v>277.83333333333337</v>
      </c>
      <c r="I313" s="321">
        <v>282.61666666666667</v>
      </c>
      <c r="J313" s="321">
        <v>286.53333333333336</v>
      </c>
      <c r="K313" s="320">
        <v>278.7</v>
      </c>
      <c r="L313" s="320">
        <v>270</v>
      </c>
      <c r="M313" s="320">
        <v>3.5630000000000002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928.45</v>
      </c>
      <c r="D314" s="321">
        <v>931.98333333333323</v>
      </c>
      <c r="E314" s="321">
        <v>919.96666666666647</v>
      </c>
      <c r="F314" s="321">
        <v>911.48333333333323</v>
      </c>
      <c r="G314" s="321">
        <v>899.46666666666647</v>
      </c>
      <c r="H314" s="321">
        <v>940.46666666666647</v>
      </c>
      <c r="I314" s="321">
        <v>952.48333333333312</v>
      </c>
      <c r="J314" s="321">
        <v>960.96666666666647</v>
      </c>
      <c r="K314" s="320">
        <v>944</v>
      </c>
      <c r="L314" s="320">
        <v>923.5</v>
      </c>
      <c r="M314" s="320">
        <v>15.23973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1469.85</v>
      </c>
      <c r="D315" s="321">
        <v>1474.55</v>
      </c>
      <c r="E315" s="321">
        <v>1455.3</v>
      </c>
      <c r="F315" s="321">
        <v>1440.75</v>
      </c>
      <c r="G315" s="321">
        <v>1421.5</v>
      </c>
      <c r="H315" s="321">
        <v>1489.1</v>
      </c>
      <c r="I315" s="321">
        <v>1508.35</v>
      </c>
      <c r="J315" s="321">
        <v>1522.8999999999999</v>
      </c>
      <c r="K315" s="320">
        <v>1493.8</v>
      </c>
      <c r="L315" s="320">
        <v>1460</v>
      </c>
      <c r="M315" s="320">
        <v>4.2389999999999999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2404.8000000000002</v>
      </c>
      <c r="D316" s="321">
        <v>2398.2166666666667</v>
      </c>
      <c r="E316" s="321">
        <v>2362.5833333333335</v>
      </c>
      <c r="F316" s="321">
        <v>2320.3666666666668</v>
      </c>
      <c r="G316" s="321">
        <v>2284.7333333333336</v>
      </c>
      <c r="H316" s="321">
        <v>2440.4333333333334</v>
      </c>
      <c r="I316" s="321">
        <v>2476.0666666666666</v>
      </c>
      <c r="J316" s="321">
        <v>2518.2833333333333</v>
      </c>
      <c r="K316" s="320">
        <v>2433.85</v>
      </c>
      <c r="L316" s="320">
        <v>2356</v>
      </c>
      <c r="M316" s="320">
        <v>4.4749800000000004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776.6</v>
      </c>
      <c r="D317" s="321">
        <v>778.86666666666667</v>
      </c>
      <c r="E317" s="321">
        <v>766.73333333333335</v>
      </c>
      <c r="F317" s="321">
        <v>756.86666666666667</v>
      </c>
      <c r="G317" s="321">
        <v>744.73333333333335</v>
      </c>
      <c r="H317" s="321">
        <v>788.73333333333335</v>
      </c>
      <c r="I317" s="321">
        <v>800.86666666666679</v>
      </c>
      <c r="J317" s="321">
        <v>810.73333333333335</v>
      </c>
      <c r="K317" s="320">
        <v>791</v>
      </c>
      <c r="L317" s="320">
        <v>769</v>
      </c>
      <c r="M317" s="320">
        <v>3.3656299999999999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820.7</v>
      </c>
      <c r="D318" s="321">
        <v>833.68333333333339</v>
      </c>
      <c r="E318" s="321">
        <v>802.36666666666679</v>
      </c>
      <c r="F318" s="321">
        <v>784.03333333333342</v>
      </c>
      <c r="G318" s="321">
        <v>752.71666666666681</v>
      </c>
      <c r="H318" s="321">
        <v>852.01666666666677</v>
      </c>
      <c r="I318" s="321">
        <v>883.33333333333337</v>
      </c>
      <c r="J318" s="321">
        <v>901.66666666666674</v>
      </c>
      <c r="K318" s="320">
        <v>865</v>
      </c>
      <c r="L318" s="320">
        <v>815.35</v>
      </c>
      <c r="M318" s="320">
        <v>15.210990000000001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240.4</v>
      </c>
      <c r="D319" s="321">
        <v>239.79999999999998</v>
      </c>
      <c r="E319" s="321">
        <v>231.59999999999997</v>
      </c>
      <c r="F319" s="321">
        <v>222.79999999999998</v>
      </c>
      <c r="G319" s="321">
        <v>214.59999999999997</v>
      </c>
      <c r="H319" s="321">
        <v>248.59999999999997</v>
      </c>
      <c r="I319" s="321">
        <v>256.79999999999995</v>
      </c>
      <c r="J319" s="321">
        <v>265.59999999999997</v>
      </c>
      <c r="K319" s="320">
        <v>248</v>
      </c>
      <c r="L319" s="320">
        <v>231</v>
      </c>
      <c r="M319" s="320">
        <v>15.10774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179.75</v>
      </c>
      <c r="D320" s="321">
        <v>178.4</v>
      </c>
      <c r="E320" s="321">
        <v>176.25</v>
      </c>
      <c r="F320" s="321">
        <v>172.75</v>
      </c>
      <c r="G320" s="321">
        <v>170.6</v>
      </c>
      <c r="H320" s="321">
        <v>181.9</v>
      </c>
      <c r="I320" s="321">
        <v>184.05000000000004</v>
      </c>
      <c r="J320" s="321">
        <v>187.55</v>
      </c>
      <c r="K320" s="320">
        <v>180.55</v>
      </c>
      <c r="L320" s="320">
        <v>174.9</v>
      </c>
      <c r="M320" s="320">
        <v>2.8446600000000002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221.8</v>
      </c>
      <c r="D321" s="321">
        <v>216.6</v>
      </c>
      <c r="E321" s="321">
        <v>209.5</v>
      </c>
      <c r="F321" s="321">
        <v>197.20000000000002</v>
      </c>
      <c r="G321" s="321">
        <v>190.10000000000002</v>
      </c>
      <c r="H321" s="321">
        <v>228.89999999999998</v>
      </c>
      <c r="I321" s="321">
        <v>235.99999999999994</v>
      </c>
      <c r="J321" s="321">
        <v>248.29999999999995</v>
      </c>
      <c r="K321" s="320">
        <v>223.7</v>
      </c>
      <c r="L321" s="320">
        <v>204.3</v>
      </c>
      <c r="M321" s="320">
        <v>44.426490000000001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977.6</v>
      </c>
      <c r="D322" s="321">
        <v>979.86666666666667</v>
      </c>
      <c r="E322" s="321">
        <v>963.13333333333333</v>
      </c>
      <c r="F322" s="321">
        <v>948.66666666666663</v>
      </c>
      <c r="G322" s="321">
        <v>931.93333333333328</v>
      </c>
      <c r="H322" s="321">
        <v>994.33333333333337</v>
      </c>
      <c r="I322" s="321">
        <v>1011.0666666666667</v>
      </c>
      <c r="J322" s="321">
        <v>1025.5333333333333</v>
      </c>
      <c r="K322" s="320">
        <v>996.6</v>
      </c>
      <c r="L322" s="320">
        <v>965.4</v>
      </c>
      <c r="M322" s="320">
        <v>2.6448100000000001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4338.55</v>
      </c>
      <c r="D323" s="321">
        <v>4357.4666666666672</v>
      </c>
      <c r="E323" s="321">
        <v>4307.0833333333339</v>
      </c>
      <c r="F323" s="321">
        <v>4275.6166666666668</v>
      </c>
      <c r="G323" s="321">
        <v>4225.2333333333336</v>
      </c>
      <c r="H323" s="321">
        <v>4388.9333333333343</v>
      </c>
      <c r="I323" s="321">
        <v>4439.3166666666675</v>
      </c>
      <c r="J323" s="321">
        <v>4470.7833333333347</v>
      </c>
      <c r="K323" s="320">
        <v>4407.8500000000004</v>
      </c>
      <c r="L323" s="320">
        <v>4326</v>
      </c>
      <c r="M323" s="320">
        <v>4.7092299999999998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53.3</v>
      </c>
      <c r="D324" s="321">
        <v>51.516666666666659</v>
      </c>
      <c r="E324" s="321">
        <v>49.133333333333319</v>
      </c>
      <c r="F324" s="321">
        <v>44.966666666666661</v>
      </c>
      <c r="G324" s="321">
        <v>42.583333333333321</v>
      </c>
      <c r="H324" s="321">
        <v>55.683333333333316</v>
      </c>
      <c r="I324" s="321">
        <v>58.066666666666656</v>
      </c>
      <c r="J324" s="321">
        <v>62.233333333333313</v>
      </c>
      <c r="K324" s="320">
        <v>53.9</v>
      </c>
      <c r="L324" s="320">
        <v>47.35</v>
      </c>
      <c r="M324" s="320">
        <v>147.13592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192.45</v>
      </c>
      <c r="D325" s="321">
        <v>193.55000000000004</v>
      </c>
      <c r="E325" s="321">
        <v>190.45000000000007</v>
      </c>
      <c r="F325" s="321">
        <v>188.45000000000005</v>
      </c>
      <c r="G325" s="321">
        <v>185.35000000000008</v>
      </c>
      <c r="H325" s="321">
        <v>195.55000000000007</v>
      </c>
      <c r="I325" s="321">
        <v>198.65000000000003</v>
      </c>
      <c r="J325" s="321">
        <v>200.65000000000006</v>
      </c>
      <c r="K325" s="320">
        <v>196.65</v>
      </c>
      <c r="L325" s="320">
        <v>191.55</v>
      </c>
      <c r="M325" s="320">
        <v>8.9831099999999999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906.85</v>
      </c>
      <c r="D326" s="321">
        <v>909.44999999999993</v>
      </c>
      <c r="E326" s="321">
        <v>899.89999999999986</v>
      </c>
      <c r="F326" s="321">
        <v>892.94999999999993</v>
      </c>
      <c r="G326" s="321">
        <v>883.39999999999986</v>
      </c>
      <c r="H326" s="321">
        <v>916.39999999999986</v>
      </c>
      <c r="I326" s="321">
        <v>925.94999999999982</v>
      </c>
      <c r="J326" s="321">
        <v>932.89999999999986</v>
      </c>
      <c r="K326" s="320">
        <v>919</v>
      </c>
      <c r="L326" s="320">
        <v>902.5</v>
      </c>
      <c r="M326" s="320">
        <v>0.74402999999999997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3197.75</v>
      </c>
      <c r="D327" s="321">
        <v>3239.4500000000003</v>
      </c>
      <c r="E327" s="321">
        <v>3144.3000000000006</v>
      </c>
      <c r="F327" s="321">
        <v>3090.8500000000004</v>
      </c>
      <c r="G327" s="321">
        <v>2995.7000000000007</v>
      </c>
      <c r="H327" s="321">
        <v>3292.9000000000005</v>
      </c>
      <c r="I327" s="321">
        <v>3388.05</v>
      </c>
      <c r="J327" s="321">
        <v>3441.5000000000005</v>
      </c>
      <c r="K327" s="320">
        <v>3334.6</v>
      </c>
      <c r="L327" s="320">
        <v>3186</v>
      </c>
      <c r="M327" s="320">
        <v>7.0783300000000002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67630.850000000006</v>
      </c>
      <c r="D328" s="321">
        <v>67596.683333333334</v>
      </c>
      <c r="E328" s="321">
        <v>67237.316666666666</v>
      </c>
      <c r="F328" s="321">
        <v>66843.783333333326</v>
      </c>
      <c r="G328" s="321">
        <v>66484.416666666657</v>
      </c>
      <c r="H328" s="321">
        <v>67990.216666666674</v>
      </c>
      <c r="I328" s="321">
        <v>68349.583333333343</v>
      </c>
      <c r="J328" s="321">
        <v>68743.116666666683</v>
      </c>
      <c r="K328" s="320">
        <v>67956.05</v>
      </c>
      <c r="L328" s="320">
        <v>67203.149999999994</v>
      </c>
      <c r="M328" s="320">
        <v>6.216E-2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50.6</v>
      </c>
      <c r="D329" s="321">
        <v>50.266666666666673</v>
      </c>
      <c r="E329" s="321">
        <v>48.633333333333347</v>
      </c>
      <c r="F329" s="321">
        <v>46.666666666666671</v>
      </c>
      <c r="G329" s="321">
        <v>45.033333333333346</v>
      </c>
      <c r="H329" s="321">
        <v>52.233333333333348</v>
      </c>
      <c r="I329" s="321">
        <v>53.866666666666674</v>
      </c>
      <c r="J329" s="321">
        <v>55.83333333333335</v>
      </c>
      <c r="K329" s="320">
        <v>51.9</v>
      </c>
      <c r="L329" s="320">
        <v>48.3</v>
      </c>
      <c r="M329" s="320">
        <v>79.001490000000004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1365.6</v>
      </c>
      <c r="D330" s="321">
        <v>1368.1166666666668</v>
      </c>
      <c r="E330" s="321">
        <v>1354.2333333333336</v>
      </c>
      <c r="F330" s="321">
        <v>1342.8666666666668</v>
      </c>
      <c r="G330" s="321">
        <v>1328.9833333333336</v>
      </c>
      <c r="H330" s="321">
        <v>1379.4833333333336</v>
      </c>
      <c r="I330" s="321">
        <v>1393.3666666666668</v>
      </c>
      <c r="J330" s="321">
        <v>1404.7333333333336</v>
      </c>
      <c r="K330" s="320">
        <v>1382</v>
      </c>
      <c r="L330" s="320">
        <v>1356.75</v>
      </c>
      <c r="M330" s="320">
        <v>3.3626499999999999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350</v>
      </c>
      <c r="D331" s="321">
        <v>352</v>
      </c>
      <c r="E331" s="321">
        <v>346.9</v>
      </c>
      <c r="F331" s="321">
        <v>343.79999999999995</v>
      </c>
      <c r="G331" s="321">
        <v>338.69999999999993</v>
      </c>
      <c r="H331" s="321">
        <v>355.1</v>
      </c>
      <c r="I331" s="321">
        <v>360.20000000000005</v>
      </c>
      <c r="J331" s="321">
        <v>363.30000000000007</v>
      </c>
      <c r="K331" s="320">
        <v>357.1</v>
      </c>
      <c r="L331" s="320">
        <v>348.9</v>
      </c>
      <c r="M331" s="320">
        <v>3.0468700000000002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841.8</v>
      </c>
      <c r="D332" s="321">
        <v>836.11666666666667</v>
      </c>
      <c r="E332" s="321">
        <v>828.7833333333333</v>
      </c>
      <c r="F332" s="321">
        <v>815.76666666666665</v>
      </c>
      <c r="G332" s="321">
        <v>808.43333333333328</v>
      </c>
      <c r="H332" s="321">
        <v>849.13333333333333</v>
      </c>
      <c r="I332" s="321">
        <v>856.46666666666658</v>
      </c>
      <c r="J332" s="321">
        <v>869.48333333333335</v>
      </c>
      <c r="K332" s="320">
        <v>843.45</v>
      </c>
      <c r="L332" s="320">
        <v>823.1</v>
      </c>
      <c r="M332" s="320">
        <v>2.0661499999999999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130</v>
      </c>
      <c r="D333" s="321">
        <v>128.94999999999999</v>
      </c>
      <c r="E333" s="321">
        <v>125.49999999999997</v>
      </c>
      <c r="F333" s="321">
        <v>120.99999999999999</v>
      </c>
      <c r="G333" s="321">
        <v>117.54999999999997</v>
      </c>
      <c r="H333" s="321">
        <v>133.44999999999999</v>
      </c>
      <c r="I333" s="321">
        <v>136.90000000000003</v>
      </c>
      <c r="J333" s="321">
        <v>141.39999999999998</v>
      </c>
      <c r="K333" s="320">
        <v>132.4</v>
      </c>
      <c r="L333" s="320">
        <v>124.45</v>
      </c>
      <c r="M333" s="320">
        <v>312.04842000000002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4728.8500000000004</v>
      </c>
      <c r="D334" s="321">
        <v>4729.6833333333334</v>
      </c>
      <c r="E334" s="321">
        <v>4679.3666666666668</v>
      </c>
      <c r="F334" s="321">
        <v>4629.8833333333332</v>
      </c>
      <c r="G334" s="321">
        <v>4579.5666666666666</v>
      </c>
      <c r="H334" s="321">
        <v>4779.166666666667</v>
      </c>
      <c r="I334" s="321">
        <v>4829.4833333333345</v>
      </c>
      <c r="J334" s="321">
        <v>4878.9666666666672</v>
      </c>
      <c r="K334" s="320">
        <v>4780</v>
      </c>
      <c r="L334" s="320">
        <v>4680.2</v>
      </c>
      <c r="M334" s="320">
        <v>3.3798599999999999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4133.7</v>
      </c>
      <c r="D335" s="321">
        <v>4118.583333333333</v>
      </c>
      <c r="E335" s="321">
        <v>4057.1666666666661</v>
      </c>
      <c r="F335" s="321">
        <v>3980.6333333333332</v>
      </c>
      <c r="G335" s="321">
        <v>3919.2166666666662</v>
      </c>
      <c r="H335" s="321">
        <v>4195.1166666666659</v>
      </c>
      <c r="I335" s="321">
        <v>4256.5333333333319</v>
      </c>
      <c r="J335" s="321">
        <v>4333.0666666666657</v>
      </c>
      <c r="K335" s="320">
        <v>4180</v>
      </c>
      <c r="L335" s="320">
        <v>4042.05</v>
      </c>
      <c r="M335" s="320">
        <v>1.82744</v>
      </c>
      <c r="N335" s="1"/>
      <c r="O335" s="1"/>
    </row>
    <row r="336" spans="1:15" ht="12.75" customHeight="1">
      <c r="A336" s="30">
        <v>326</v>
      </c>
      <c r="B336" s="334" t="s">
        <v>841</v>
      </c>
      <c r="C336" s="320">
        <v>1696.55</v>
      </c>
      <c r="D336" s="321">
        <v>1716.8500000000001</v>
      </c>
      <c r="E336" s="321">
        <v>1663.7000000000003</v>
      </c>
      <c r="F336" s="321">
        <v>1630.8500000000001</v>
      </c>
      <c r="G336" s="321">
        <v>1577.7000000000003</v>
      </c>
      <c r="H336" s="321">
        <v>1749.7000000000003</v>
      </c>
      <c r="I336" s="321">
        <v>1802.8500000000004</v>
      </c>
      <c r="J336" s="321">
        <v>1835.7000000000003</v>
      </c>
      <c r="K336" s="320">
        <v>1770</v>
      </c>
      <c r="L336" s="320">
        <v>1684</v>
      </c>
      <c r="M336" s="320">
        <v>2.1074999999999999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41</v>
      </c>
      <c r="D337" s="321">
        <v>40.666666666666664</v>
      </c>
      <c r="E337" s="321">
        <v>39.983333333333327</v>
      </c>
      <c r="F337" s="321">
        <v>38.966666666666661</v>
      </c>
      <c r="G337" s="321">
        <v>38.283333333333324</v>
      </c>
      <c r="H337" s="321">
        <v>41.68333333333333</v>
      </c>
      <c r="I337" s="321">
        <v>42.366666666666667</v>
      </c>
      <c r="J337" s="321">
        <v>43.383333333333333</v>
      </c>
      <c r="K337" s="320">
        <v>41.35</v>
      </c>
      <c r="L337" s="320">
        <v>39.65</v>
      </c>
      <c r="M337" s="320">
        <v>102.32626999999999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69.099999999999994</v>
      </c>
      <c r="D338" s="321">
        <v>69.333333333333329</v>
      </c>
      <c r="E338" s="321">
        <v>68.36666666666666</v>
      </c>
      <c r="F338" s="321">
        <v>67.633333333333326</v>
      </c>
      <c r="G338" s="321">
        <v>66.666666666666657</v>
      </c>
      <c r="H338" s="321">
        <v>70.066666666666663</v>
      </c>
      <c r="I338" s="321">
        <v>71.033333333333331</v>
      </c>
      <c r="J338" s="321">
        <v>71.766666666666666</v>
      </c>
      <c r="K338" s="320">
        <v>70.3</v>
      </c>
      <c r="L338" s="320">
        <v>68.599999999999994</v>
      </c>
      <c r="M338" s="320">
        <v>32.28642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603.25</v>
      </c>
      <c r="D339" s="321">
        <v>605.75</v>
      </c>
      <c r="E339" s="321">
        <v>597.5</v>
      </c>
      <c r="F339" s="321">
        <v>591.75</v>
      </c>
      <c r="G339" s="321">
        <v>583.5</v>
      </c>
      <c r="H339" s="321">
        <v>611.5</v>
      </c>
      <c r="I339" s="321">
        <v>619.75</v>
      </c>
      <c r="J339" s="321">
        <v>625.5</v>
      </c>
      <c r="K339" s="320">
        <v>614</v>
      </c>
      <c r="L339" s="320">
        <v>600</v>
      </c>
      <c r="M339" s="320">
        <v>0.47519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18216.75</v>
      </c>
      <c r="D340" s="321">
        <v>18113.25</v>
      </c>
      <c r="E340" s="321">
        <v>17966.5</v>
      </c>
      <c r="F340" s="321">
        <v>17716.25</v>
      </c>
      <c r="G340" s="321">
        <v>17569.5</v>
      </c>
      <c r="H340" s="321">
        <v>18363.5</v>
      </c>
      <c r="I340" s="321">
        <v>18510.25</v>
      </c>
      <c r="J340" s="321">
        <v>18760.5</v>
      </c>
      <c r="K340" s="320">
        <v>18260</v>
      </c>
      <c r="L340" s="320">
        <v>17863</v>
      </c>
      <c r="M340" s="320">
        <v>0.47058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94.5</v>
      </c>
      <c r="D341" s="321">
        <v>94.166666666666671</v>
      </c>
      <c r="E341" s="321">
        <v>92.033333333333346</v>
      </c>
      <c r="F341" s="321">
        <v>89.566666666666677</v>
      </c>
      <c r="G341" s="321">
        <v>87.433333333333351</v>
      </c>
      <c r="H341" s="321">
        <v>96.63333333333334</v>
      </c>
      <c r="I341" s="321">
        <v>98.766666666666666</v>
      </c>
      <c r="J341" s="321">
        <v>101.23333333333333</v>
      </c>
      <c r="K341" s="320">
        <v>96.3</v>
      </c>
      <c r="L341" s="320">
        <v>91.7</v>
      </c>
      <c r="M341" s="320">
        <v>22.704440000000002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60.35</v>
      </c>
      <c r="D342" s="321">
        <v>59.683333333333337</v>
      </c>
      <c r="E342" s="321">
        <v>58.516666666666673</v>
      </c>
      <c r="F342" s="321">
        <v>56.683333333333337</v>
      </c>
      <c r="G342" s="321">
        <v>55.516666666666673</v>
      </c>
      <c r="H342" s="321">
        <v>61.516666666666673</v>
      </c>
      <c r="I342" s="321">
        <v>62.68333333333333</v>
      </c>
      <c r="J342" s="321">
        <v>64.51666666666668</v>
      </c>
      <c r="K342" s="320">
        <v>60.85</v>
      </c>
      <c r="L342" s="320">
        <v>57.85</v>
      </c>
      <c r="M342" s="320">
        <v>44.581949999999999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738.5</v>
      </c>
      <c r="D343" s="321">
        <v>742.41666666666663</v>
      </c>
      <c r="E343" s="321">
        <v>730.43333333333328</v>
      </c>
      <c r="F343" s="321">
        <v>722.36666666666667</v>
      </c>
      <c r="G343" s="321">
        <v>710.38333333333333</v>
      </c>
      <c r="H343" s="321">
        <v>750.48333333333323</v>
      </c>
      <c r="I343" s="321">
        <v>762.46666666666658</v>
      </c>
      <c r="J343" s="321">
        <v>770.53333333333319</v>
      </c>
      <c r="K343" s="320">
        <v>754.4</v>
      </c>
      <c r="L343" s="320">
        <v>734.35</v>
      </c>
      <c r="M343" s="320">
        <v>2.1821799999999998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29.6</v>
      </c>
      <c r="D344" s="321">
        <v>29.7</v>
      </c>
      <c r="E344" s="321">
        <v>29.25</v>
      </c>
      <c r="F344" s="321">
        <v>28.900000000000002</v>
      </c>
      <c r="G344" s="321">
        <v>28.450000000000003</v>
      </c>
      <c r="H344" s="321">
        <v>30.049999999999997</v>
      </c>
      <c r="I344" s="321">
        <v>30.499999999999993</v>
      </c>
      <c r="J344" s="321">
        <v>30.849999999999994</v>
      </c>
      <c r="K344" s="320">
        <v>30.15</v>
      </c>
      <c r="L344" s="320">
        <v>29.35</v>
      </c>
      <c r="M344" s="320">
        <v>145.02551</v>
      </c>
      <c r="N344" s="1"/>
      <c r="O344" s="1"/>
    </row>
    <row r="345" spans="1:15" ht="12.75" customHeight="1">
      <c r="A345" s="30">
        <v>335</v>
      </c>
      <c r="B345" s="334" t="s">
        <v>535</v>
      </c>
      <c r="C345" s="320">
        <v>121.75</v>
      </c>
      <c r="D345" s="321">
        <v>120.68333333333334</v>
      </c>
      <c r="E345" s="321">
        <v>118.36666666666667</v>
      </c>
      <c r="F345" s="321">
        <v>114.98333333333333</v>
      </c>
      <c r="G345" s="321">
        <v>112.66666666666667</v>
      </c>
      <c r="H345" s="321">
        <v>124.06666666666668</v>
      </c>
      <c r="I345" s="321">
        <v>126.38333333333334</v>
      </c>
      <c r="J345" s="321">
        <v>129.76666666666668</v>
      </c>
      <c r="K345" s="320">
        <v>123</v>
      </c>
      <c r="L345" s="320">
        <v>117.3</v>
      </c>
      <c r="M345" s="320">
        <v>7.9443000000000001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2250.5500000000002</v>
      </c>
      <c r="D346" s="321">
        <v>2247.6166666666668</v>
      </c>
      <c r="E346" s="321">
        <v>2230.2333333333336</v>
      </c>
      <c r="F346" s="321">
        <v>2209.916666666667</v>
      </c>
      <c r="G346" s="321">
        <v>2192.5333333333338</v>
      </c>
      <c r="H346" s="321">
        <v>2267.9333333333334</v>
      </c>
      <c r="I346" s="321">
        <v>2285.3166666666666</v>
      </c>
      <c r="J346" s="321">
        <v>2305.6333333333332</v>
      </c>
      <c r="K346" s="320">
        <v>2265</v>
      </c>
      <c r="L346" s="320">
        <v>2227.3000000000002</v>
      </c>
      <c r="M346" s="320">
        <v>3.3140000000000003E-2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69.25</v>
      </c>
      <c r="D347" s="321">
        <v>70.099999999999994</v>
      </c>
      <c r="E347" s="321">
        <v>67.999999999999986</v>
      </c>
      <c r="F347" s="321">
        <v>66.749999999999986</v>
      </c>
      <c r="G347" s="321">
        <v>64.649999999999977</v>
      </c>
      <c r="H347" s="321">
        <v>71.349999999999994</v>
      </c>
      <c r="I347" s="321">
        <v>73.450000000000017</v>
      </c>
      <c r="J347" s="321">
        <v>74.7</v>
      </c>
      <c r="K347" s="320">
        <v>72.2</v>
      </c>
      <c r="L347" s="320">
        <v>68.849999999999994</v>
      </c>
      <c r="M347" s="320">
        <v>82.730720000000005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172.15</v>
      </c>
      <c r="D348" s="321">
        <v>171.20000000000002</v>
      </c>
      <c r="E348" s="321">
        <v>168.05000000000004</v>
      </c>
      <c r="F348" s="321">
        <v>163.95000000000002</v>
      </c>
      <c r="G348" s="321">
        <v>160.80000000000004</v>
      </c>
      <c r="H348" s="321">
        <v>175.30000000000004</v>
      </c>
      <c r="I348" s="321">
        <v>178.45000000000002</v>
      </c>
      <c r="J348" s="321">
        <v>182.55000000000004</v>
      </c>
      <c r="K348" s="320">
        <v>174.35</v>
      </c>
      <c r="L348" s="320">
        <v>167.1</v>
      </c>
      <c r="M348" s="320">
        <v>150.95764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243</v>
      </c>
      <c r="D349" s="321">
        <v>244.26666666666665</v>
      </c>
      <c r="E349" s="321">
        <v>239.7833333333333</v>
      </c>
      <c r="F349" s="321">
        <v>236.56666666666666</v>
      </c>
      <c r="G349" s="321">
        <v>232.08333333333331</v>
      </c>
      <c r="H349" s="321">
        <v>247.48333333333329</v>
      </c>
      <c r="I349" s="321">
        <v>251.96666666666664</v>
      </c>
      <c r="J349" s="321">
        <v>255.18333333333328</v>
      </c>
      <c r="K349" s="320">
        <v>248.75</v>
      </c>
      <c r="L349" s="320">
        <v>241.05</v>
      </c>
      <c r="M349" s="320">
        <v>8.0585799999999992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153</v>
      </c>
      <c r="D350" s="321">
        <v>152.20000000000002</v>
      </c>
      <c r="E350" s="321">
        <v>149.10000000000002</v>
      </c>
      <c r="F350" s="321">
        <v>145.20000000000002</v>
      </c>
      <c r="G350" s="321">
        <v>142.10000000000002</v>
      </c>
      <c r="H350" s="321">
        <v>156.10000000000002</v>
      </c>
      <c r="I350" s="321">
        <v>159.19999999999999</v>
      </c>
      <c r="J350" s="321">
        <v>163.10000000000002</v>
      </c>
      <c r="K350" s="320">
        <v>155.30000000000001</v>
      </c>
      <c r="L350" s="320">
        <v>148.30000000000001</v>
      </c>
      <c r="M350" s="320">
        <v>527.37387999999999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988.6</v>
      </c>
      <c r="D351" s="321">
        <v>988.65</v>
      </c>
      <c r="E351" s="321">
        <v>969.94999999999993</v>
      </c>
      <c r="F351" s="321">
        <v>951.3</v>
      </c>
      <c r="G351" s="321">
        <v>932.59999999999991</v>
      </c>
      <c r="H351" s="321">
        <v>1007.3</v>
      </c>
      <c r="I351" s="321">
        <v>1026</v>
      </c>
      <c r="J351" s="321">
        <v>1044.6500000000001</v>
      </c>
      <c r="K351" s="320">
        <v>1007.35</v>
      </c>
      <c r="L351" s="320">
        <v>970</v>
      </c>
      <c r="M351" s="320">
        <v>15.10961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3685.05</v>
      </c>
      <c r="D352" s="321">
        <v>3676.5</v>
      </c>
      <c r="E352" s="321">
        <v>3644</v>
      </c>
      <c r="F352" s="321">
        <v>3602.95</v>
      </c>
      <c r="G352" s="321">
        <v>3570.45</v>
      </c>
      <c r="H352" s="321">
        <v>3717.55</v>
      </c>
      <c r="I352" s="321">
        <v>3750.05</v>
      </c>
      <c r="J352" s="321">
        <v>3791.1000000000004</v>
      </c>
      <c r="K352" s="320">
        <v>3709</v>
      </c>
      <c r="L352" s="320">
        <v>3635.45</v>
      </c>
      <c r="M352" s="320">
        <v>0.48463000000000001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237.25</v>
      </c>
      <c r="D353" s="321">
        <v>238.51666666666665</v>
      </c>
      <c r="E353" s="321">
        <v>235.1333333333333</v>
      </c>
      <c r="F353" s="321">
        <v>233.01666666666665</v>
      </c>
      <c r="G353" s="321">
        <v>229.6333333333333</v>
      </c>
      <c r="H353" s="321">
        <v>240.6333333333333</v>
      </c>
      <c r="I353" s="321">
        <v>244.01666666666662</v>
      </c>
      <c r="J353" s="321">
        <v>246.1333333333333</v>
      </c>
      <c r="K353" s="320">
        <v>241.9</v>
      </c>
      <c r="L353" s="320">
        <v>236.4</v>
      </c>
      <c r="M353" s="320">
        <v>11.184060000000001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172.8</v>
      </c>
      <c r="D354" s="321">
        <v>172.20000000000002</v>
      </c>
      <c r="E354" s="321">
        <v>170.90000000000003</v>
      </c>
      <c r="F354" s="321">
        <v>169.00000000000003</v>
      </c>
      <c r="G354" s="321">
        <v>167.70000000000005</v>
      </c>
      <c r="H354" s="321">
        <v>174.10000000000002</v>
      </c>
      <c r="I354" s="321">
        <v>175.40000000000003</v>
      </c>
      <c r="J354" s="321">
        <v>177.3</v>
      </c>
      <c r="K354" s="320">
        <v>173.5</v>
      </c>
      <c r="L354" s="320">
        <v>170.3</v>
      </c>
      <c r="M354" s="320">
        <v>129.69221999999999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346.3</v>
      </c>
      <c r="D355" s="321">
        <v>342.13333333333338</v>
      </c>
      <c r="E355" s="321">
        <v>334.31666666666678</v>
      </c>
      <c r="F355" s="321">
        <v>322.33333333333337</v>
      </c>
      <c r="G355" s="321">
        <v>314.51666666666677</v>
      </c>
      <c r="H355" s="321">
        <v>354.11666666666679</v>
      </c>
      <c r="I355" s="321">
        <v>361.93333333333339</v>
      </c>
      <c r="J355" s="321">
        <v>373.9166666666668</v>
      </c>
      <c r="K355" s="320">
        <v>349.95</v>
      </c>
      <c r="L355" s="320">
        <v>330.15</v>
      </c>
      <c r="M355" s="320">
        <v>2.8349799999999998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44423.7</v>
      </c>
      <c r="D356" s="321">
        <v>44384.700000000004</v>
      </c>
      <c r="E356" s="321">
        <v>43969.400000000009</v>
      </c>
      <c r="F356" s="321">
        <v>43515.100000000006</v>
      </c>
      <c r="G356" s="321">
        <v>43099.80000000001</v>
      </c>
      <c r="H356" s="321">
        <v>44839.000000000007</v>
      </c>
      <c r="I356" s="321">
        <v>45254.30000000001</v>
      </c>
      <c r="J356" s="321">
        <v>45708.600000000006</v>
      </c>
      <c r="K356" s="320">
        <v>44800</v>
      </c>
      <c r="L356" s="320">
        <v>43930.400000000001</v>
      </c>
      <c r="M356" s="320">
        <v>0.14615</v>
      </c>
      <c r="N356" s="1"/>
      <c r="O356" s="1"/>
    </row>
    <row r="357" spans="1:15" ht="12.75" customHeight="1">
      <c r="A357" s="30">
        <v>347</v>
      </c>
      <c r="B357" s="334" t="s">
        <v>860</v>
      </c>
      <c r="C357" s="320">
        <v>234.55</v>
      </c>
      <c r="D357" s="321">
        <v>235.1</v>
      </c>
      <c r="E357" s="321">
        <v>231</v>
      </c>
      <c r="F357" s="321">
        <v>227.45000000000002</v>
      </c>
      <c r="G357" s="321">
        <v>223.35000000000002</v>
      </c>
      <c r="H357" s="321">
        <v>238.64999999999998</v>
      </c>
      <c r="I357" s="321">
        <v>242.74999999999994</v>
      </c>
      <c r="J357" s="321">
        <v>246.29999999999995</v>
      </c>
      <c r="K357" s="320">
        <v>239.2</v>
      </c>
      <c r="L357" s="320">
        <v>231.55</v>
      </c>
      <c r="M357" s="320">
        <v>11.08493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2269.6999999999998</v>
      </c>
      <c r="D358" s="321">
        <v>2268.1666666666665</v>
      </c>
      <c r="E358" s="321">
        <v>2229.4833333333331</v>
      </c>
      <c r="F358" s="321">
        <v>2189.2666666666664</v>
      </c>
      <c r="G358" s="321">
        <v>2150.583333333333</v>
      </c>
      <c r="H358" s="321">
        <v>2308.3833333333332</v>
      </c>
      <c r="I358" s="321">
        <v>2347.0666666666666</v>
      </c>
      <c r="J358" s="321">
        <v>2387.2833333333333</v>
      </c>
      <c r="K358" s="320">
        <v>2306.85</v>
      </c>
      <c r="L358" s="320">
        <v>2227.9499999999998</v>
      </c>
      <c r="M358" s="320">
        <v>6.4061899999999996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4874.7</v>
      </c>
      <c r="D359" s="321">
        <v>4891.75</v>
      </c>
      <c r="E359" s="321">
        <v>4835.05</v>
      </c>
      <c r="F359" s="321">
        <v>4795.4000000000005</v>
      </c>
      <c r="G359" s="321">
        <v>4738.7000000000007</v>
      </c>
      <c r="H359" s="321">
        <v>4931.3999999999996</v>
      </c>
      <c r="I359" s="321">
        <v>4988.1000000000004</v>
      </c>
      <c r="J359" s="321">
        <v>5027.7499999999991</v>
      </c>
      <c r="K359" s="320">
        <v>4948.45</v>
      </c>
      <c r="L359" s="320">
        <v>4852.1000000000004</v>
      </c>
      <c r="M359" s="320">
        <v>1.73004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200.1</v>
      </c>
      <c r="D360" s="321">
        <v>200.31666666666669</v>
      </c>
      <c r="E360" s="321">
        <v>198.78333333333339</v>
      </c>
      <c r="F360" s="321">
        <v>197.4666666666667</v>
      </c>
      <c r="G360" s="321">
        <v>195.93333333333339</v>
      </c>
      <c r="H360" s="321">
        <v>201.63333333333338</v>
      </c>
      <c r="I360" s="321">
        <v>203.16666666666669</v>
      </c>
      <c r="J360" s="321">
        <v>204.48333333333338</v>
      </c>
      <c r="K360" s="320">
        <v>201.85</v>
      </c>
      <c r="L360" s="320">
        <v>199</v>
      </c>
      <c r="M360" s="320">
        <v>15.84097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121.9</v>
      </c>
      <c r="D361" s="321">
        <v>121.55000000000001</v>
      </c>
      <c r="E361" s="321">
        <v>119.65000000000002</v>
      </c>
      <c r="F361" s="321">
        <v>117.4</v>
      </c>
      <c r="G361" s="321">
        <v>115.50000000000001</v>
      </c>
      <c r="H361" s="321">
        <v>123.80000000000003</v>
      </c>
      <c r="I361" s="321">
        <v>125.7</v>
      </c>
      <c r="J361" s="321">
        <v>127.95000000000003</v>
      </c>
      <c r="K361" s="320">
        <v>123.45</v>
      </c>
      <c r="L361" s="320">
        <v>119.3</v>
      </c>
      <c r="M361" s="320">
        <v>81.693799999999996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4458.2</v>
      </c>
      <c r="D362" s="321">
        <v>4482.7333333333336</v>
      </c>
      <c r="E362" s="321">
        <v>4425.4666666666672</v>
      </c>
      <c r="F362" s="321">
        <v>4392.7333333333336</v>
      </c>
      <c r="G362" s="321">
        <v>4335.4666666666672</v>
      </c>
      <c r="H362" s="321">
        <v>4515.4666666666672</v>
      </c>
      <c r="I362" s="321">
        <v>4572.7333333333336</v>
      </c>
      <c r="J362" s="321">
        <v>4605.4666666666672</v>
      </c>
      <c r="K362" s="320">
        <v>4540</v>
      </c>
      <c r="L362" s="320">
        <v>4450</v>
      </c>
      <c r="M362" s="320">
        <v>0.27983000000000002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14448.6</v>
      </c>
      <c r="D363" s="321">
        <v>14404.533333333333</v>
      </c>
      <c r="E363" s="321">
        <v>14309.066666666666</v>
      </c>
      <c r="F363" s="321">
        <v>14169.533333333333</v>
      </c>
      <c r="G363" s="321">
        <v>14074.066666666666</v>
      </c>
      <c r="H363" s="321">
        <v>14544.066666666666</v>
      </c>
      <c r="I363" s="321">
        <v>14639.533333333333</v>
      </c>
      <c r="J363" s="321">
        <v>14779.066666666666</v>
      </c>
      <c r="K363" s="320">
        <v>14500</v>
      </c>
      <c r="L363" s="320">
        <v>14265</v>
      </c>
      <c r="M363" s="320">
        <v>4.4720000000000003E-2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4397.7</v>
      </c>
      <c r="D364" s="321">
        <v>4417.3833333333332</v>
      </c>
      <c r="E364" s="321">
        <v>4315.3166666666666</v>
      </c>
      <c r="F364" s="321">
        <v>4232.9333333333334</v>
      </c>
      <c r="G364" s="321">
        <v>4130.8666666666668</v>
      </c>
      <c r="H364" s="321">
        <v>4499.7666666666664</v>
      </c>
      <c r="I364" s="321">
        <v>4601.8333333333321</v>
      </c>
      <c r="J364" s="321">
        <v>4684.2166666666662</v>
      </c>
      <c r="K364" s="320">
        <v>4519.45</v>
      </c>
      <c r="L364" s="320">
        <v>4335</v>
      </c>
      <c r="M364" s="320">
        <v>0.13642000000000001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1055.05</v>
      </c>
      <c r="D365" s="321">
        <v>1054.7</v>
      </c>
      <c r="E365" s="321">
        <v>1035.4000000000001</v>
      </c>
      <c r="F365" s="321">
        <v>1015.75</v>
      </c>
      <c r="G365" s="321">
        <v>996.45</v>
      </c>
      <c r="H365" s="321">
        <v>1074.3500000000001</v>
      </c>
      <c r="I365" s="321">
        <v>1093.6499999999999</v>
      </c>
      <c r="J365" s="321">
        <v>1113.3000000000002</v>
      </c>
      <c r="K365" s="320">
        <v>1074</v>
      </c>
      <c r="L365" s="320">
        <v>1035.05</v>
      </c>
      <c r="M365" s="320">
        <v>2.46699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2529.5500000000002</v>
      </c>
      <c r="D366" s="321">
        <v>2519.9833333333336</v>
      </c>
      <c r="E366" s="321">
        <v>2499.9666666666672</v>
      </c>
      <c r="F366" s="321">
        <v>2470.3833333333337</v>
      </c>
      <c r="G366" s="321">
        <v>2450.3666666666672</v>
      </c>
      <c r="H366" s="321">
        <v>2549.5666666666671</v>
      </c>
      <c r="I366" s="321">
        <v>2569.5833333333335</v>
      </c>
      <c r="J366" s="321">
        <v>2599.166666666667</v>
      </c>
      <c r="K366" s="320">
        <v>2540</v>
      </c>
      <c r="L366" s="320">
        <v>2490.4</v>
      </c>
      <c r="M366" s="320">
        <v>2.5543300000000002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2894</v>
      </c>
      <c r="D367" s="321">
        <v>2891.0166666666664</v>
      </c>
      <c r="E367" s="321">
        <v>2872.6333333333328</v>
      </c>
      <c r="F367" s="321">
        <v>2851.2666666666664</v>
      </c>
      <c r="G367" s="321">
        <v>2832.8833333333328</v>
      </c>
      <c r="H367" s="321">
        <v>2912.3833333333328</v>
      </c>
      <c r="I367" s="321">
        <v>2930.766666666666</v>
      </c>
      <c r="J367" s="321">
        <v>2952.1333333333328</v>
      </c>
      <c r="K367" s="320">
        <v>2909.4</v>
      </c>
      <c r="L367" s="320">
        <v>2869.65</v>
      </c>
      <c r="M367" s="320">
        <v>1.1738599999999999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37.6</v>
      </c>
      <c r="D368" s="321">
        <v>37.4</v>
      </c>
      <c r="E368" s="321">
        <v>36.9</v>
      </c>
      <c r="F368" s="321">
        <v>36.200000000000003</v>
      </c>
      <c r="G368" s="321">
        <v>35.700000000000003</v>
      </c>
      <c r="H368" s="321">
        <v>38.099999999999994</v>
      </c>
      <c r="I368" s="321">
        <v>38.599999999999994</v>
      </c>
      <c r="J368" s="321">
        <v>39.29999999999999</v>
      </c>
      <c r="K368" s="320">
        <v>37.9</v>
      </c>
      <c r="L368" s="320">
        <v>36.700000000000003</v>
      </c>
      <c r="M368" s="320">
        <v>442.41730999999999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408.3</v>
      </c>
      <c r="D369" s="321">
        <v>408.51666666666665</v>
      </c>
      <c r="E369" s="321">
        <v>405.48333333333329</v>
      </c>
      <c r="F369" s="321">
        <v>402.66666666666663</v>
      </c>
      <c r="G369" s="321">
        <v>399.63333333333327</v>
      </c>
      <c r="H369" s="321">
        <v>411.33333333333331</v>
      </c>
      <c r="I369" s="321">
        <v>414.36666666666662</v>
      </c>
      <c r="J369" s="321">
        <v>417.18333333333334</v>
      </c>
      <c r="K369" s="320">
        <v>411.55</v>
      </c>
      <c r="L369" s="320">
        <v>405.7</v>
      </c>
      <c r="M369" s="320">
        <v>1.68634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260.14999999999998</v>
      </c>
      <c r="D370" s="321">
        <v>260.84999999999997</v>
      </c>
      <c r="E370" s="321">
        <v>256.69999999999993</v>
      </c>
      <c r="F370" s="321">
        <v>253.24999999999994</v>
      </c>
      <c r="G370" s="321">
        <v>249.09999999999991</v>
      </c>
      <c r="H370" s="321">
        <v>264.29999999999995</v>
      </c>
      <c r="I370" s="321">
        <v>268.44999999999993</v>
      </c>
      <c r="J370" s="321">
        <v>271.89999999999998</v>
      </c>
      <c r="K370" s="320">
        <v>265</v>
      </c>
      <c r="L370" s="320">
        <v>257.39999999999998</v>
      </c>
      <c r="M370" s="320">
        <v>4.8079000000000001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2653.9</v>
      </c>
      <c r="D371" s="321">
        <v>2652.85</v>
      </c>
      <c r="E371" s="321">
        <v>2620.7999999999997</v>
      </c>
      <c r="F371" s="321">
        <v>2587.6999999999998</v>
      </c>
      <c r="G371" s="321">
        <v>2555.6499999999996</v>
      </c>
      <c r="H371" s="321">
        <v>2685.95</v>
      </c>
      <c r="I371" s="321">
        <v>2718</v>
      </c>
      <c r="J371" s="321">
        <v>2751.1</v>
      </c>
      <c r="K371" s="320">
        <v>2684.9</v>
      </c>
      <c r="L371" s="320">
        <v>2619.75</v>
      </c>
      <c r="M371" s="320">
        <v>3.9246099999999999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892.15</v>
      </c>
      <c r="D372" s="321">
        <v>895.5</v>
      </c>
      <c r="E372" s="321">
        <v>884.1</v>
      </c>
      <c r="F372" s="321">
        <v>876.05000000000007</v>
      </c>
      <c r="G372" s="321">
        <v>864.65000000000009</v>
      </c>
      <c r="H372" s="321">
        <v>903.55</v>
      </c>
      <c r="I372" s="321">
        <v>914.95</v>
      </c>
      <c r="J372" s="321">
        <v>922.99999999999989</v>
      </c>
      <c r="K372" s="320">
        <v>906.9</v>
      </c>
      <c r="L372" s="320">
        <v>887.45</v>
      </c>
      <c r="M372" s="320">
        <v>0.38597999999999999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2514.9499999999998</v>
      </c>
      <c r="D373" s="321">
        <v>2510.7166666666667</v>
      </c>
      <c r="E373" s="321">
        <v>2450.4333333333334</v>
      </c>
      <c r="F373" s="321">
        <v>2385.9166666666665</v>
      </c>
      <c r="G373" s="321">
        <v>2325.6333333333332</v>
      </c>
      <c r="H373" s="321">
        <v>2575.2333333333336</v>
      </c>
      <c r="I373" s="321">
        <v>2635.5166666666673</v>
      </c>
      <c r="J373" s="321">
        <v>2700.0333333333338</v>
      </c>
      <c r="K373" s="320">
        <v>2571</v>
      </c>
      <c r="L373" s="320">
        <v>2446.1999999999998</v>
      </c>
      <c r="M373" s="320">
        <v>3.0991499999999998</v>
      </c>
      <c r="N373" s="1"/>
      <c r="O373" s="1"/>
    </row>
    <row r="374" spans="1:15" ht="12.75" customHeight="1">
      <c r="A374" s="30">
        <v>364</v>
      </c>
      <c r="B374" s="334" t="s">
        <v>842</v>
      </c>
      <c r="C374" s="320">
        <v>280.3</v>
      </c>
      <c r="D374" s="321">
        <v>281.76666666666665</v>
      </c>
      <c r="E374" s="321">
        <v>277.73333333333329</v>
      </c>
      <c r="F374" s="321">
        <v>275.16666666666663</v>
      </c>
      <c r="G374" s="321">
        <v>271.13333333333327</v>
      </c>
      <c r="H374" s="321">
        <v>284.33333333333331</v>
      </c>
      <c r="I374" s="321">
        <v>288.36666666666662</v>
      </c>
      <c r="J374" s="321">
        <v>290.93333333333334</v>
      </c>
      <c r="K374" s="320">
        <v>285.8</v>
      </c>
      <c r="L374" s="320">
        <v>279.2</v>
      </c>
      <c r="M374" s="320">
        <v>33.322620000000001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236.65</v>
      </c>
      <c r="D375" s="321">
        <v>235.41666666666666</v>
      </c>
      <c r="E375" s="321">
        <v>232.38333333333333</v>
      </c>
      <c r="F375" s="321">
        <v>228.11666666666667</v>
      </c>
      <c r="G375" s="321">
        <v>225.08333333333334</v>
      </c>
      <c r="H375" s="321">
        <v>239.68333333333331</v>
      </c>
      <c r="I375" s="321">
        <v>242.71666666666667</v>
      </c>
      <c r="J375" s="321">
        <v>246.98333333333329</v>
      </c>
      <c r="K375" s="320">
        <v>238.45</v>
      </c>
      <c r="L375" s="320">
        <v>231.15</v>
      </c>
      <c r="M375" s="320">
        <v>128.65257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3454.7</v>
      </c>
      <c r="D376" s="321">
        <v>3466.0833333333335</v>
      </c>
      <c r="E376" s="321">
        <v>3417.8666666666668</v>
      </c>
      <c r="F376" s="321">
        <v>3381.0333333333333</v>
      </c>
      <c r="G376" s="321">
        <v>3332.8166666666666</v>
      </c>
      <c r="H376" s="321">
        <v>3502.916666666667</v>
      </c>
      <c r="I376" s="321">
        <v>3551.1333333333332</v>
      </c>
      <c r="J376" s="321">
        <v>3587.9666666666672</v>
      </c>
      <c r="K376" s="320">
        <v>3514.3</v>
      </c>
      <c r="L376" s="320">
        <v>3429.25</v>
      </c>
      <c r="M376" s="320">
        <v>0.49837999999999999</v>
      </c>
      <c r="N376" s="1"/>
      <c r="O376" s="1"/>
    </row>
    <row r="377" spans="1:15" ht="12.75" customHeight="1">
      <c r="A377" s="30">
        <v>367</v>
      </c>
      <c r="B377" s="334" t="s">
        <v>843</v>
      </c>
      <c r="C377" s="320">
        <v>407.35</v>
      </c>
      <c r="D377" s="321">
        <v>406.4666666666667</v>
      </c>
      <c r="E377" s="321">
        <v>393.93333333333339</v>
      </c>
      <c r="F377" s="321">
        <v>380.51666666666671</v>
      </c>
      <c r="G377" s="321">
        <v>367.98333333333341</v>
      </c>
      <c r="H377" s="321">
        <v>419.88333333333338</v>
      </c>
      <c r="I377" s="321">
        <v>432.41666666666669</v>
      </c>
      <c r="J377" s="321">
        <v>445.83333333333337</v>
      </c>
      <c r="K377" s="320">
        <v>419</v>
      </c>
      <c r="L377" s="320">
        <v>393.05</v>
      </c>
      <c r="M377" s="320">
        <v>23.398720000000001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488.85</v>
      </c>
      <c r="D378" s="321">
        <v>493.08333333333331</v>
      </c>
      <c r="E378" s="321">
        <v>481.66666666666663</v>
      </c>
      <c r="F378" s="321">
        <v>474.48333333333329</v>
      </c>
      <c r="G378" s="321">
        <v>463.06666666666661</v>
      </c>
      <c r="H378" s="321">
        <v>500.26666666666665</v>
      </c>
      <c r="I378" s="321">
        <v>511.68333333333328</v>
      </c>
      <c r="J378" s="321">
        <v>518.86666666666667</v>
      </c>
      <c r="K378" s="320">
        <v>504.5</v>
      </c>
      <c r="L378" s="320">
        <v>485.9</v>
      </c>
      <c r="M378" s="320">
        <v>7.9170499999999997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720.1</v>
      </c>
      <c r="D379" s="321">
        <v>709.05000000000007</v>
      </c>
      <c r="E379" s="321">
        <v>693.20000000000016</v>
      </c>
      <c r="F379" s="321">
        <v>666.30000000000007</v>
      </c>
      <c r="G379" s="321">
        <v>650.45000000000016</v>
      </c>
      <c r="H379" s="321">
        <v>735.95000000000016</v>
      </c>
      <c r="I379" s="321">
        <v>751.80000000000007</v>
      </c>
      <c r="J379" s="321">
        <v>778.70000000000016</v>
      </c>
      <c r="K379" s="320">
        <v>724.9</v>
      </c>
      <c r="L379" s="320">
        <v>682.15</v>
      </c>
      <c r="M379" s="320">
        <v>5.3429500000000001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123.65</v>
      </c>
      <c r="D380" s="321">
        <v>123.75</v>
      </c>
      <c r="E380" s="321">
        <v>121.9</v>
      </c>
      <c r="F380" s="321">
        <v>120.15</v>
      </c>
      <c r="G380" s="321">
        <v>118.30000000000001</v>
      </c>
      <c r="H380" s="321">
        <v>125.5</v>
      </c>
      <c r="I380" s="321">
        <v>127.35</v>
      </c>
      <c r="J380" s="321">
        <v>129.1</v>
      </c>
      <c r="K380" s="320">
        <v>125.6</v>
      </c>
      <c r="L380" s="320">
        <v>122</v>
      </c>
      <c r="M380" s="320">
        <v>1.77227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1902.45</v>
      </c>
      <c r="D381" s="321">
        <v>1907.8333333333333</v>
      </c>
      <c r="E381" s="321">
        <v>1887.1666666666665</v>
      </c>
      <c r="F381" s="321">
        <v>1871.8833333333332</v>
      </c>
      <c r="G381" s="321">
        <v>1851.2166666666665</v>
      </c>
      <c r="H381" s="321">
        <v>1923.1166666666666</v>
      </c>
      <c r="I381" s="321">
        <v>1943.7833333333331</v>
      </c>
      <c r="J381" s="321">
        <v>1959.0666666666666</v>
      </c>
      <c r="K381" s="320">
        <v>1928.5</v>
      </c>
      <c r="L381" s="320">
        <v>1892.55</v>
      </c>
      <c r="M381" s="320">
        <v>4.2556200000000004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682.55</v>
      </c>
      <c r="D382" s="321">
        <v>684.44999999999993</v>
      </c>
      <c r="E382" s="321">
        <v>671.64999999999986</v>
      </c>
      <c r="F382" s="321">
        <v>660.74999999999989</v>
      </c>
      <c r="G382" s="321">
        <v>647.94999999999982</v>
      </c>
      <c r="H382" s="321">
        <v>695.34999999999991</v>
      </c>
      <c r="I382" s="321">
        <v>708.14999999999986</v>
      </c>
      <c r="J382" s="321">
        <v>719.05</v>
      </c>
      <c r="K382" s="320">
        <v>697.25</v>
      </c>
      <c r="L382" s="320">
        <v>673.55</v>
      </c>
      <c r="M382" s="320">
        <v>2.25101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918.85</v>
      </c>
      <c r="D383" s="321">
        <v>918.29999999999984</v>
      </c>
      <c r="E383" s="321">
        <v>907.59999999999968</v>
      </c>
      <c r="F383" s="321">
        <v>896.3499999999998</v>
      </c>
      <c r="G383" s="321">
        <v>885.64999999999964</v>
      </c>
      <c r="H383" s="321">
        <v>929.54999999999973</v>
      </c>
      <c r="I383" s="321">
        <v>940.24999999999977</v>
      </c>
      <c r="J383" s="321">
        <v>951.49999999999977</v>
      </c>
      <c r="K383" s="320">
        <v>929</v>
      </c>
      <c r="L383" s="320">
        <v>907.05</v>
      </c>
      <c r="M383" s="320">
        <v>6.8555299999999999</v>
      </c>
      <c r="N383" s="1"/>
      <c r="O383" s="1"/>
    </row>
    <row r="384" spans="1:15" ht="12.75" customHeight="1">
      <c r="A384" s="30">
        <v>374</v>
      </c>
      <c r="B384" s="334" t="s">
        <v>844</v>
      </c>
      <c r="C384" s="320">
        <v>102.25</v>
      </c>
      <c r="D384" s="321">
        <v>102.33333333333333</v>
      </c>
      <c r="E384" s="321">
        <v>100.16666666666666</v>
      </c>
      <c r="F384" s="321">
        <v>98.083333333333329</v>
      </c>
      <c r="G384" s="321">
        <v>95.916666666666657</v>
      </c>
      <c r="H384" s="321">
        <v>104.41666666666666</v>
      </c>
      <c r="I384" s="321">
        <v>106.58333333333331</v>
      </c>
      <c r="J384" s="321">
        <v>108.66666666666666</v>
      </c>
      <c r="K384" s="320">
        <v>104.5</v>
      </c>
      <c r="L384" s="320">
        <v>100.25</v>
      </c>
      <c r="M384" s="320">
        <v>24.922149999999998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195.95</v>
      </c>
      <c r="D385" s="321">
        <v>196.86666666666665</v>
      </c>
      <c r="E385" s="321">
        <v>191.8833333333333</v>
      </c>
      <c r="F385" s="321">
        <v>187.81666666666666</v>
      </c>
      <c r="G385" s="321">
        <v>182.83333333333331</v>
      </c>
      <c r="H385" s="321">
        <v>200.93333333333328</v>
      </c>
      <c r="I385" s="321">
        <v>205.91666666666663</v>
      </c>
      <c r="J385" s="321">
        <v>209.98333333333326</v>
      </c>
      <c r="K385" s="320">
        <v>201.85</v>
      </c>
      <c r="L385" s="320">
        <v>192.8</v>
      </c>
      <c r="M385" s="320">
        <v>53.296689999999998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649.20000000000005</v>
      </c>
      <c r="D386" s="321">
        <v>656.94999999999993</v>
      </c>
      <c r="E386" s="321">
        <v>639.24999999999989</v>
      </c>
      <c r="F386" s="321">
        <v>629.29999999999995</v>
      </c>
      <c r="G386" s="321">
        <v>611.59999999999991</v>
      </c>
      <c r="H386" s="321">
        <v>666.89999999999986</v>
      </c>
      <c r="I386" s="321">
        <v>684.59999999999991</v>
      </c>
      <c r="J386" s="321">
        <v>694.54999999999984</v>
      </c>
      <c r="K386" s="320">
        <v>674.65</v>
      </c>
      <c r="L386" s="320">
        <v>647</v>
      </c>
      <c r="M386" s="320">
        <v>2.26606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258.60000000000002</v>
      </c>
      <c r="D387" s="321">
        <v>258.01666666666665</v>
      </c>
      <c r="E387" s="321">
        <v>256.0333333333333</v>
      </c>
      <c r="F387" s="321">
        <v>253.46666666666664</v>
      </c>
      <c r="G387" s="321">
        <v>251.48333333333329</v>
      </c>
      <c r="H387" s="321">
        <v>260.58333333333331</v>
      </c>
      <c r="I387" s="321">
        <v>262.56666666666666</v>
      </c>
      <c r="J387" s="321">
        <v>265.13333333333333</v>
      </c>
      <c r="K387" s="320">
        <v>260</v>
      </c>
      <c r="L387" s="320">
        <v>255.45</v>
      </c>
      <c r="M387" s="320">
        <v>3.4477600000000002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805.95</v>
      </c>
      <c r="D388" s="321">
        <v>805.0333333333333</v>
      </c>
      <c r="E388" s="321">
        <v>795.06666666666661</v>
      </c>
      <c r="F388" s="321">
        <v>784.18333333333328</v>
      </c>
      <c r="G388" s="321">
        <v>774.21666666666658</v>
      </c>
      <c r="H388" s="321">
        <v>815.91666666666663</v>
      </c>
      <c r="I388" s="321">
        <v>825.88333333333333</v>
      </c>
      <c r="J388" s="321">
        <v>836.76666666666665</v>
      </c>
      <c r="K388" s="320">
        <v>815</v>
      </c>
      <c r="L388" s="320">
        <v>794.15</v>
      </c>
      <c r="M388" s="320">
        <v>3.7667999999999999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2496.9499999999998</v>
      </c>
      <c r="D389" s="321">
        <v>2496.4333333333329</v>
      </c>
      <c r="E389" s="321">
        <v>2442.8666666666659</v>
      </c>
      <c r="F389" s="321">
        <v>2388.7833333333328</v>
      </c>
      <c r="G389" s="321">
        <v>2335.2166666666658</v>
      </c>
      <c r="H389" s="321">
        <v>2550.516666666666</v>
      </c>
      <c r="I389" s="321">
        <v>2604.0833333333326</v>
      </c>
      <c r="J389" s="321">
        <v>2658.1666666666661</v>
      </c>
      <c r="K389" s="320">
        <v>2550</v>
      </c>
      <c r="L389" s="320">
        <v>2442.35</v>
      </c>
      <c r="M389" s="320">
        <v>0.19927</v>
      </c>
      <c r="N389" s="1"/>
      <c r="O389" s="1"/>
    </row>
    <row r="390" spans="1:15" ht="12.75" customHeight="1">
      <c r="A390" s="30">
        <v>380</v>
      </c>
      <c r="B390" s="334" t="s">
        <v>861</v>
      </c>
      <c r="C390" s="320">
        <v>114.95</v>
      </c>
      <c r="D390" s="321">
        <v>115.39999999999999</v>
      </c>
      <c r="E390" s="321">
        <v>113.29999999999998</v>
      </c>
      <c r="F390" s="321">
        <v>111.64999999999999</v>
      </c>
      <c r="G390" s="321">
        <v>109.54999999999998</v>
      </c>
      <c r="H390" s="321">
        <v>117.04999999999998</v>
      </c>
      <c r="I390" s="321">
        <v>119.14999999999998</v>
      </c>
      <c r="J390" s="321">
        <v>120.79999999999998</v>
      </c>
      <c r="K390" s="320">
        <v>117.5</v>
      </c>
      <c r="L390" s="320">
        <v>113.75</v>
      </c>
      <c r="M390" s="320">
        <v>29.494309999999999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139.80000000000001</v>
      </c>
      <c r="D391" s="321">
        <v>140.13333333333333</v>
      </c>
      <c r="E391" s="321">
        <v>137.66666666666666</v>
      </c>
      <c r="F391" s="321">
        <v>135.53333333333333</v>
      </c>
      <c r="G391" s="321">
        <v>133.06666666666666</v>
      </c>
      <c r="H391" s="321">
        <v>142.26666666666665</v>
      </c>
      <c r="I391" s="321">
        <v>144.73333333333335</v>
      </c>
      <c r="J391" s="321">
        <v>146.86666666666665</v>
      </c>
      <c r="K391" s="320">
        <v>142.6</v>
      </c>
      <c r="L391" s="320">
        <v>138</v>
      </c>
      <c r="M391" s="320">
        <v>108.29446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104.45</v>
      </c>
      <c r="D392" s="321">
        <v>102.68333333333334</v>
      </c>
      <c r="E392" s="321">
        <v>99.566666666666677</v>
      </c>
      <c r="F392" s="321">
        <v>94.683333333333337</v>
      </c>
      <c r="G392" s="321">
        <v>91.566666666666677</v>
      </c>
      <c r="H392" s="321">
        <v>107.56666666666668</v>
      </c>
      <c r="I392" s="321">
        <v>110.68333333333335</v>
      </c>
      <c r="J392" s="321">
        <v>115.56666666666668</v>
      </c>
      <c r="K392" s="320">
        <v>105.8</v>
      </c>
      <c r="L392" s="320">
        <v>97.8</v>
      </c>
      <c r="M392" s="320">
        <v>290.16861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133.5</v>
      </c>
      <c r="D393" s="321">
        <v>133.29999999999998</v>
      </c>
      <c r="E393" s="321">
        <v>131.79999999999995</v>
      </c>
      <c r="F393" s="321">
        <v>130.09999999999997</v>
      </c>
      <c r="G393" s="321">
        <v>128.59999999999994</v>
      </c>
      <c r="H393" s="321">
        <v>134.99999999999997</v>
      </c>
      <c r="I393" s="321">
        <v>136.50000000000003</v>
      </c>
      <c r="J393" s="321">
        <v>138.19999999999999</v>
      </c>
      <c r="K393" s="320">
        <v>134.80000000000001</v>
      </c>
      <c r="L393" s="320">
        <v>131.6</v>
      </c>
      <c r="M393" s="320">
        <v>53.246429999999997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152.15</v>
      </c>
      <c r="D394" s="321">
        <v>152.11666666666667</v>
      </c>
      <c r="E394" s="321">
        <v>148.68333333333334</v>
      </c>
      <c r="F394" s="321">
        <v>145.21666666666667</v>
      </c>
      <c r="G394" s="321">
        <v>141.78333333333333</v>
      </c>
      <c r="H394" s="321">
        <v>155.58333333333334</v>
      </c>
      <c r="I394" s="321">
        <v>159.01666666666668</v>
      </c>
      <c r="J394" s="321">
        <v>162.48333333333335</v>
      </c>
      <c r="K394" s="320">
        <v>155.55000000000001</v>
      </c>
      <c r="L394" s="320">
        <v>148.65</v>
      </c>
      <c r="M394" s="320">
        <v>57.936590000000002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1154.95</v>
      </c>
      <c r="D395" s="321">
        <v>1140.9833333333333</v>
      </c>
      <c r="E395" s="321">
        <v>1116.9666666666667</v>
      </c>
      <c r="F395" s="321">
        <v>1078.9833333333333</v>
      </c>
      <c r="G395" s="321">
        <v>1054.9666666666667</v>
      </c>
      <c r="H395" s="321">
        <v>1178.9666666666667</v>
      </c>
      <c r="I395" s="321">
        <v>1202.9833333333336</v>
      </c>
      <c r="J395" s="321">
        <v>1240.9666666666667</v>
      </c>
      <c r="K395" s="320">
        <v>1165</v>
      </c>
      <c r="L395" s="320">
        <v>1103</v>
      </c>
      <c r="M395" s="320">
        <v>1.7786200000000001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2619.0500000000002</v>
      </c>
      <c r="D396" s="321">
        <v>2613.5499999999997</v>
      </c>
      <c r="E396" s="321">
        <v>2592.5999999999995</v>
      </c>
      <c r="F396" s="321">
        <v>2566.1499999999996</v>
      </c>
      <c r="G396" s="321">
        <v>2545.1999999999994</v>
      </c>
      <c r="H396" s="321">
        <v>2639.9999999999995</v>
      </c>
      <c r="I396" s="321">
        <v>2660.9499999999994</v>
      </c>
      <c r="J396" s="321">
        <v>2687.3999999999996</v>
      </c>
      <c r="K396" s="320">
        <v>2634.5</v>
      </c>
      <c r="L396" s="320">
        <v>2587.1</v>
      </c>
      <c r="M396" s="320">
        <v>56.567030000000003</v>
      </c>
      <c r="N396" s="1"/>
      <c r="O396" s="1"/>
    </row>
    <row r="397" spans="1:15" ht="12.75" customHeight="1">
      <c r="A397" s="30">
        <v>387</v>
      </c>
      <c r="B397" s="334" t="s">
        <v>845</v>
      </c>
      <c r="C397" s="320">
        <v>612.25</v>
      </c>
      <c r="D397" s="321">
        <v>613.13333333333333</v>
      </c>
      <c r="E397" s="321">
        <v>601.11666666666667</v>
      </c>
      <c r="F397" s="321">
        <v>589.98333333333335</v>
      </c>
      <c r="G397" s="321">
        <v>577.9666666666667</v>
      </c>
      <c r="H397" s="321">
        <v>624.26666666666665</v>
      </c>
      <c r="I397" s="321">
        <v>636.2833333333333</v>
      </c>
      <c r="J397" s="321">
        <v>647.41666666666663</v>
      </c>
      <c r="K397" s="320">
        <v>625.15</v>
      </c>
      <c r="L397" s="320">
        <v>602</v>
      </c>
      <c r="M397" s="320">
        <v>2.1792899999999999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262.89999999999998</v>
      </c>
      <c r="D398" s="321">
        <v>264.48333333333329</v>
      </c>
      <c r="E398" s="321">
        <v>259.01666666666659</v>
      </c>
      <c r="F398" s="321">
        <v>255.13333333333333</v>
      </c>
      <c r="G398" s="321">
        <v>249.66666666666663</v>
      </c>
      <c r="H398" s="321">
        <v>268.36666666666656</v>
      </c>
      <c r="I398" s="321">
        <v>273.83333333333326</v>
      </c>
      <c r="J398" s="321">
        <v>277.71666666666653</v>
      </c>
      <c r="K398" s="320">
        <v>269.95</v>
      </c>
      <c r="L398" s="320">
        <v>260.60000000000002</v>
      </c>
      <c r="M398" s="320">
        <v>3.0283899999999999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980.3</v>
      </c>
      <c r="D399" s="321">
        <v>980.13333333333333</v>
      </c>
      <c r="E399" s="321">
        <v>966.56666666666661</v>
      </c>
      <c r="F399" s="321">
        <v>952.83333333333326</v>
      </c>
      <c r="G399" s="321">
        <v>939.26666666666654</v>
      </c>
      <c r="H399" s="321">
        <v>993.86666666666667</v>
      </c>
      <c r="I399" s="321">
        <v>1007.4333333333335</v>
      </c>
      <c r="J399" s="321">
        <v>1021.1666666666667</v>
      </c>
      <c r="K399" s="320">
        <v>993.7</v>
      </c>
      <c r="L399" s="320">
        <v>966.4</v>
      </c>
      <c r="M399" s="320">
        <v>0.56416999999999995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1612.75</v>
      </c>
      <c r="D400" s="321">
        <v>1607.4333333333334</v>
      </c>
      <c r="E400" s="321">
        <v>1590.6166666666668</v>
      </c>
      <c r="F400" s="321">
        <v>1568.4833333333333</v>
      </c>
      <c r="G400" s="321">
        <v>1551.6666666666667</v>
      </c>
      <c r="H400" s="321">
        <v>1629.5666666666668</v>
      </c>
      <c r="I400" s="321">
        <v>1646.3833333333334</v>
      </c>
      <c r="J400" s="321">
        <v>1668.5166666666669</v>
      </c>
      <c r="K400" s="320">
        <v>1624.25</v>
      </c>
      <c r="L400" s="320">
        <v>1585.3</v>
      </c>
      <c r="M400" s="320">
        <v>2.1744699999999999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34.25</v>
      </c>
      <c r="D401" s="321">
        <v>34.483333333333327</v>
      </c>
      <c r="E401" s="321">
        <v>33.916666666666657</v>
      </c>
      <c r="F401" s="321">
        <v>33.583333333333329</v>
      </c>
      <c r="G401" s="321">
        <v>33.016666666666659</v>
      </c>
      <c r="H401" s="321">
        <v>34.816666666666656</v>
      </c>
      <c r="I401" s="321">
        <v>35.383333333333333</v>
      </c>
      <c r="J401" s="321">
        <v>35.716666666666654</v>
      </c>
      <c r="K401" s="320">
        <v>35.049999999999997</v>
      </c>
      <c r="L401" s="320">
        <v>34.15</v>
      </c>
      <c r="M401" s="320">
        <v>37.26088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110.5</v>
      </c>
      <c r="D402" s="321">
        <v>109.08333333333333</v>
      </c>
      <c r="E402" s="321">
        <v>106.21666666666665</v>
      </c>
      <c r="F402" s="321">
        <v>101.93333333333332</v>
      </c>
      <c r="G402" s="321">
        <v>99.066666666666649</v>
      </c>
      <c r="H402" s="321">
        <v>113.36666666666666</v>
      </c>
      <c r="I402" s="321">
        <v>116.23333333333333</v>
      </c>
      <c r="J402" s="321">
        <v>120.51666666666667</v>
      </c>
      <c r="K402" s="320">
        <v>111.95</v>
      </c>
      <c r="L402" s="320">
        <v>104.8</v>
      </c>
      <c r="M402" s="320">
        <v>787.34091999999998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7795.75</v>
      </c>
      <c r="D403" s="321">
        <v>7782.5666666666666</v>
      </c>
      <c r="E403" s="321">
        <v>7738.1833333333334</v>
      </c>
      <c r="F403" s="321">
        <v>7680.6166666666668</v>
      </c>
      <c r="G403" s="321">
        <v>7636.2333333333336</v>
      </c>
      <c r="H403" s="321">
        <v>7840.1333333333332</v>
      </c>
      <c r="I403" s="321">
        <v>7884.5166666666664</v>
      </c>
      <c r="J403" s="321">
        <v>7942.083333333333</v>
      </c>
      <c r="K403" s="320">
        <v>7826.95</v>
      </c>
      <c r="L403" s="320">
        <v>7725</v>
      </c>
      <c r="M403" s="320">
        <v>0.28787000000000001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854.1</v>
      </c>
      <c r="D404" s="321">
        <v>846.5</v>
      </c>
      <c r="E404" s="321">
        <v>836.5</v>
      </c>
      <c r="F404" s="321">
        <v>818.9</v>
      </c>
      <c r="G404" s="321">
        <v>808.9</v>
      </c>
      <c r="H404" s="321">
        <v>864.1</v>
      </c>
      <c r="I404" s="321">
        <v>874.1</v>
      </c>
      <c r="J404" s="321">
        <v>891.7</v>
      </c>
      <c r="K404" s="320">
        <v>856.5</v>
      </c>
      <c r="L404" s="320">
        <v>828.9</v>
      </c>
      <c r="M404" s="320">
        <v>50.34995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1107.0999999999999</v>
      </c>
      <c r="D405" s="321">
        <v>1110.3500000000001</v>
      </c>
      <c r="E405" s="321">
        <v>1098.2500000000002</v>
      </c>
      <c r="F405" s="321">
        <v>1089.4000000000001</v>
      </c>
      <c r="G405" s="321">
        <v>1077.3000000000002</v>
      </c>
      <c r="H405" s="321">
        <v>1119.2000000000003</v>
      </c>
      <c r="I405" s="321">
        <v>1131.3000000000002</v>
      </c>
      <c r="J405" s="321">
        <v>1140.1500000000003</v>
      </c>
      <c r="K405" s="320">
        <v>1122.45</v>
      </c>
      <c r="L405" s="320">
        <v>1101.5</v>
      </c>
      <c r="M405" s="320">
        <v>13.54847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513.95000000000005</v>
      </c>
      <c r="D406" s="321">
        <v>511.7166666666667</v>
      </c>
      <c r="E406" s="321">
        <v>508.23333333333335</v>
      </c>
      <c r="F406" s="321">
        <v>502.51666666666665</v>
      </c>
      <c r="G406" s="321">
        <v>499.0333333333333</v>
      </c>
      <c r="H406" s="321">
        <v>517.43333333333339</v>
      </c>
      <c r="I406" s="321">
        <v>520.91666666666674</v>
      </c>
      <c r="J406" s="321">
        <v>526.63333333333344</v>
      </c>
      <c r="K406" s="320">
        <v>515.20000000000005</v>
      </c>
      <c r="L406" s="320">
        <v>506</v>
      </c>
      <c r="M406" s="320">
        <v>137.38274999999999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1977.05</v>
      </c>
      <c r="D407" s="321">
        <v>1986.3500000000001</v>
      </c>
      <c r="E407" s="321">
        <v>1950.7000000000003</v>
      </c>
      <c r="F407" s="321">
        <v>1924.3500000000001</v>
      </c>
      <c r="G407" s="321">
        <v>1888.7000000000003</v>
      </c>
      <c r="H407" s="321">
        <v>2012.7000000000003</v>
      </c>
      <c r="I407" s="321">
        <v>2048.3500000000004</v>
      </c>
      <c r="J407" s="321">
        <v>2074.7000000000003</v>
      </c>
      <c r="K407" s="320">
        <v>2022</v>
      </c>
      <c r="L407" s="320">
        <v>1960</v>
      </c>
      <c r="M407" s="320">
        <v>2.8176199999999998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125.25</v>
      </c>
      <c r="D408" s="321">
        <v>126.75</v>
      </c>
      <c r="E408" s="321">
        <v>123.05000000000001</v>
      </c>
      <c r="F408" s="321">
        <v>120.85000000000001</v>
      </c>
      <c r="G408" s="321">
        <v>117.15000000000002</v>
      </c>
      <c r="H408" s="321">
        <v>128.94999999999999</v>
      </c>
      <c r="I408" s="321">
        <v>132.64999999999998</v>
      </c>
      <c r="J408" s="321">
        <v>134.85</v>
      </c>
      <c r="K408" s="320">
        <v>130.44999999999999</v>
      </c>
      <c r="L408" s="320">
        <v>124.55</v>
      </c>
      <c r="M408" s="320">
        <v>10.067030000000001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127.1</v>
      </c>
      <c r="D409" s="321">
        <v>126.51666666666665</v>
      </c>
      <c r="E409" s="321">
        <v>123.23333333333329</v>
      </c>
      <c r="F409" s="321">
        <v>119.36666666666665</v>
      </c>
      <c r="G409" s="321">
        <v>116.08333333333329</v>
      </c>
      <c r="H409" s="321">
        <v>130.3833333333333</v>
      </c>
      <c r="I409" s="321">
        <v>133.66666666666666</v>
      </c>
      <c r="J409" s="321">
        <v>137.5333333333333</v>
      </c>
      <c r="K409" s="320">
        <v>129.80000000000001</v>
      </c>
      <c r="L409" s="320">
        <v>122.65</v>
      </c>
      <c r="M409" s="320">
        <v>30.58934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152.69999999999999</v>
      </c>
      <c r="D410" s="321">
        <v>152.31666666666666</v>
      </c>
      <c r="E410" s="321">
        <v>148.63333333333333</v>
      </c>
      <c r="F410" s="321">
        <v>144.56666666666666</v>
      </c>
      <c r="G410" s="321">
        <v>140.88333333333333</v>
      </c>
      <c r="H410" s="321">
        <v>156.38333333333333</v>
      </c>
      <c r="I410" s="321">
        <v>160.06666666666666</v>
      </c>
      <c r="J410" s="321">
        <v>164.13333333333333</v>
      </c>
      <c r="K410" s="320">
        <v>156</v>
      </c>
      <c r="L410" s="320">
        <v>148.25</v>
      </c>
      <c r="M410" s="320">
        <v>22.273029999999999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3801.3</v>
      </c>
      <c r="D411" s="321">
        <v>3793.9166666666665</v>
      </c>
      <c r="E411" s="321">
        <v>3700.833333333333</v>
      </c>
      <c r="F411" s="321">
        <v>3600.3666666666663</v>
      </c>
      <c r="G411" s="321">
        <v>3507.2833333333328</v>
      </c>
      <c r="H411" s="321">
        <v>3894.3833333333332</v>
      </c>
      <c r="I411" s="321">
        <v>3987.4666666666662</v>
      </c>
      <c r="J411" s="321">
        <v>4087.9333333333334</v>
      </c>
      <c r="K411" s="320">
        <v>3887</v>
      </c>
      <c r="L411" s="320">
        <v>3693.45</v>
      </c>
      <c r="M411" s="320">
        <v>0.50824000000000003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691.25</v>
      </c>
      <c r="D412" s="321">
        <v>667.83333333333337</v>
      </c>
      <c r="E412" s="321">
        <v>644.41666666666674</v>
      </c>
      <c r="F412" s="321">
        <v>597.58333333333337</v>
      </c>
      <c r="G412" s="321">
        <v>574.16666666666674</v>
      </c>
      <c r="H412" s="321">
        <v>714.66666666666674</v>
      </c>
      <c r="I412" s="321">
        <v>738.08333333333348</v>
      </c>
      <c r="J412" s="321">
        <v>784.91666666666674</v>
      </c>
      <c r="K412" s="320">
        <v>691.25</v>
      </c>
      <c r="L412" s="320">
        <v>621</v>
      </c>
      <c r="M412" s="320">
        <v>4.3371399999999998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426.7</v>
      </c>
      <c r="D413" s="321">
        <v>427.66666666666669</v>
      </c>
      <c r="E413" s="321">
        <v>422.03333333333336</v>
      </c>
      <c r="F413" s="321">
        <v>417.36666666666667</v>
      </c>
      <c r="G413" s="321">
        <v>411.73333333333335</v>
      </c>
      <c r="H413" s="321">
        <v>432.33333333333337</v>
      </c>
      <c r="I413" s="321">
        <v>437.9666666666667</v>
      </c>
      <c r="J413" s="321">
        <v>442.63333333333338</v>
      </c>
      <c r="K413" s="320">
        <v>433.3</v>
      </c>
      <c r="L413" s="320">
        <v>423</v>
      </c>
      <c r="M413" s="320">
        <v>0.92198999999999998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24733</v>
      </c>
      <c r="D414" s="321">
        <v>24889.816666666666</v>
      </c>
      <c r="E414" s="321">
        <v>24501.133333333331</v>
      </c>
      <c r="F414" s="321">
        <v>24269.266666666666</v>
      </c>
      <c r="G414" s="321">
        <v>23880.583333333332</v>
      </c>
      <c r="H414" s="321">
        <v>25121.683333333331</v>
      </c>
      <c r="I414" s="321">
        <v>25510.366666666665</v>
      </c>
      <c r="J414" s="321">
        <v>25742.23333333333</v>
      </c>
      <c r="K414" s="320">
        <v>25278.5</v>
      </c>
      <c r="L414" s="320">
        <v>24657.95</v>
      </c>
      <c r="M414" s="320">
        <v>0.33643000000000001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1690.7</v>
      </c>
      <c r="D415" s="321">
        <v>1700.8999999999999</v>
      </c>
      <c r="E415" s="321">
        <v>1670.7999999999997</v>
      </c>
      <c r="F415" s="321">
        <v>1650.8999999999999</v>
      </c>
      <c r="G415" s="321">
        <v>1620.7999999999997</v>
      </c>
      <c r="H415" s="321">
        <v>1720.7999999999997</v>
      </c>
      <c r="I415" s="321">
        <v>1750.8999999999996</v>
      </c>
      <c r="J415" s="321">
        <v>1770.7999999999997</v>
      </c>
      <c r="K415" s="320">
        <v>1731</v>
      </c>
      <c r="L415" s="320">
        <v>1681</v>
      </c>
      <c r="M415" s="320">
        <v>0.14743999999999999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2458.65</v>
      </c>
      <c r="D416" s="321">
        <v>2461.4833333333336</v>
      </c>
      <c r="E416" s="321">
        <v>2433.166666666667</v>
      </c>
      <c r="F416" s="321">
        <v>2407.6833333333334</v>
      </c>
      <c r="G416" s="321">
        <v>2379.3666666666668</v>
      </c>
      <c r="H416" s="321">
        <v>2486.9666666666672</v>
      </c>
      <c r="I416" s="321">
        <v>2515.2833333333338</v>
      </c>
      <c r="J416" s="321">
        <v>2540.7666666666673</v>
      </c>
      <c r="K416" s="320">
        <v>2489.8000000000002</v>
      </c>
      <c r="L416" s="320">
        <v>2436</v>
      </c>
      <c r="M416" s="320">
        <v>2.9311500000000001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513.65</v>
      </c>
      <c r="D417" s="321">
        <v>512.61666666666667</v>
      </c>
      <c r="E417" s="321">
        <v>504.23333333333335</v>
      </c>
      <c r="F417" s="321">
        <v>494.81666666666666</v>
      </c>
      <c r="G417" s="321">
        <v>486.43333333333334</v>
      </c>
      <c r="H417" s="321">
        <v>522.0333333333333</v>
      </c>
      <c r="I417" s="321">
        <v>530.41666666666674</v>
      </c>
      <c r="J417" s="321">
        <v>539.83333333333337</v>
      </c>
      <c r="K417" s="320">
        <v>521</v>
      </c>
      <c r="L417" s="320">
        <v>503.2</v>
      </c>
      <c r="M417" s="320">
        <v>1.97119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28.8</v>
      </c>
      <c r="D418" s="321">
        <v>28.816666666666663</v>
      </c>
      <c r="E418" s="321">
        <v>28.383333333333326</v>
      </c>
      <c r="F418" s="321">
        <v>27.966666666666661</v>
      </c>
      <c r="G418" s="321">
        <v>27.533333333333324</v>
      </c>
      <c r="H418" s="321">
        <v>29.233333333333327</v>
      </c>
      <c r="I418" s="321">
        <v>29.666666666666664</v>
      </c>
      <c r="J418" s="321">
        <v>30.083333333333329</v>
      </c>
      <c r="K418" s="320">
        <v>29.25</v>
      </c>
      <c r="L418" s="320">
        <v>28.4</v>
      </c>
      <c r="M418" s="320">
        <v>61.390790000000003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3557.5</v>
      </c>
      <c r="D419" s="321">
        <v>3554.1666666666665</v>
      </c>
      <c r="E419" s="321">
        <v>3523.333333333333</v>
      </c>
      <c r="F419" s="321">
        <v>3489.1666666666665</v>
      </c>
      <c r="G419" s="321">
        <v>3458.333333333333</v>
      </c>
      <c r="H419" s="321">
        <v>3588.333333333333</v>
      </c>
      <c r="I419" s="321">
        <v>3619.1666666666661</v>
      </c>
      <c r="J419" s="321">
        <v>3653.333333333333</v>
      </c>
      <c r="K419" s="320">
        <v>3585</v>
      </c>
      <c r="L419" s="320">
        <v>3520</v>
      </c>
      <c r="M419" s="320">
        <v>0.66342000000000001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708.55</v>
      </c>
      <c r="D420" s="321">
        <v>710.31666666666661</v>
      </c>
      <c r="E420" s="321">
        <v>703.23333333333323</v>
      </c>
      <c r="F420" s="321">
        <v>697.91666666666663</v>
      </c>
      <c r="G420" s="321">
        <v>690.83333333333326</v>
      </c>
      <c r="H420" s="321">
        <v>715.63333333333321</v>
      </c>
      <c r="I420" s="321">
        <v>722.7166666666667</v>
      </c>
      <c r="J420" s="321">
        <v>728.03333333333319</v>
      </c>
      <c r="K420" s="320">
        <v>717.4</v>
      </c>
      <c r="L420" s="320">
        <v>705</v>
      </c>
      <c r="M420" s="320">
        <v>2.7475299999999998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747.85</v>
      </c>
      <c r="D421" s="321">
        <v>741.08333333333337</v>
      </c>
      <c r="E421" s="321">
        <v>727.76666666666677</v>
      </c>
      <c r="F421" s="321">
        <v>707.68333333333339</v>
      </c>
      <c r="G421" s="321">
        <v>694.36666666666679</v>
      </c>
      <c r="H421" s="321">
        <v>761.16666666666674</v>
      </c>
      <c r="I421" s="321">
        <v>774.48333333333335</v>
      </c>
      <c r="J421" s="321">
        <v>794.56666666666672</v>
      </c>
      <c r="K421" s="320">
        <v>754.4</v>
      </c>
      <c r="L421" s="320">
        <v>721</v>
      </c>
      <c r="M421" s="320">
        <v>0.85590999999999995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2972.6</v>
      </c>
      <c r="D422" s="321">
        <v>3035.9833333333331</v>
      </c>
      <c r="E422" s="321">
        <v>2882.0166666666664</v>
      </c>
      <c r="F422" s="321">
        <v>2791.4333333333334</v>
      </c>
      <c r="G422" s="321">
        <v>2637.4666666666667</v>
      </c>
      <c r="H422" s="321">
        <v>3126.5666666666662</v>
      </c>
      <c r="I422" s="321">
        <v>3280.5333333333324</v>
      </c>
      <c r="J422" s="321">
        <v>3371.1166666666659</v>
      </c>
      <c r="K422" s="320">
        <v>3189.95</v>
      </c>
      <c r="L422" s="320">
        <v>2945.4</v>
      </c>
      <c r="M422" s="320">
        <v>2.8059599999999998</v>
      </c>
      <c r="N422" s="1"/>
      <c r="O422" s="1"/>
    </row>
    <row r="423" spans="1:15" ht="12.75" customHeight="1">
      <c r="A423" s="30">
        <v>413</v>
      </c>
      <c r="B423" s="334" t="s">
        <v>862</v>
      </c>
      <c r="C423" s="320">
        <v>667.95</v>
      </c>
      <c r="D423" s="321">
        <v>670.11666666666667</v>
      </c>
      <c r="E423" s="321">
        <v>663.83333333333337</v>
      </c>
      <c r="F423" s="321">
        <v>659.7166666666667</v>
      </c>
      <c r="G423" s="321">
        <v>653.43333333333339</v>
      </c>
      <c r="H423" s="321">
        <v>674.23333333333335</v>
      </c>
      <c r="I423" s="321">
        <v>680.51666666666665</v>
      </c>
      <c r="J423" s="321">
        <v>684.63333333333333</v>
      </c>
      <c r="K423" s="320">
        <v>676.4</v>
      </c>
      <c r="L423" s="320">
        <v>666</v>
      </c>
      <c r="M423" s="320">
        <v>5.9746100000000002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786.2</v>
      </c>
      <c r="D424" s="321">
        <v>784.08333333333337</v>
      </c>
      <c r="E424" s="321">
        <v>777.16666666666674</v>
      </c>
      <c r="F424" s="321">
        <v>768.13333333333333</v>
      </c>
      <c r="G424" s="321">
        <v>761.2166666666667</v>
      </c>
      <c r="H424" s="321">
        <v>793.11666666666679</v>
      </c>
      <c r="I424" s="321">
        <v>800.03333333333353</v>
      </c>
      <c r="J424" s="321">
        <v>809.06666666666683</v>
      </c>
      <c r="K424" s="320">
        <v>791</v>
      </c>
      <c r="L424" s="320">
        <v>775.05</v>
      </c>
      <c r="M424" s="320">
        <v>1.50895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458.05</v>
      </c>
      <c r="D425" s="321">
        <v>454.31666666666666</v>
      </c>
      <c r="E425" s="321">
        <v>436.33333333333331</v>
      </c>
      <c r="F425" s="321">
        <v>414.61666666666667</v>
      </c>
      <c r="G425" s="321">
        <v>396.63333333333333</v>
      </c>
      <c r="H425" s="321">
        <v>476.0333333333333</v>
      </c>
      <c r="I425" s="321">
        <v>494.01666666666665</v>
      </c>
      <c r="J425" s="321">
        <v>515.73333333333335</v>
      </c>
      <c r="K425" s="320">
        <v>472.3</v>
      </c>
      <c r="L425" s="320">
        <v>432.6</v>
      </c>
      <c r="M425" s="320">
        <v>9.7852899999999998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292.10000000000002</v>
      </c>
      <c r="D426" s="321">
        <v>295</v>
      </c>
      <c r="E426" s="321">
        <v>288.05</v>
      </c>
      <c r="F426" s="321">
        <v>284</v>
      </c>
      <c r="G426" s="321">
        <v>277.05</v>
      </c>
      <c r="H426" s="321">
        <v>299.05</v>
      </c>
      <c r="I426" s="321">
        <v>306.00000000000006</v>
      </c>
      <c r="J426" s="321">
        <v>310.05</v>
      </c>
      <c r="K426" s="320">
        <v>301.95</v>
      </c>
      <c r="L426" s="320">
        <v>290.95</v>
      </c>
      <c r="M426" s="320">
        <v>4.23996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58.55</v>
      </c>
      <c r="D427" s="321">
        <v>58.733333333333327</v>
      </c>
      <c r="E427" s="321">
        <v>58.216666666666654</v>
      </c>
      <c r="F427" s="321">
        <v>57.883333333333326</v>
      </c>
      <c r="G427" s="321">
        <v>57.366666666666653</v>
      </c>
      <c r="H427" s="321">
        <v>59.066666666666656</v>
      </c>
      <c r="I427" s="321">
        <v>59.583333333333321</v>
      </c>
      <c r="J427" s="321">
        <v>59.916666666666657</v>
      </c>
      <c r="K427" s="320">
        <v>59.25</v>
      </c>
      <c r="L427" s="320">
        <v>58.4</v>
      </c>
      <c r="M427" s="320">
        <v>24.68787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2684.7</v>
      </c>
      <c r="D428" s="321">
        <v>2685.5666666666666</v>
      </c>
      <c r="E428" s="321">
        <v>2659.1333333333332</v>
      </c>
      <c r="F428" s="321">
        <v>2633.5666666666666</v>
      </c>
      <c r="G428" s="321">
        <v>2607.1333333333332</v>
      </c>
      <c r="H428" s="321">
        <v>2711.1333333333332</v>
      </c>
      <c r="I428" s="321">
        <v>2737.5666666666666</v>
      </c>
      <c r="J428" s="321">
        <v>2763.1333333333332</v>
      </c>
      <c r="K428" s="320">
        <v>2712</v>
      </c>
      <c r="L428" s="320">
        <v>2660</v>
      </c>
      <c r="M428" s="320">
        <v>6.36435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1167.05</v>
      </c>
      <c r="D429" s="321">
        <v>1167.3666666666668</v>
      </c>
      <c r="E429" s="321">
        <v>1154.7333333333336</v>
      </c>
      <c r="F429" s="321">
        <v>1142.4166666666667</v>
      </c>
      <c r="G429" s="321">
        <v>1129.7833333333335</v>
      </c>
      <c r="H429" s="321">
        <v>1179.6833333333336</v>
      </c>
      <c r="I429" s="321">
        <v>1192.3166666666668</v>
      </c>
      <c r="J429" s="321">
        <v>1204.6333333333337</v>
      </c>
      <c r="K429" s="320">
        <v>1180</v>
      </c>
      <c r="L429" s="320">
        <v>1155.05</v>
      </c>
      <c r="M429" s="320">
        <v>10.297040000000001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377.1</v>
      </c>
      <c r="D430" s="321">
        <v>377.41666666666669</v>
      </c>
      <c r="E430" s="321">
        <v>366.23333333333335</v>
      </c>
      <c r="F430" s="321">
        <v>355.36666666666667</v>
      </c>
      <c r="G430" s="321">
        <v>344.18333333333334</v>
      </c>
      <c r="H430" s="321">
        <v>388.28333333333336</v>
      </c>
      <c r="I430" s="321">
        <v>399.46666666666664</v>
      </c>
      <c r="J430" s="321">
        <v>410.33333333333337</v>
      </c>
      <c r="K430" s="320">
        <v>388.6</v>
      </c>
      <c r="L430" s="320">
        <v>366.55</v>
      </c>
      <c r="M430" s="320">
        <v>25.128699999999998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92.45</v>
      </c>
      <c r="D431" s="321">
        <v>92.75</v>
      </c>
      <c r="E431" s="321">
        <v>91.7</v>
      </c>
      <c r="F431" s="321">
        <v>90.95</v>
      </c>
      <c r="G431" s="321">
        <v>89.9</v>
      </c>
      <c r="H431" s="321">
        <v>93.5</v>
      </c>
      <c r="I431" s="321">
        <v>94.550000000000011</v>
      </c>
      <c r="J431" s="321">
        <v>95.3</v>
      </c>
      <c r="K431" s="320">
        <v>93.8</v>
      </c>
      <c r="L431" s="320">
        <v>92</v>
      </c>
      <c r="M431" s="320">
        <v>1.5494399999999999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220.6</v>
      </c>
      <c r="D432" s="321">
        <v>222.08333333333334</v>
      </c>
      <c r="E432" s="321">
        <v>215.76666666666668</v>
      </c>
      <c r="F432" s="321">
        <v>210.93333333333334</v>
      </c>
      <c r="G432" s="321">
        <v>204.61666666666667</v>
      </c>
      <c r="H432" s="321">
        <v>226.91666666666669</v>
      </c>
      <c r="I432" s="321">
        <v>233.23333333333335</v>
      </c>
      <c r="J432" s="321">
        <v>238.06666666666669</v>
      </c>
      <c r="K432" s="320">
        <v>228.4</v>
      </c>
      <c r="L432" s="320">
        <v>217.25</v>
      </c>
      <c r="M432" s="320">
        <v>10.812810000000001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539.70000000000005</v>
      </c>
      <c r="D433" s="321">
        <v>541.98333333333335</v>
      </c>
      <c r="E433" s="321">
        <v>535.7166666666667</v>
      </c>
      <c r="F433" s="321">
        <v>531.73333333333335</v>
      </c>
      <c r="G433" s="321">
        <v>525.4666666666667</v>
      </c>
      <c r="H433" s="321">
        <v>545.9666666666667</v>
      </c>
      <c r="I433" s="321">
        <v>552.23333333333335</v>
      </c>
      <c r="J433" s="321">
        <v>556.2166666666667</v>
      </c>
      <c r="K433" s="320">
        <v>548.25</v>
      </c>
      <c r="L433" s="320">
        <v>538</v>
      </c>
      <c r="M433" s="320">
        <v>2.19272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428.95</v>
      </c>
      <c r="D434" s="321">
        <v>428.76666666666665</v>
      </c>
      <c r="E434" s="321">
        <v>422.23333333333329</v>
      </c>
      <c r="F434" s="321">
        <v>415.51666666666665</v>
      </c>
      <c r="G434" s="321">
        <v>408.98333333333329</v>
      </c>
      <c r="H434" s="321">
        <v>435.48333333333329</v>
      </c>
      <c r="I434" s="321">
        <v>442.01666666666659</v>
      </c>
      <c r="J434" s="321">
        <v>448.73333333333329</v>
      </c>
      <c r="K434" s="320">
        <v>435.3</v>
      </c>
      <c r="L434" s="320">
        <v>422.05</v>
      </c>
      <c r="M434" s="320">
        <v>3.1035200000000001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2042.4</v>
      </c>
      <c r="D435" s="321">
        <v>2028.2666666666667</v>
      </c>
      <c r="E435" s="321">
        <v>2006.5333333333333</v>
      </c>
      <c r="F435" s="321">
        <v>1970.6666666666667</v>
      </c>
      <c r="G435" s="321">
        <v>1948.9333333333334</v>
      </c>
      <c r="H435" s="321">
        <v>2064.1333333333332</v>
      </c>
      <c r="I435" s="321">
        <v>2085.8666666666663</v>
      </c>
      <c r="J435" s="321">
        <v>2121.7333333333331</v>
      </c>
      <c r="K435" s="320">
        <v>2050</v>
      </c>
      <c r="L435" s="320">
        <v>1992.4</v>
      </c>
      <c r="M435" s="320">
        <v>0.23887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878.6</v>
      </c>
      <c r="D436" s="321">
        <v>882.36666666666667</v>
      </c>
      <c r="E436" s="321">
        <v>867.73333333333335</v>
      </c>
      <c r="F436" s="321">
        <v>856.86666666666667</v>
      </c>
      <c r="G436" s="321">
        <v>842.23333333333335</v>
      </c>
      <c r="H436" s="321">
        <v>893.23333333333335</v>
      </c>
      <c r="I436" s="321">
        <v>907.86666666666679</v>
      </c>
      <c r="J436" s="321">
        <v>918.73333333333335</v>
      </c>
      <c r="K436" s="320">
        <v>897</v>
      </c>
      <c r="L436" s="320">
        <v>871.5</v>
      </c>
      <c r="M436" s="320">
        <v>0.86014999999999997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928.1</v>
      </c>
      <c r="D437" s="321">
        <v>930.63333333333333</v>
      </c>
      <c r="E437" s="321">
        <v>922.4666666666667</v>
      </c>
      <c r="F437" s="321">
        <v>916.83333333333337</v>
      </c>
      <c r="G437" s="321">
        <v>908.66666666666674</v>
      </c>
      <c r="H437" s="321">
        <v>936.26666666666665</v>
      </c>
      <c r="I437" s="321">
        <v>944.43333333333339</v>
      </c>
      <c r="J437" s="321">
        <v>950.06666666666661</v>
      </c>
      <c r="K437" s="320">
        <v>938.8</v>
      </c>
      <c r="L437" s="320">
        <v>925</v>
      </c>
      <c r="M437" s="320">
        <v>18.817540000000001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478.1</v>
      </c>
      <c r="D438" s="321">
        <v>478.7833333333333</v>
      </c>
      <c r="E438" s="321">
        <v>471.46666666666658</v>
      </c>
      <c r="F438" s="321">
        <v>464.83333333333326</v>
      </c>
      <c r="G438" s="321">
        <v>457.51666666666654</v>
      </c>
      <c r="H438" s="321">
        <v>485.41666666666663</v>
      </c>
      <c r="I438" s="321">
        <v>492.73333333333335</v>
      </c>
      <c r="J438" s="321">
        <v>499.36666666666667</v>
      </c>
      <c r="K438" s="320">
        <v>486.1</v>
      </c>
      <c r="L438" s="320">
        <v>472.15</v>
      </c>
      <c r="M438" s="320">
        <v>5.0973600000000001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498.6</v>
      </c>
      <c r="D439" s="321">
        <v>501.4666666666667</v>
      </c>
      <c r="E439" s="321">
        <v>492.43333333333339</v>
      </c>
      <c r="F439" s="321">
        <v>486.26666666666671</v>
      </c>
      <c r="G439" s="321">
        <v>477.23333333333341</v>
      </c>
      <c r="H439" s="321">
        <v>507.63333333333338</v>
      </c>
      <c r="I439" s="321">
        <v>516.66666666666674</v>
      </c>
      <c r="J439" s="321">
        <v>522.83333333333337</v>
      </c>
      <c r="K439" s="320">
        <v>510.5</v>
      </c>
      <c r="L439" s="320">
        <v>495.3</v>
      </c>
      <c r="M439" s="320">
        <v>10.564730000000001</v>
      </c>
      <c r="N439" s="1"/>
      <c r="O439" s="1"/>
    </row>
    <row r="440" spans="1:15" ht="12.75" customHeight="1">
      <c r="A440" s="30">
        <v>430</v>
      </c>
      <c r="B440" s="334" t="s">
        <v>521</v>
      </c>
      <c r="C440" s="320">
        <v>921.3</v>
      </c>
      <c r="D440" s="321">
        <v>925.06666666666661</v>
      </c>
      <c r="E440" s="321">
        <v>896.13333333333321</v>
      </c>
      <c r="F440" s="321">
        <v>870.96666666666658</v>
      </c>
      <c r="G440" s="321">
        <v>842.03333333333319</v>
      </c>
      <c r="H440" s="321">
        <v>950.23333333333323</v>
      </c>
      <c r="I440" s="321">
        <v>979.16666666666663</v>
      </c>
      <c r="J440" s="321">
        <v>1004.3333333333333</v>
      </c>
      <c r="K440" s="320">
        <v>954</v>
      </c>
      <c r="L440" s="320">
        <v>899.9</v>
      </c>
      <c r="M440" s="320">
        <v>1.5727899999999999</v>
      </c>
      <c r="N440" s="1"/>
      <c r="O440" s="1"/>
    </row>
    <row r="441" spans="1:15" ht="12.75" customHeight="1">
      <c r="A441" s="30">
        <v>431</v>
      </c>
      <c r="B441" s="334" t="s">
        <v>519</v>
      </c>
      <c r="C441" s="320">
        <v>384.9</v>
      </c>
      <c r="D441" s="321">
        <v>384.2833333333333</v>
      </c>
      <c r="E441" s="321">
        <v>375.56666666666661</v>
      </c>
      <c r="F441" s="321">
        <v>366.23333333333329</v>
      </c>
      <c r="G441" s="321">
        <v>357.51666666666659</v>
      </c>
      <c r="H441" s="321">
        <v>393.61666666666662</v>
      </c>
      <c r="I441" s="321">
        <v>402.33333333333331</v>
      </c>
      <c r="J441" s="321">
        <v>411.66666666666663</v>
      </c>
      <c r="K441" s="320">
        <v>393</v>
      </c>
      <c r="L441" s="320">
        <v>374.95</v>
      </c>
      <c r="M441" s="320">
        <v>4.0156200000000002</v>
      </c>
      <c r="N441" s="1"/>
      <c r="O441" s="1"/>
    </row>
    <row r="442" spans="1:15" ht="12.75" customHeight="1">
      <c r="A442" s="30">
        <v>432</v>
      </c>
      <c r="B442" s="334" t="s">
        <v>520</v>
      </c>
      <c r="C442" s="320">
        <v>2162.5500000000002</v>
      </c>
      <c r="D442" s="321">
        <v>2152.5499999999997</v>
      </c>
      <c r="E442" s="321">
        <v>2129.0999999999995</v>
      </c>
      <c r="F442" s="321">
        <v>2095.6499999999996</v>
      </c>
      <c r="G442" s="321">
        <v>2072.1999999999994</v>
      </c>
      <c r="H442" s="321">
        <v>2185.9999999999995</v>
      </c>
      <c r="I442" s="321">
        <v>2209.4499999999994</v>
      </c>
      <c r="J442" s="321">
        <v>2242.8999999999996</v>
      </c>
      <c r="K442" s="320">
        <v>2176</v>
      </c>
      <c r="L442" s="320">
        <v>2119.1</v>
      </c>
      <c r="M442" s="320">
        <v>1.1164499999999999</v>
      </c>
      <c r="N442" s="1"/>
      <c r="O442" s="1"/>
    </row>
    <row r="443" spans="1:15" ht="12.75" customHeight="1">
      <c r="A443" s="30">
        <v>433</v>
      </c>
      <c r="B443" s="334" t="s">
        <v>522</v>
      </c>
      <c r="C443" s="320">
        <v>607.1</v>
      </c>
      <c r="D443" s="321">
        <v>611.0333333333333</v>
      </c>
      <c r="E443" s="321">
        <v>600.06666666666661</v>
      </c>
      <c r="F443" s="321">
        <v>593.0333333333333</v>
      </c>
      <c r="G443" s="321">
        <v>582.06666666666661</v>
      </c>
      <c r="H443" s="321">
        <v>618.06666666666661</v>
      </c>
      <c r="I443" s="321">
        <v>629.0333333333333</v>
      </c>
      <c r="J443" s="321">
        <v>636.06666666666661</v>
      </c>
      <c r="K443" s="320">
        <v>622</v>
      </c>
      <c r="L443" s="320">
        <v>604</v>
      </c>
      <c r="M443" s="320">
        <v>2.7242799999999998</v>
      </c>
      <c r="N443" s="1"/>
      <c r="O443" s="1"/>
    </row>
    <row r="444" spans="1:15" ht="12.75" customHeight="1">
      <c r="A444" s="30">
        <v>434</v>
      </c>
      <c r="B444" s="334" t="s">
        <v>523</v>
      </c>
      <c r="C444" s="320">
        <v>10.85</v>
      </c>
      <c r="D444" s="321">
        <v>10.85</v>
      </c>
      <c r="E444" s="321">
        <v>10.85</v>
      </c>
      <c r="F444" s="321">
        <v>10.85</v>
      </c>
      <c r="G444" s="321">
        <v>10.85</v>
      </c>
      <c r="H444" s="321">
        <v>10.85</v>
      </c>
      <c r="I444" s="321">
        <v>10.85</v>
      </c>
      <c r="J444" s="321">
        <v>10.85</v>
      </c>
      <c r="K444" s="320">
        <v>10.85</v>
      </c>
      <c r="L444" s="320">
        <v>10.85</v>
      </c>
      <c r="M444" s="320">
        <v>55.340209999999999</v>
      </c>
      <c r="N444" s="1"/>
      <c r="O444" s="1"/>
    </row>
    <row r="445" spans="1:15" ht="12.75" customHeight="1">
      <c r="A445" s="30">
        <v>435</v>
      </c>
      <c r="B445" s="334" t="s">
        <v>510</v>
      </c>
      <c r="C445" s="320">
        <v>357.6</v>
      </c>
      <c r="D445" s="321">
        <v>360.03333333333336</v>
      </c>
      <c r="E445" s="321">
        <v>352.76666666666671</v>
      </c>
      <c r="F445" s="321">
        <v>347.93333333333334</v>
      </c>
      <c r="G445" s="321">
        <v>340.66666666666669</v>
      </c>
      <c r="H445" s="321">
        <v>364.86666666666673</v>
      </c>
      <c r="I445" s="321">
        <v>372.13333333333338</v>
      </c>
      <c r="J445" s="321">
        <v>376.96666666666675</v>
      </c>
      <c r="K445" s="320">
        <v>367.3</v>
      </c>
      <c r="L445" s="320">
        <v>355.2</v>
      </c>
      <c r="M445" s="320">
        <v>6.7699299999999996</v>
      </c>
      <c r="N445" s="1"/>
      <c r="O445" s="1"/>
    </row>
    <row r="446" spans="1:15" ht="12.75" customHeight="1">
      <c r="A446" s="30">
        <v>436</v>
      </c>
      <c r="B446" s="334" t="s">
        <v>524</v>
      </c>
      <c r="C446" s="320">
        <v>1187.4000000000001</v>
      </c>
      <c r="D446" s="321">
        <v>1187.8</v>
      </c>
      <c r="E446" s="321">
        <v>1176.5999999999999</v>
      </c>
      <c r="F446" s="321">
        <v>1165.8</v>
      </c>
      <c r="G446" s="321">
        <v>1154.5999999999999</v>
      </c>
      <c r="H446" s="321">
        <v>1198.5999999999999</v>
      </c>
      <c r="I446" s="321">
        <v>1209.8000000000002</v>
      </c>
      <c r="J446" s="321">
        <v>1220.5999999999999</v>
      </c>
      <c r="K446" s="320">
        <v>1199</v>
      </c>
      <c r="L446" s="320">
        <v>1177</v>
      </c>
      <c r="M446" s="320">
        <v>0.94259000000000004</v>
      </c>
      <c r="N446" s="1"/>
      <c r="O446" s="1"/>
    </row>
    <row r="447" spans="1:15" ht="12.75" customHeight="1">
      <c r="A447" s="30">
        <v>437</v>
      </c>
      <c r="B447" s="334" t="s">
        <v>276</v>
      </c>
      <c r="C447" s="320">
        <v>609.35</v>
      </c>
      <c r="D447" s="321">
        <v>610.23333333333335</v>
      </c>
      <c r="E447" s="321">
        <v>601.66666666666674</v>
      </c>
      <c r="F447" s="321">
        <v>593.98333333333335</v>
      </c>
      <c r="G447" s="321">
        <v>585.41666666666674</v>
      </c>
      <c r="H447" s="321">
        <v>617.91666666666674</v>
      </c>
      <c r="I447" s="321">
        <v>626.48333333333335</v>
      </c>
      <c r="J447" s="321">
        <v>634.16666666666674</v>
      </c>
      <c r="K447" s="320">
        <v>618.79999999999995</v>
      </c>
      <c r="L447" s="320">
        <v>602.54999999999995</v>
      </c>
      <c r="M447" s="320">
        <v>3.2227000000000001</v>
      </c>
      <c r="N447" s="1"/>
      <c r="O447" s="1"/>
    </row>
    <row r="448" spans="1:15" ht="12.75" customHeight="1">
      <c r="A448" s="30">
        <v>438</v>
      </c>
      <c r="B448" s="334" t="s">
        <v>529</v>
      </c>
      <c r="C448" s="320">
        <v>1493.25</v>
      </c>
      <c r="D448" s="321">
        <v>1495.0333333333335</v>
      </c>
      <c r="E448" s="321">
        <v>1475.666666666667</v>
      </c>
      <c r="F448" s="321">
        <v>1458.0833333333335</v>
      </c>
      <c r="G448" s="321">
        <v>1438.7166666666669</v>
      </c>
      <c r="H448" s="321">
        <v>1512.616666666667</v>
      </c>
      <c r="I448" s="321">
        <v>1531.9833333333333</v>
      </c>
      <c r="J448" s="321">
        <v>1549.5666666666671</v>
      </c>
      <c r="K448" s="320">
        <v>1514.4</v>
      </c>
      <c r="L448" s="320">
        <v>1477.45</v>
      </c>
      <c r="M448" s="320">
        <v>1.46753</v>
      </c>
      <c r="N448" s="1"/>
      <c r="O448" s="1"/>
    </row>
    <row r="449" spans="1:15" ht="12.75" customHeight="1">
      <c r="A449" s="30">
        <v>439</v>
      </c>
      <c r="B449" s="334" t="s">
        <v>530</v>
      </c>
      <c r="C449" s="320">
        <v>11900.35</v>
      </c>
      <c r="D449" s="321">
        <v>11837.333333333334</v>
      </c>
      <c r="E449" s="321">
        <v>11704.666666666668</v>
      </c>
      <c r="F449" s="321">
        <v>11508.983333333334</v>
      </c>
      <c r="G449" s="321">
        <v>11376.316666666668</v>
      </c>
      <c r="H449" s="321">
        <v>12033.016666666668</v>
      </c>
      <c r="I449" s="321">
        <v>12165.683333333336</v>
      </c>
      <c r="J449" s="321">
        <v>12361.366666666669</v>
      </c>
      <c r="K449" s="320">
        <v>11970</v>
      </c>
      <c r="L449" s="320">
        <v>11641.65</v>
      </c>
      <c r="M449" s="320">
        <v>1.0540000000000001E-2</v>
      </c>
      <c r="N449" s="1"/>
      <c r="O449" s="1"/>
    </row>
    <row r="450" spans="1:15" ht="12.75" customHeight="1">
      <c r="A450" s="30">
        <v>440</v>
      </c>
      <c r="B450" s="334" t="s">
        <v>196</v>
      </c>
      <c r="C450" s="320">
        <v>1000.55</v>
      </c>
      <c r="D450" s="321">
        <v>1004.7166666666666</v>
      </c>
      <c r="E450" s="321">
        <v>991.88333333333321</v>
      </c>
      <c r="F450" s="321">
        <v>983.21666666666658</v>
      </c>
      <c r="G450" s="321">
        <v>970.38333333333321</v>
      </c>
      <c r="H450" s="321">
        <v>1013.3833333333332</v>
      </c>
      <c r="I450" s="321">
        <v>1026.2166666666665</v>
      </c>
      <c r="J450" s="321">
        <v>1034.8833333333332</v>
      </c>
      <c r="K450" s="320">
        <v>1017.55</v>
      </c>
      <c r="L450" s="320">
        <v>996.05</v>
      </c>
      <c r="M450" s="320">
        <v>12.05753</v>
      </c>
      <c r="N450" s="1"/>
      <c r="O450" s="1"/>
    </row>
    <row r="451" spans="1:15" ht="12.75" customHeight="1">
      <c r="A451" s="30">
        <v>441</v>
      </c>
      <c r="B451" s="334" t="s">
        <v>531</v>
      </c>
      <c r="C451" s="320">
        <v>220.9</v>
      </c>
      <c r="D451" s="321">
        <v>220.61666666666667</v>
      </c>
      <c r="E451" s="321">
        <v>218.93333333333334</v>
      </c>
      <c r="F451" s="321">
        <v>216.96666666666667</v>
      </c>
      <c r="G451" s="321">
        <v>215.28333333333333</v>
      </c>
      <c r="H451" s="321">
        <v>222.58333333333334</v>
      </c>
      <c r="I451" s="321">
        <v>224.26666666666668</v>
      </c>
      <c r="J451" s="321">
        <v>226.23333333333335</v>
      </c>
      <c r="K451" s="320">
        <v>222.3</v>
      </c>
      <c r="L451" s="320">
        <v>218.65</v>
      </c>
      <c r="M451" s="320">
        <v>17.05519</v>
      </c>
      <c r="N451" s="1"/>
      <c r="O451" s="1"/>
    </row>
    <row r="452" spans="1:15" ht="12.75" customHeight="1">
      <c r="A452" s="30">
        <v>442</v>
      </c>
      <c r="B452" s="334" t="s">
        <v>532</v>
      </c>
      <c r="C452" s="320">
        <v>1267.6500000000001</v>
      </c>
      <c r="D452" s="321">
        <v>1263.55</v>
      </c>
      <c r="E452" s="321">
        <v>1239.0999999999999</v>
      </c>
      <c r="F452" s="321">
        <v>1210.55</v>
      </c>
      <c r="G452" s="321">
        <v>1186.0999999999999</v>
      </c>
      <c r="H452" s="321">
        <v>1292.0999999999999</v>
      </c>
      <c r="I452" s="321">
        <v>1316.5500000000002</v>
      </c>
      <c r="J452" s="321">
        <v>1345.1</v>
      </c>
      <c r="K452" s="320">
        <v>1288</v>
      </c>
      <c r="L452" s="320">
        <v>1235</v>
      </c>
      <c r="M452" s="320">
        <v>15.156219999999999</v>
      </c>
      <c r="N452" s="1"/>
      <c r="O452" s="1"/>
    </row>
    <row r="453" spans="1:15" ht="12.75" customHeight="1">
      <c r="A453" s="30">
        <v>443</v>
      </c>
      <c r="B453" s="334" t="s">
        <v>197</v>
      </c>
      <c r="C453" s="320">
        <v>809.25</v>
      </c>
      <c r="D453" s="321">
        <v>806.26666666666677</v>
      </c>
      <c r="E453" s="321">
        <v>800.03333333333353</v>
      </c>
      <c r="F453" s="321">
        <v>790.81666666666672</v>
      </c>
      <c r="G453" s="321">
        <v>784.58333333333348</v>
      </c>
      <c r="H453" s="321">
        <v>815.48333333333358</v>
      </c>
      <c r="I453" s="321">
        <v>821.71666666666692</v>
      </c>
      <c r="J453" s="321">
        <v>830.93333333333362</v>
      </c>
      <c r="K453" s="320">
        <v>812.5</v>
      </c>
      <c r="L453" s="320">
        <v>797.05</v>
      </c>
      <c r="M453" s="320">
        <v>20.04175</v>
      </c>
      <c r="N453" s="1"/>
      <c r="O453" s="1"/>
    </row>
    <row r="454" spans="1:15" ht="12.75" customHeight="1">
      <c r="A454" s="30">
        <v>444</v>
      </c>
      <c r="B454" s="334" t="s">
        <v>277</v>
      </c>
      <c r="C454" s="320">
        <v>8893.65</v>
      </c>
      <c r="D454" s="321">
        <v>8881.8833333333332</v>
      </c>
      <c r="E454" s="321">
        <v>8773.7666666666664</v>
      </c>
      <c r="F454" s="321">
        <v>8653.8833333333332</v>
      </c>
      <c r="G454" s="321">
        <v>8545.7666666666664</v>
      </c>
      <c r="H454" s="321">
        <v>9001.7666666666664</v>
      </c>
      <c r="I454" s="321">
        <v>9109.8833333333314</v>
      </c>
      <c r="J454" s="321">
        <v>9229.7666666666664</v>
      </c>
      <c r="K454" s="320">
        <v>8990</v>
      </c>
      <c r="L454" s="320">
        <v>8762</v>
      </c>
      <c r="M454" s="320">
        <v>3.7275</v>
      </c>
      <c r="N454" s="1"/>
      <c r="O454" s="1"/>
    </row>
    <row r="455" spans="1:15" ht="12.75" customHeight="1">
      <c r="A455" s="30">
        <v>445</v>
      </c>
      <c r="B455" s="334" t="s">
        <v>198</v>
      </c>
      <c r="C455" s="320">
        <v>456.15</v>
      </c>
      <c r="D455" s="321">
        <v>457.14999999999992</v>
      </c>
      <c r="E455" s="321">
        <v>451.59999999999985</v>
      </c>
      <c r="F455" s="321">
        <v>447.04999999999995</v>
      </c>
      <c r="G455" s="321">
        <v>441.49999999999989</v>
      </c>
      <c r="H455" s="321">
        <v>461.69999999999982</v>
      </c>
      <c r="I455" s="321">
        <v>467.24999999999989</v>
      </c>
      <c r="J455" s="321">
        <v>471.79999999999978</v>
      </c>
      <c r="K455" s="320">
        <v>462.7</v>
      </c>
      <c r="L455" s="320">
        <v>452.6</v>
      </c>
      <c r="M455" s="320">
        <v>249.74476999999999</v>
      </c>
      <c r="N455" s="1"/>
      <c r="O455" s="1"/>
    </row>
    <row r="456" spans="1:15" ht="12.75" customHeight="1">
      <c r="A456" s="30">
        <v>446</v>
      </c>
      <c r="B456" s="334" t="s">
        <v>533</v>
      </c>
      <c r="C456" s="320">
        <v>229.45</v>
      </c>
      <c r="D456" s="321">
        <v>228.53333333333333</v>
      </c>
      <c r="E456" s="321">
        <v>225.06666666666666</v>
      </c>
      <c r="F456" s="321">
        <v>220.68333333333334</v>
      </c>
      <c r="G456" s="321">
        <v>217.21666666666667</v>
      </c>
      <c r="H456" s="321">
        <v>232.91666666666666</v>
      </c>
      <c r="I456" s="321">
        <v>236.3833333333333</v>
      </c>
      <c r="J456" s="321">
        <v>240.76666666666665</v>
      </c>
      <c r="K456" s="320">
        <v>232</v>
      </c>
      <c r="L456" s="320">
        <v>224.15</v>
      </c>
      <c r="M456" s="320">
        <v>45.81</v>
      </c>
      <c r="N456" s="1"/>
      <c r="O456" s="1"/>
    </row>
    <row r="457" spans="1:15" ht="12.75" customHeight="1">
      <c r="A457" s="30">
        <v>447</v>
      </c>
      <c r="B457" s="334" t="s">
        <v>199</v>
      </c>
      <c r="C457" s="320">
        <v>289.8</v>
      </c>
      <c r="D457" s="321">
        <v>286.46666666666664</v>
      </c>
      <c r="E457" s="321">
        <v>276.43333333333328</v>
      </c>
      <c r="F457" s="321">
        <v>263.06666666666666</v>
      </c>
      <c r="G457" s="321">
        <v>253.0333333333333</v>
      </c>
      <c r="H457" s="321">
        <v>299.83333333333326</v>
      </c>
      <c r="I457" s="321">
        <v>309.86666666666667</v>
      </c>
      <c r="J457" s="321">
        <v>323.23333333333323</v>
      </c>
      <c r="K457" s="320">
        <v>296.5</v>
      </c>
      <c r="L457" s="320">
        <v>273.10000000000002</v>
      </c>
      <c r="M457" s="320">
        <v>2275.5102000000002</v>
      </c>
      <c r="N457" s="1"/>
      <c r="O457" s="1"/>
    </row>
    <row r="458" spans="1:15" ht="12.75" customHeight="1">
      <c r="A458" s="30">
        <v>448</v>
      </c>
      <c r="B458" s="334" t="s">
        <v>200</v>
      </c>
      <c r="C458" s="320">
        <v>1370.75</v>
      </c>
      <c r="D458" s="321">
        <v>1368.0833333333333</v>
      </c>
      <c r="E458" s="321">
        <v>1349.4666666666665</v>
      </c>
      <c r="F458" s="321">
        <v>1328.1833333333332</v>
      </c>
      <c r="G458" s="321">
        <v>1309.5666666666664</v>
      </c>
      <c r="H458" s="321">
        <v>1389.3666666666666</v>
      </c>
      <c r="I458" s="321">
        <v>1407.9833333333333</v>
      </c>
      <c r="J458" s="321">
        <v>1429.2666666666667</v>
      </c>
      <c r="K458" s="320">
        <v>1386.7</v>
      </c>
      <c r="L458" s="320">
        <v>1346.8</v>
      </c>
      <c r="M458" s="320">
        <v>114.09754</v>
      </c>
      <c r="N458" s="1"/>
      <c r="O458" s="1"/>
    </row>
    <row r="459" spans="1:15" ht="12.75" customHeight="1">
      <c r="A459" s="30">
        <v>449</v>
      </c>
      <c r="B459" s="334" t="s">
        <v>846</v>
      </c>
      <c r="C459" s="320">
        <v>801.2</v>
      </c>
      <c r="D459" s="321">
        <v>797.11666666666667</v>
      </c>
      <c r="E459" s="321">
        <v>785.23333333333335</v>
      </c>
      <c r="F459" s="321">
        <v>769.26666666666665</v>
      </c>
      <c r="G459" s="321">
        <v>757.38333333333333</v>
      </c>
      <c r="H459" s="321">
        <v>813.08333333333337</v>
      </c>
      <c r="I459" s="321">
        <v>824.96666666666681</v>
      </c>
      <c r="J459" s="321">
        <v>840.93333333333339</v>
      </c>
      <c r="K459" s="320">
        <v>809</v>
      </c>
      <c r="L459" s="320">
        <v>781.15</v>
      </c>
      <c r="M459" s="320">
        <v>1.95224</v>
      </c>
      <c r="N459" s="1"/>
      <c r="O459" s="1"/>
    </row>
    <row r="460" spans="1:15" ht="12.75" customHeight="1">
      <c r="A460" s="30">
        <v>450</v>
      </c>
      <c r="B460" s="334" t="s">
        <v>525</v>
      </c>
      <c r="C460" s="320">
        <v>1849.3</v>
      </c>
      <c r="D460" s="321">
        <v>1824.7666666666667</v>
      </c>
      <c r="E460" s="321">
        <v>1764.5333333333333</v>
      </c>
      <c r="F460" s="321">
        <v>1679.7666666666667</v>
      </c>
      <c r="G460" s="321">
        <v>1619.5333333333333</v>
      </c>
      <c r="H460" s="321">
        <v>1909.5333333333333</v>
      </c>
      <c r="I460" s="321">
        <v>1969.7666666666664</v>
      </c>
      <c r="J460" s="321">
        <v>2054.5333333333333</v>
      </c>
      <c r="K460" s="320">
        <v>1885</v>
      </c>
      <c r="L460" s="320">
        <v>1740</v>
      </c>
      <c r="M460" s="320">
        <v>3.0460699999999998</v>
      </c>
      <c r="N460" s="1"/>
      <c r="O460" s="1"/>
    </row>
    <row r="461" spans="1:15" ht="12.75" customHeight="1">
      <c r="A461" s="30">
        <v>451</v>
      </c>
      <c r="B461" s="334" t="s">
        <v>526</v>
      </c>
      <c r="C461" s="320">
        <v>821.5</v>
      </c>
      <c r="D461" s="321">
        <v>805.5</v>
      </c>
      <c r="E461" s="321">
        <v>782</v>
      </c>
      <c r="F461" s="321">
        <v>742.5</v>
      </c>
      <c r="G461" s="321">
        <v>719</v>
      </c>
      <c r="H461" s="321">
        <v>845</v>
      </c>
      <c r="I461" s="321">
        <v>868.5</v>
      </c>
      <c r="J461" s="321">
        <v>908</v>
      </c>
      <c r="K461" s="320">
        <v>829</v>
      </c>
      <c r="L461" s="320">
        <v>766</v>
      </c>
      <c r="M461" s="320">
        <v>0.96743999999999997</v>
      </c>
      <c r="N461" s="1"/>
      <c r="O461" s="1"/>
    </row>
    <row r="462" spans="1:15" ht="12.75" customHeight="1">
      <c r="A462" s="30">
        <v>452</v>
      </c>
      <c r="B462" s="334" t="s">
        <v>201</v>
      </c>
      <c r="C462" s="320">
        <v>3755.35</v>
      </c>
      <c r="D462" s="321">
        <v>3765.2666666666664</v>
      </c>
      <c r="E462" s="321">
        <v>3721.2333333333327</v>
      </c>
      <c r="F462" s="321">
        <v>3687.1166666666663</v>
      </c>
      <c r="G462" s="321">
        <v>3643.0833333333326</v>
      </c>
      <c r="H462" s="321">
        <v>3799.3833333333328</v>
      </c>
      <c r="I462" s="321">
        <v>3843.4166666666665</v>
      </c>
      <c r="J462" s="321">
        <v>3877.5333333333328</v>
      </c>
      <c r="K462" s="320">
        <v>3809.3</v>
      </c>
      <c r="L462" s="320">
        <v>3731.15</v>
      </c>
      <c r="M462" s="320">
        <v>20.517289999999999</v>
      </c>
      <c r="N462" s="1"/>
      <c r="O462" s="1"/>
    </row>
    <row r="463" spans="1:15" ht="12.75" customHeight="1">
      <c r="A463" s="30">
        <v>453</v>
      </c>
      <c r="B463" s="334" t="s">
        <v>534</v>
      </c>
      <c r="C463" s="320">
        <v>4051.3</v>
      </c>
      <c r="D463" s="321">
        <v>4060.5166666666664</v>
      </c>
      <c r="E463" s="321">
        <v>4011.7833333333328</v>
      </c>
      <c r="F463" s="321">
        <v>3972.2666666666664</v>
      </c>
      <c r="G463" s="321">
        <v>3923.5333333333328</v>
      </c>
      <c r="H463" s="321">
        <v>4100.0333333333328</v>
      </c>
      <c r="I463" s="321">
        <v>4148.7666666666664</v>
      </c>
      <c r="J463" s="321">
        <v>4188.2833333333328</v>
      </c>
      <c r="K463" s="320">
        <v>4109.25</v>
      </c>
      <c r="L463" s="320">
        <v>4021</v>
      </c>
      <c r="M463" s="320">
        <v>5.6300000000000003E-2</v>
      </c>
      <c r="N463" s="1"/>
      <c r="O463" s="1"/>
    </row>
    <row r="464" spans="1:15" ht="12.75" customHeight="1">
      <c r="A464" s="30">
        <v>454</v>
      </c>
      <c r="B464" s="334" t="s">
        <v>202</v>
      </c>
      <c r="C464" s="320">
        <v>1459.35</v>
      </c>
      <c r="D464" s="321">
        <v>1465.1166666666668</v>
      </c>
      <c r="E464" s="321">
        <v>1448.2333333333336</v>
      </c>
      <c r="F464" s="321">
        <v>1437.1166666666668</v>
      </c>
      <c r="G464" s="321">
        <v>1420.2333333333336</v>
      </c>
      <c r="H464" s="321">
        <v>1476.2333333333336</v>
      </c>
      <c r="I464" s="321">
        <v>1493.1166666666668</v>
      </c>
      <c r="J464" s="321">
        <v>1504.2333333333336</v>
      </c>
      <c r="K464" s="320">
        <v>1482</v>
      </c>
      <c r="L464" s="320">
        <v>1454</v>
      </c>
      <c r="M464" s="320">
        <v>26.278949999999998</v>
      </c>
      <c r="N464" s="1"/>
      <c r="O464" s="1"/>
    </row>
    <row r="465" spans="1:15" ht="12.75" customHeight="1">
      <c r="A465" s="30">
        <v>455</v>
      </c>
      <c r="B465" s="334" t="s">
        <v>536</v>
      </c>
      <c r="C465" s="320">
        <v>2022.25</v>
      </c>
      <c r="D465" s="321">
        <v>2032.3666666666668</v>
      </c>
      <c r="E465" s="321">
        <v>1993.7833333333338</v>
      </c>
      <c r="F465" s="321">
        <v>1965.3166666666671</v>
      </c>
      <c r="G465" s="321">
        <v>1926.733333333334</v>
      </c>
      <c r="H465" s="321">
        <v>2060.8333333333335</v>
      </c>
      <c r="I465" s="321">
        <v>2099.4166666666665</v>
      </c>
      <c r="J465" s="321">
        <v>2127.8833333333332</v>
      </c>
      <c r="K465" s="320">
        <v>2070.9499999999998</v>
      </c>
      <c r="L465" s="320">
        <v>2003.9</v>
      </c>
      <c r="M465" s="320">
        <v>0.77700999999999998</v>
      </c>
      <c r="N465" s="1"/>
      <c r="O465" s="1"/>
    </row>
    <row r="466" spans="1:15" ht="12.75" customHeight="1">
      <c r="A466" s="30">
        <v>456</v>
      </c>
      <c r="B466" s="334" t="s">
        <v>537</v>
      </c>
      <c r="C466" s="320">
        <v>840.7</v>
      </c>
      <c r="D466" s="321">
        <v>843.9</v>
      </c>
      <c r="E466" s="321">
        <v>827.8</v>
      </c>
      <c r="F466" s="321">
        <v>814.9</v>
      </c>
      <c r="G466" s="321">
        <v>798.8</v>
      </c>
      <c r="H466" s="321">
        <v>856.8</v>
      </c>
      <c r="I466" s="321">
        <v>872.90000000000009</v>
      </c>
      <c r="J466" s="321">
        <v>885.8</v>
      </c>
      <c r="K466" s="320">
        <v>860</v>
      </c>
      <c r="L466" s="320">
        <v>831</v>
      </c>
      <c r="M466" s="320">
        <v>2.2654399999999999</v>
      </c>
      <c r="N466" s="1"/>
      <c r="O466" s="1"/>
    </row>
    <row r="467" spans="1:15" ht="12.75" customHeight="1">
      <c r="A467" s="30">
        <v>457</v>
      </c>
      <c r="B467" s="334" t="s">
        <v>541</v>
      </c>
      <c r="C467" s="320">
        <v>1681.1</v>
      </c>
      <c r="D467" s="321">
        <v>1679.3999999999999</v>
      </c>
      <c r="E467" s="321">
        <v>1656.7999999999997</v>
      </c>
      <c r="F467" s="321">
        <v>1632.4999999999998</v>
      </c>
      <c r="G467" s="321">
        <v>1609.8999999999996</v>
      </c>
      <c r="H467" s="321">
        <v>1703.6999999999998</v>
      </c>
      <c r="I467" s="321">
        <v>1726.2999999999997</v>
      </c>
      <c r="J467" s="321">
        <v>1750.6</v>
      </c>
      <c r="K467" s="320">
        <v>1702</v>
      </c>
      <c r="L467" s="320">
        <v>1655.1</v>
      </c>
      <c r="M467" s="320">
        <v>1.4579299999999999</v>
      </c>
      <c r="N467" s="1"/>
      <c r="O467" s="1"/>
    </row>
    <row r="468" spans="1:15" ht="12.75" customHeight="1">
      <c r="A468" s="30">
        <v>458</v>
      </c>
      <c r="B468" s="334" t="s">
        <v>538</v>
      </c>
      <c r="C468" s="320">
        <v>2119.5</v>
      </c>
      <c r="D468" s="321">
        <v>2103.8333333333335</v>
      </c>
      <c r="E468" s="321">
        <v>2075.666666666667</v>
      </c>
      <c r="F468" s="321">
        <v>2031.8333333333335</v>
      </c>
      <c r="G468" s="321">
        <v>2003.666666666667</v>
      </c>
      <c r="H468" s="321">
        <v>2147.666666666667</v>
      </c>
      <c r="I468" s="321">
        <v>2175.8333333333339</v>
      </c>
      <c r="J468" s="321">
        <v>2219.666666666667</v>
      </c>
      <c r="K468" s="320">
        <v>2132</v>
      </c>
      <c r="L468" s="320">
        <v>2060</v>
      </c>
      <c r="M468" s="320">
        <v>0.65469999999999995</v>
      </c>
      <c r="N468" s="1"/>
      <c r="O468" s="1"/>
    </row>
    <row r="469" spans="1:15" ht="12.75" customHeight="1">
      <c r="A469" s="30">
        <v>459</v>
      </c>
      <c r="B469" s="334" t="s">
        <v>203</v>
      </c>
      <c r="C469" s="320">
        <v>2540.0500000000002</v>
      </c>
      <c r="D469" s="321">
        <v>2542.7500000000005</v>
      </c>
      <c r="E469" s="321">
        <v>2520.6000000000008</v>
      </c>
      <c r="F469" s="321">
        <v>2501.1500000000005</v>
      </c>
      <c r="G469" s="321">
        <v>2479.0000000000009</v>
      </c>
      <c r="H469" s="321">
        <v>2562.2000000000007</v>
      </c>
      <c r="I469" s="321">
        <v>2584.3500000000004</v>
      </c>
      <c r="J469" s="321">
        <v>2603.8000000000006</v>
      </c>
      <c r="K469" s="320">
        <v>2564.9</v>
      </c>
      <c r="L469" s="320">
        <v>2523.3000000000002</v>
      </c>
      <c r="M469" s="320">
        <v>13.490780000000001</v>
      </c>
      <c r="N469" s="1"/>
      <c r="O469" s="1"/>
    </row>
    <row r="470" spans="1:15" ht="12.75" customHeight="1">
      <c r="A470" s="30">
        <v>460</v>
      </c>
      <c r="B470" s="334" t="s">
        <v>204</v>
      </c>
      <c r="C470" s="320">
        <v>2733.25</v>
      </c>
      <c r="D470" s="321">
        <v>2749.2166666666667</v>
      </c>
      <c r="E470" s="321">
        <v>2710.4333333333334</v>
      </c>
      <c r="F470" s="321">
        <v>2687.6166666666668</v>
      </c>
      <c r="G470" s="321">
        <v>2648.8333333333335</v>
      </c>
      <c r="H470" s="321">
        <v>2772.0333333333333</v>
      </c>
      <c r="I470" s="321">
        <v>2810.8166666666671</v>
      </c>
      <c r="J470" s="321">
        <v>2833.6333333333332</v>
      </c>
      <c r="K470" s="320">
        <v>2788</v>
      </c>
      <c r="L470" s="320">
        <v>2726.4</v>
      </c>
      <c r="M470" s="320">
        <v>1.5246500000000001</v>
      </c>
      <c r="N470" s="1"/>
      <c r="O470" s="1"/>
    </row>
    <row r="471" spans="1:15" ht="12.75" customHeight="1">
      <c r="A471" s="30">
        <v>461</v>
      </c>
      <c r="B471" s="334" t="s">
        <v>205</v>
      </c>
      <c r="C471" s="320">
        <v>540.9</v>
      </c>
      <c r="D471" s="321">
        <v>538.1</v>
      </c>
      <c r="E471" s="321">
        <v>523.20000000000005</v>
      </c>
      <c r="F471" s="321">
        <v>505.5</v>
      </c>
      <c r="G471" s="321">
        <v>490.6</v>
      </c>
      <c r="H471" s="321">
        <v>555.80000000000007</v>
      </c>
      <c r="I471" s="321">
        <v>570.69999999999993</v>
      </c>
      <c r="J471" s="321">
        <v>588.40000000000009</v>
      </c>
      <c r="K471" s="320">
        <v>553</v>
      </c>
      <c r="L471" s="320">
        <v>520.4</v>
      </c>
      <c r="M471" s="320">
        <v>32.896610000000003</v>
      </c>
      <c r="N471" s="1"/>
      <c r="O471" s="1"/>
    </row>
    <row r="472" spans="1:15" ht="12.75" customHeight="1">
      <c r="A472" s="30">
        <v>462</v>
      </c>
      <c r="B472" s="334" t="s">
        <v>206</v>
      </c>
      <c r="C472" s="320">
        <v>1328.3</v>
      </c>
      <c r="D472" s="321">
        <v>1322.1166666666666</v>
      </c>
      <c r="E472" s="321">
        <v>1307.4333333333332</v>
      </c>
      <c r="F472" s="321">
        <v>1286.5666666666666</v>
      </c>
      <c r="G472" s="321">
        <v>1271.8833333333332</v>
      </c>
      <c r="H472" s="321">
        <v>1342.9833333333331</v>
      </c>
      <c r="I472" s="321">
        <v>1357.6666666666665</v>
      </c>
      <c r="J472" s="321">
        <v>1378.5333333333331</v>
      </c>
      <c r="K472" s="320">
        <v>1336.8</v>
      </c>
      <c r="L472" s="320">
        <v>1301.25</v>
      </c>
      <c r="M472" s="320">
        <v>9.0771099999999993</v>
      </c>
      <c r="N472" s="1"/>
      <c r="O472" s="1"/>
    </row>
    <row r="473" spans="1:15" ht="12.75" customHeight="1">
      <c r="A473" s="30">
        <v>463</v>
      </c>
      <c r="B473" s="334" t="s">
        <v>539</v>
      </c>
      <c r="C473" s="320">
        <v>56.5</v>
      </c>
      <c r="D473" s="321">
        <v>55.333333333333336</v>
      </c>
      <c r="E473" s="321">
        <v>54.166666666666671</v>
      </c>
      <c r="F473" s="321">
        <v>51.833333333333336</v>
      </c>
      <c r="G473" s="321">
        <v>50.666666666666671</v>
      </c>
      <c r="H473" s="321">
        <v>57.666666666666671</v>
      </c>
      <c r="I473" s="321">
        <v>58.833333333333343</v>
      </c>
      <c r="J473" s="321">
        <v>61.166666666666671</v>
      </c>
      <c r="K473" s="320">
        <v>56.5</v>
      </c>
      <c r="L473" s="320">
        <v>53</v>
      </c>
      <c r="M473" s="320">
        <v>80.111239999999995</v>
      </c>
      <c r="N473" s="1"/>
      <c r="O473" s="1"/>
    </row>
    <row r="474" spans="1:15" ht="12.75" customHeight="1">
      <c r="A474" s="30">
        <v>464</v>
      </c>
      <c r="B474" s="334" t="s">
        <v>540</v>
      </c>
      <c r="C474" s="320">
        <v>208.45</v>
      </c>
      <c r="D474" s="321">
        <v>209.75</v>
      </c>
      <c r="E474" s="321">
        <v>204.8</v>
      </c>
      <c r="F474" s="321">
        <v>201.15</v>
      </c>
      <c r="G474" s="321">
        <v>196.20000000000002</v>
      </c>
      <c r="H474" s="321">
        <v>213.4</v>
      </c>
      <c r="I474" s="321">
        <v>218.35</v>
      </c>
      <c r="J474" s="321">
        <v>222</v>
      </c>
      <c r="K474" s="320">
        <v>214.7</v>
      </c>
      <c r="L474" s="320">
        <v>206.1</v>
      </c>
      <c r="M474" s="320">
        <v>6.4052300000000004</v>
      </c>
      <c r="N474" s="1"/>
      <c r="O474" s="1"/>
    </row>
    <row r="475" spans="1:15" ht="12.75" customHeight="1">
      <c r="A475" s="30">
        <v>465</v>
      </c>
      <c r="B475" s="334" t="s">
        <v>527</v>
      </c>
      <c r="C475" s="320">
        <v>849.75</v>
      </c>
      <c r="D475" s="321">
        <v>846.5333333333333</v>
      </c>
      <c r="E475" s="321">
        <v>835.26666666666665</v>
      </c>
      <c r="F475" s="321">
        <v>820.7833333333333</v>
      </c>
      <c r="G475" s="321">
        <v>809.51666666666665</v>
      </c>
      <c r="H475" s="321">
        <v>861.01666666666665</v>
      </c>
      <c r="I475" s="321">
        <v>872.2833333333333</v>
      </c>
      <c r="J475" s="321">
        <v>886.76666666666665</v>
      </c>
      <c r="K475" s="320">
        <v>857.8</v>
      </c>
      <c r="L475" s="320">
        <v>832.05</v>
      </c>
      <c r="M475" s="320">
        <v>1.57562</v>
      </c>
      <c r="N475" s="1"/>
      <c r="O475" s="1"/>
    </row>
    <row r="476" spans="1:15" ht="12.75" customHeight="1">
      <c r="A476" s="30">
        <v>466</v>
      </c>
      <c r="B476" s="334" t="s">
        <v>847</v>
      </c>
      <c r="C476" s="320">
        <v>202.5</v>
      </c>
      <c r="D476" s="321">
        <v>202.5</v>
      </c>
      <c r="E476" s="321">
        <v>202.5</v>
      </c>
      <c r="F476" s="321">
        <v>202.5</v>
      </c>
      <c r="G476" s="321">
        <v>202.5</v>
      </c>
      <c r="H476" s="321">
        <v>202.5</v>
      </c>
      <c r="I476" s="321">
        <v>202.5</v>
      </c>
      <c r="J476" s="321">
        <v>202.5</v>
      </c>
      <c r="K476" s="320">
        <v>202.5</v>
      </c>
      <c r="L476" s="320">
        <v>202.5</v>
      </c>
      <c r="M476" s="320">
        <v>10.6206</v>
      </c>
      <c r="N476" s="1"/>
      <c r="O476" s="1"/>
    </row>
    <row r="477" spans="1:15" ht="12.75" customHeight="1">
      <c r="A477" s="30">
        <v>467</v>
      </c>
      <c r="B477" s="334" t="s">
        <v>528</v>
      </c>
      <c r="C477" s="320">
        <v>80</v>
      </c>
      <c r="D477" s="321">
        <v>80.133333333333326</v>
      </c>
      <c r="E477" s="321">
        <v>78.166666666666657</v>
      </c>
      <c r="F477" s="321">
        <v>76.333333333333329</v>
      </c>
      <c r="G477" s="321">
        <v>74.36666666666666</v>
      </c>
      <c r="H477" s="321">
        <v>81.966666666666654</v>
      </c>
      <c r="I477" s="321">
        <v>83.933333333333323</v>
      </c>
      <c r="J477" s="321">
        <v>85.766666666666652</v>
      </c>
      <c r="K477" s="320">
        <v>82.1</v>
      </c>
      <c r="L477" s="320">
        <v>78.3</v>
      </c>
      <c r="M477" s="320">
        <v>183.11485999999999</v>
      </c>
      <c r="N477" s="1"/>
      <c r="O477" s="1"/>
    </row>
    <row r="478" spans="1:15" ht="12.75" customHeight="1">
      <c r="A478" s="30">
        <v>468</v>
      </c>
      <c r="B478" s="334" t="s">
        <v>207</v>
      </c>
      <c r="C478" s="320">
        <v>647.9</v>
      </c>
      <c r="D478" s="321">
        <v>642.63333333333333</v>
      </c>
      <c r="E478" s="321">
        <v>635.26666666666665</v>
      </c>
      <c r="F478" s="321">
        <v>622.63333333333333</v>
      </c>
      <c r="G478" s="321">
        <v>615.26666666666665</v>
      </c>
      <c r="H478" s="321">
        <v>655.26666666666665</v>
      </c>
      <c r="I478" s="321">
        <v>662.63333333333321</v>
      </c>
      <c r="J478" s="321">
        <v>675.26666666666665</v>
      </c>
      <c r="K478" s="320">
        <v>650</v>
      </c>
      <c r="L478" s="320">
        <v>630</v>
      </c>
      <c r="M478" s="320">
        <v>17.256360000000001</v>
      </c>
      <c r="N478" s="1"/>
      <c r="O478" s="1"/>
    </row>
    <row r="479" spans="1:15" ht="12.75" customHeight="1">
      <c r="A479" s="30">
        <v>469</v>
      </c>
      <c r="B479" s="334" t="s">
        <v>208</v>
      </c>
      <c r="C479" s="320">
        <v>1554.75</v>
      </c>
      <c r="D479" s="321">
        <v>1555.6666666666667</v>
      </c>
      <c r="E479" s="321">
        <v>1543.1333333333334</v>
      </c>
      <c r="F479" s="321">
        <v>1531.5166666666667</v>
      </c>
      <c r="G479" s="321">
        <v>1518.9833333333333</v>
      </c>
      <c r="H479" s="321">
        <v>1567.2833333333335</v>
      </c>
      <c r="I479" s="321">
        <v>1579.8166666666668</v>
      </c>
      <c r="J479" s="321">
        <v>1591.4333333333336</v>
      </c>
      <c r="K479" s="320">
        <v>1568.2</v>
      </c>
      <c r="L479" s="320">
        <v>1544.05</v>
      </c>
      <c r="M479" s="320">
        <v>1.82928</v>
      </c>
      <c r="N479" s="1"/>
      <c r="O479" s="1"/>
    </row>
    <row r="480" spans="1:15" ht="12.75" customHeight="1">
      <c r="A480" s="30">
        <v>470</v>
      </c>
      <c r="B480" s="334" t="s">
        <v>542</v>
      </c>
      <c r="C480" s="320">
        <v>12.7</v>
      </c>
      <c r="D480" s="321">
        <v>12.583333333333334</v>
      </c>
      <c r="E480" s="321">
        <v>12.416666666666668</v>
      </c>
      <c r="F480" s="321">
        <v>12.133333333333335</v>
      </c>
      <c r="G480" s="321">
        <v>11.966666666666669</v>
      </c>
      <c r="H480" s="321">
        <v>12.866666666666667</v>
      </c>
      <c r="I480" s="321">
        <v>13.033333333333335</v>
      </c>
      <c r="J480" s="321">
        <v>13.316666666666666</v>
      </c>
      <c r="K480" s="320">
        <v>12.75</v>
      </c>
      <c r="L480" s="320">
        <v>12.3</v>
      </c>
      <c r="M480" s="320">
        <v>58.068179999999998</v>
      </c>
      <c r="N480" s="1"/>
      <c r="O480" s="1"/>
    </row>
    <row r="481" spans="1:15" ht="12.75" customHeight="1">
      <c r="A481" s="30">
        <v>471</v>
      </c>
      <c r="B481" s="334" t="s">
        <v>543</v>
      </c>
      <c r="C481" s="320">
        <v>675</v>
      </c>
      <c r="D481" s="321">
        <v>658.68333333333328</v>
      </c>
      <c r="E481" s="321">
        <v>638.36666666666656</v>
      </c>
      <c r="F481" s="321">
        <v>601.73333333333323</v>
      </c>
      <c r="G481" s="321">
        <v>581.41666666666652</v>
      </c>
      <c r="H481" s="321">
        <v>695.31666666666661</v>
      </c>
      <c r="I481" s="321">
        <v>715.63333333333344</v>
      </c>
      <c r="J481" s="321">
        <v>752.26666666666665</v>
      </c>
      <c r="K481" s="320">
        <v>679</v>
      </c>
      <c r="L481" s="320">
        <v>622.04999999999995</v>
      </c>
      <c r="M481" s="320">
        <v>15.80959</v>
      </c>
      <c r="N481" s="1"/>
      <c r="O481" s="1"/>
    </row>
    <row r="482" spans="1:15" ht="12.75" customHeight="1">
      <c r="A482" s="30">
        <v>472</v>
      </c>
      <c r="B482" s="334" t="s">
        <v>545</v>
      </c>
      <c r="C482" s="320">
        <v>137</v>
      </c>
      <c r="D482" s="321">
        <v>135.23333333333332</v>
      </c>
      <c r="E482" s="321">
        <v>130.96666666666664</v>
      </c>
      <c r="F482" s="321">
        <v>124.93333333333331</v>
      </c>
      <c r="G482" s="321">
        <v>120.66666666666663</v>
      </c>
      <c r="H482" s="321">
        <v>141.26666666666665</v>
      </c>
      <c r="I482" s="321">
        <v>145.53333333333336</v>
      </c>
      <c r="J482" s="321">
        <v>151.56666666666666</v>
      </c>
      <c r="K482" s="320">
        <v>139.5</v>
      </c>
      <c r="L482" s="320">
        <v>129.19999999999999</v>
      </c>
      <c r="M482" s="320">
        <v>46.47824</v>
      </c>
      <c r="N482" s="1"/>
      <c r="O482" s="1"/>
    </row>
    <row r="483" spans="1:15" ht="12.75" customHeight="1">
      <c r="A483" s="30">
        <v>473</v>
      </c>
      <c r="B483" s="334" t="s">
        <v>546</v>
      </c>
      <c r="C483" s="320">
        <v>18.100000000000001</v>
      </c>
      <c r="D483" s="321">
        <v>18.266666666666666</v>
      </c>
      <c r="E483" s="321">
        <v>17.833333333333332</v>
      </c>
      <c r="F483" s="321">
        <v>17.566666666666666</v>
      </c>
      <c r="G483" s="321">
        <v>17.133333333333333</v>
      </c>
      <c r="H483" s="321">
        <v>18.533333333333331</v>
      </c>
      <c r="I483" s="321">
        <v>18.966666666666669</v>
      </c>
      <c r="J483" s="321">
        <v>19.233333333333331</v>
      </c>
      <c r="K483" s="320">
        <v>18.7</v>
      </c>
      <c r="L483" s="320">
        <v>18</v>
      </c>
      <c r="M483" s="320">
        <v>35.322949999999999</v>
      </c>
      <c r="N483" s="1"/>
      <c r="O483" s="1"/>
    </row>
    <row r="484" spans="1:15" ht="12.75" customHeight="1">
      <c r="A484" s="30">
        <v>474</v>
      </c>
      <c r="B484" s="334" t="s">
        <v>209</v>
      </c>
      <c r="C484" s="320">
        <v>6736.15</v>
      </c>
      <c r="D484" s="321">
        <v>6739.3833333333341</v>
      </c>
      <c r="E484" s="321">
        <v>6686.7666666666682</v>
      </c>
      <c r="F484" s="321">
        <v>6637.3833333333341</v>
      </c>
      <c r="G484" s="321">
        <v>6584.7666666666682</v>
      </c>
      <c r="H484" s="321">
        <v>6788.7666666666682</v>
      </c>
      <c r="I484" s="321">
        <v>6841.383333333335</v>
      </c>
      <c r="J484" s="321">
        <v>6890.7666666666682</v>
      </c>
      <c r="K484" s="320">
        <v>6792</v>
      </c>
      <c r="L484" s="320">
        <v>6690</v>
      </c>
      <c r="M484" s="320">
        <v>2.9745300000000001</v>
      </c>
      <c r="N484" s="1"/>
      <c r="O484" s="1"/>
    </row>
    <row r="485" spans="1:15" ht="12.75" customHeight="1">
      <c r="A485" s="30">
        <v>475</v>
      </c>
      <c r="B485" s="334" t="s">
        <v>278</v>
      </c>
      <c r="C485" s="320">
        <v>43.65</v>
      </c>
      <c r="D485" s="321">
        <v>43.599999999999994</v>
      </c>
      <c r="E485" s="321">
        <v>42.649999999999991</v>
      </c>
      <c r="F485" s="321">
        <v>41.65</v>
      </c>
      <c r="G485" s="321">
        <v>40.699999999999996</v>
      </c>
      <c r="H485" s="321">
        <v>44.599999999999987</v>
      </c>
      <c r="I485" s="321">
        <v>45.54999999999999</v>
      </c>
      <c r="J485" s="321">
        <v>46.549999999999983</v>
      </c>
      <c r="K485" s="320">
        <v>44.55</v>
      </c>
      <c r="L485" s="320">
        <v>42.6</v>
      </c>
      <c r="M485" s="320">
        <v>193.25602000000001</v>
      </c>
      <c r="N485" s="1"/>
      <c r="O485" s="1"/>
    </row>
    <row r="486" spans="1:15" ht="12.75" customHeight="1">
      <c r="A486" s="30">
        <v>476</v>
      </c>
      <c r="B486" s="334" t="s">
        <v>210</v>
      </c>
      <c r="C486" s="320">
        <v>805.3</v>
      </c>
      <c r="D486" s="321">
        <v>803.06666666666661</v>
      </c>
      <c r="E486" s="321">
        <v>794.33333333333326</v>
      </c>
      <c r="F486" s="321">
        <v>783.36666666666667</v>
      </c>
      <c r="G486" s="321">
        <v>774.63333333333333</v>
      </c>
      <c r="H486" s="321">
        <v>814.03333333333319</v>
      </c>
      <c r="I486" s="321">
        <v>822.76666666666654</v>
      </c>
      <c r="J486" s="321">
        <v>833.73333333333312</v>
      </c>
      <c r="K486" s="320">
        <v>811.8</v>
      </c>
      <c r="L486" s="320">
        <v>792.1</v>
      </c>
      <c r="M486" s="320">
        <v>28.806629999999998</v>
      </c>
      <c r="N486" s="1"/>
      <c r="O486" s="1"/>
    </row>
    <row r="487" spans="1:15" ht="12.75" customHeight="1">
      <c r="A487" s="30">
        <v>477</v>
      </c>
      <c r="B487" s="334" t="s">
        <v>544</v>
      </c>
      <c r="C487" s="320">
        <v>970.45</v>
      </c>
      <c r="D487" s="321">
        <v>976.05000000000007</v>
      </c>
      <c r="E487" s="321">
        <v>959.40000000000009</v>
      </c>
      <c r="F487" s="321">
        <v>948.35</v>
      </c>
      <c r="G487" s="321">
        <v>931.7</v>
      </c>
      <c r="H487" s="321">
        <v>987.10000000000014</v>
      </c>
      <c r="I487" s="321">
        <v>1003.75</v>
      </c>
      <c r="J487" s="321">
        <v>1014.8000000000002</v>
      </c>
      <c r="K487" s="320">
        <v>992.7</v>
      </c>
      <c r="L487" s="320">
        <v>965</v>
      </c>
      <c r="M487" s="320">
        <v>1.0500499999999999</v>
      </c>
      <c r="N487" s="1"/>
      <c r="O487" s="1"/>
    </row>
    <row r="488" spans="1:15" ht="12.75" customHeight="1">
      <c r="A488" s="30">
        <v>478</v>
      </c>
      <c r="B488" s="334" t="s">
        <v>549</v>
      </c>
      <c r="C488" s="320">
        <v>515.95000000000005</v>
      </c>
      <c r="D488" s="321">
        <v>499.56666666666666</v>
      </c>
      <c r="E488" s="321">
        <v>476.38333333333333</v>
      </c>
      <c r="F488" s="321">
        <v>436.81666666666666</v>
      </c>
      <c r="G488" s="321">
        <v>413.63333333333333</v>
      </c>
      <c r="H488" s="321">
        <v>539.13333333333333</v>
      </c>
      <c r="I488" s="321">
        <v>562.31666666666661</v>
      </c>
      <c r="J488" s="321">
        <v>601.88333333333333</v>
      </c>
      <c r="K488" s="320">
        <v>522.75</v>
      </c>
      <c r="L488" s="320">
        <v>460</v>
      </c>
      <c r="M488" s="320">
        <v>38.937660000000001</v>
      </c>
      <c r="N488" s="1"/>
      <c r="O488" s="1"/>
    </row>
    <row r="489" spans="1:15" ht="12.75" customHeight="1">
      <c r="A489" s="30">
        <v>479</v>
      </c>
      <c r="B489" s="334" t="s">
        <v>550</v>
      </c>
      <c r="C489" s="320">
        <v>36.299999999999997</v>
      </c>
      <c r="D489" s="321">
        <v>36.549999999999997</v>
      </c>
      <c r="E489" s="321">
        <v>35.799999999999997</v>
      </c>
      <c r="F489" s="321">
        <v>35.299999999999997</v>
      </c>
      <c r="G489" s="321">
        <v>34.549999999999997</v>
      </c>
      <c r="H489" s="321">
        <v>37.049999999999997</v>
      </c>
      <c r="I489" s="321">
        <v>37.799999999999997</v>
      </c>
      <c r="J489" s="321">
        <v>38.299999999999997</v>
      </c>
      <c r="K489" s="320">
        <v>37.299999999999997</v>
      </c>
      <c r="L489" s="320">
        <v>36.049999999999997</v>
      </c>
      <c r="M489" s="320">
        <v>33.939920000000001</v>
      </c>
      <c r="N489" s="1"/>
      <c r="O489" s="1"/>
    </row>
    <row r="490" spans="1:15" ht="12.75" customHeight="1">
      <c r="A490" s="30">
        <v>480</v>
      </c>
      <c r="B490" s="334" t="s">
        <v>551</v>
      </c>
      <c r="C490" s="320">
        <v>994.6</v>
      </c>
      <c r="D490" s="321">
        <v>1003</v>
      </c>
      <c r="E490" s="321">
        <v>979.5</v>
      </c>
      <c r="F490" s="321">
        <v>964.4</v>
      </c>
      <c r="G490" s="321">
        <v>940.9</v>
      </c>
      <c r="H490" s="321">
        <v>1018.1</v>
      </c>
      <c r="I490" s="321">
        <v>1041.5999999999999</v>
      </c>
      <c r="J490" s="321">
        <v>1056.7</v>
      </c>
      <c r="K490" s="320">
        <v>1026.5</v>
      </c>
      <c r="L490" s="320">
        <v>987.9</v>
      </c>
      <c r="M490" s="320">
        <v>0.56433999999999995</v>
      </c>
      <c r="N490" s="1"/>
      <c r="O490" s="1"/>
    </row>
    <row r="491" spans="1:15" ht="12.75" customHeight="1">
      <c r="A491" s="30">
        <v>481</v>
      </c>
      <c r="B491" s="334" t="s">
        <v>553</v>
      </c>
      <c r="C491" s="320">
        <v>368.65</v>
      </c>
      <c r="D491" s="321">
        <v>369.51666666666665</v>
      </c>
      <c r="E491" s="321">
        <v>363.0333333333333</v>
      </c>
      <c r="F491" s="321">
        <v>357.41666666666663</v>
      </c>
      <c r="G491" s="321">
        <v>350.93333333333328</v>
      </c>
      <c r="H491" s="321">
        <v>375.13333333333333</v>
      </c>
      <c r="I491" s="321">
        <v>381.61666666666667</v>
      </c>
      <c r="J491" s="321">
        <v>387.23333333333335</v>
      </c>
      <c r="K491" s="320">
        <v>376</v>
      </c>
      <c r="L491" s="320">
        <v>363.9</v>
      </c>
      <c r="M491" s="320">
        <v>2.7980700000000001</v>
      </c>
      <c r="N491" s="1"/>
      <c r="O491" s="1"/>
    </row>
    <row r="492" spans="1:15" ht="12.75" customHeight="1">
      <c r="A492" s="30">
        <v>482</v>
      </c>
      <c r="B492" s="334" t="s">
        <v>280</v>
      </c>
      <c r="C492" s="320">
        <v>973.45</v>
      </c>
      <c r="D492" s="321">
        <v>966.76666666666677</v>
      </c>
      <c r="E492" s="321">
        <v>953.53333333333353</v>
      </c>
      <c r="F492" s="321">
        <v>933.61666666666679</v>
      </c>
      <c r="G492" s="321">
        <v>920.38333333333355</v>
      </c>
      <c r="H492" s="321">
        <v>986.68333333333351</v>
      </c>
      <c r="I492" s="321">
        <v>999.91666666666686</v>
      </c>
      <c r="J492" s="321">
        <v>1019.8333333333335</v>
      </c>
      <c r="K492" s="320">
        <v>980</v>
      </c>
      <c r="L492" s="320">
        <v>946.85</v>
      </c>
      <c r="M492" s="320">
        <v>5.0946300000000004</v>
      </c>
      <c r="N492" s="1"/>
      <c r="O492" s="1"/>
    </row>
    <row r="493" spans="1:15" ht="12.75" customHeight="1">
      <c r="A493" s="30">
        <v>483</v>
      </c>
      <c r="B493" s="334" t="s">
        <v>211</v>
      </c>
      <c r="C493" s="320">
        <v>432.6</v>
      </c>
      <c r="D493" s="321">
        <v>427.2</v>
      </c>
      <c r="E493" s="321">
        <v>419.7</v>
      </c>
      <c r="F493" s="321">
        <v>406.8</v>
      </c>
      <c r="G493" s="321">
        <v>399.3</v>
      </c>
      <c r="H493" s="321">
        <v>440.09999999999997</v>
      </c>
      <c r="I493" s="321">
        <v>447.59999999999997</v>
      </c>
      <c r="J493" s="321">
        <v>460.49999999999994</v>
      </c>
      <c r="K493" s="320">
        <v>434.7</v>
      </c>
      <c r="L493" s="320">
        <v>414.3</v>
      </c>
      <c r="M493" s="320">
        <v>98.647850000000005</v>
      </c>
      <c r="N493" s="1"/>
      <c r="O493" s="1"/>
    </row>
    <row r="494" spans="1:15" ht="12.75" customHeight="1">
      <c r="A494" s="30">
        <v>484</v>
      </c>
      <c r="B494" s="334" t="s">
        <v>554</v>
      </c>
      <c r="C494" s="320">
        <v>2330.0500000000002</v>
      </c>
      <c r="D494" s="321">
        <v>2343.416666666667</v>
      </c>
      <c r="E494" s="321">
        <v>2296.9333333333338</v>
      </c>
      <c r="F494" s="321">
        <v>2263.8166666666671</v>
      </c>
      <c r="G494" s="321">
        <v>2217.3333333333339</v>
      </c>
      <c r="H494" s="321">
        <v>2376.5333333333338</v>
      </c>
      <c r="I494" s="321">
        <v>2423.0166666666673</v>
      </c>
      <c r="J494" s="321">
        <v>2456.1333333333337</v>
      </c>
      <c r="K494" s="320">
        <v>2389.9</v>
      </c>
      <c r="L494" s="320">
        <v>2310.3000000000002</v>
      </c>
      <c r="M494" s="320">
        <v>0.63941000000000003</v>
      </c>
      <c r="N494" s="1"/>
      <c r="O494" s="1"/>
    </row>
    <row r="495" spans="1:15" ht="12.75" customHeight="1">
      <c r="A495" s="30">
        <v>485</v>
      </c>
      <c r="B495" s="334" t="s">
        <v>279</v>
      </c>
      <c r="C495" s="320">
        <v>221.85</v>
      </c>
      <c r="D495" s="321">
        <v>222.9</v>
      </c>
      <c r="E495" s="321">
        <v>220</v>
      </c>
      <c r="F495" s="321">
        <v>218.15</v>
      </c>
      <c r="G495" s="321">
        <v>215.25</v>
      </c>
      <c r="H495" s="321">
        <v>224.75</v>
      </c>
      <c r="I495" s="321">
        <v>227.65000000000003</v>
      </c>
      <c r="J495" s="321">
        <v>229.5</v>
      </c>
      <c r="K495" s="320">
        <v>225.8</v>
      </c>
      <c r="L495" s="320">
        <v>221.05</v>
      </c>
      <c r="M495" s="320">
        <v>3.9680399999999998</v>
      </c>
      <c r="N495" s="1"/>
      <c r="O495" s="1"/>
    </row>
    <row r="496" spans="1:15" ht="12.75" customHeight="1">
      <c r="A496" s="30">
        <v>486</v>
      </c>
      <c r="B496" s="334" t="s">
        <v>555</v>
      </c>
      <c r="C496" s="320">
        <v>1960.9</v>
      </c>
      <c r="D496" s="321">
        <v>1966.2666666666667</v>
      </c>
      <c r="E496" s="321">
        <v>1948.0333333333333</v>
      </c>
      <c r="F496" s="321">
        <v>1935.1666666666667</v>
      </c>
      <c r="G496" s="321">
        <v>1916.9333333333334</v>
      </c>
      <c r="H496" s="321">
        <v>1979.1333333333332</v>
      </c>
      <c r="I496" s="321">
        <v>1997.3666666666663</v>
      </c>
      <c r="J496" s="321">
        <v>2010.2333333333331</v>
      </c>
      <c r="K496" s="320">
        <v>1984.5</v>
      </c>
      <c r="L496" s="320">
        <v>1953.4</v>
      </c>
      <c r="M496" s="320">
        <v>0.21467</v>
      </c>
      <c r="N496" s="1"/>
      <c r="O496" s="1"/>
    </row>
    <row r="497" spans="1:15" ht="12.75" customHeight="1">
      <c r="A497" s="30">
        <v>487</v>
      </c>
      <c r="B497" s="334" t="s">
        <v>548</v>
      </c>
      <c r="C497" s="320">
        <v>710.6</v>
      </c>
      <c r="D497" s="321">
        <v>719.05000000000007</v>
      </c>
      <c r="E497" s="321">
        <v>698.55000000000018</v>
      </c>
      <c r="F497" s="321">
        <v>686.50000000000011</v>
      </c>
      <c r="G497" s="321">
        <v>666.00000000000023</v>
      </c>
      <c r="H497" s="321">
        <v>731.10000000000014</v>
      </c>
      <c r="I497" s="321">
        <v>751.59999999999991</v>
      </c>
      <c r="J497" s="321">
        <v>763.65000000000009</v>
      </c>
      <c r="K497" s="320">
        <v>739.55</v>
      </c>
      <c r="L497" s="320">
        <v>707</v>
      </c>
      <c r="M497" s="320">
        <v>4.96136</v>
      </c>
      <c r="N497" s="1"/>
      <c r="O497" s="1"/>
    </row>
    <row r="498" spans="1:15" ht="12.75" customHeight="1">
      <c r="A498" s="30">
        <v>488</v>
      </c>
      <c r="B498" s="334" t="s">
        <v>547</v>
      </c>
      <c r="C498" s="320">
        <v>3659.55</v>
      </c>
      <c r="D498" s="321">
        <v>3698.3666666666668</v>
      </c>
      <c r="E498" s="321">
        <v>3611.1833333333334</v>
      </c>
      <c r="F498" s="321">
        <v>3562.8166666666666</v>
      </c>
      <c r="G498" s="321">
        <v>3475.6333333333332</v>
      </c>
      <c r="H498" s="321">
        <v>3746.7333333333336</v>
      </c>
      <c r="I498" s="321">
        <v>3833.916666666667</v>
      </c>
      <c r="J498" s="321">
        <v>3882.2833333333338</v>
      </c>
      <c r="K498" s="320">
        <v>3785.55</v>
      </c>
      <c r="L498" s="320">
        <v>3650</v>
      </c>
      <c r="M498" s="320">
        <v>0.28197</v>
      </c>
      <c r="N498" s="1"/>
      <c r="O498" s="1"/>
    </row>
    <row r="499" spans="1:15" ht="12.75" customHeight="1">
      <c r="A499" s="30">
        <v>489</v>
      </c>
      <c r="B499" s="334" t="s">
        <v>212</v>
      </c>
      <c r="C499" s="320">
        <v>1322</v>
      </c>
      <c r="D499" s="321">
        <v>1315.3666666666666</v>
      </c>
      <c r="E499" s="321">
        <v>1302.1333333333332</v>
      </c>
      <c r="F499" s="321">
        <v>1282.2666666666667</v>
      </c>
      <c r="G499" s="321">
        <v>1269.0333333333333</v>
      </c>
      <c r="H499" s="321">
        <v>1335.2333333333331</v>
      </c>
      <c r="I499" s="321">
        <v>1348.4666666666662</v>
      </c>
      <c r="J499" s="321">
        <v>1368.333333333333</v>
      </c>
      <c r="K499" s="320">
        <v>1328.6</v>
      </c>
      <c r="L499" s="320">
        <v>1295.5</v>
      </c>
      <c r="M499" s="320">
        <v>12.227320000000001</v>
      </c>
      <c r="N499" s="1"/>
      <c r="O499" s="1"/>
    </row>
    <row r="500" spans="1:15" ht="12.75" customHeight="1">
      <c r="A500" s="30">
        <v>490</v>
      </c>
      <c r="B500" s="334" t="s">
        <v>552</v>
      </c>
      <c r="C500" s="320">
        <v>446.45</v>
      </c>
      <c r="D500" s="321">
        <v>449.7833333333333</v>
      </c>
      <c r="E500" s="321">
        <v>435.56666666666661</v>
      </c>
      <c r="F500" s="321">
        <v>424.68333333333328</v>
      </c>
      <c r="G500" s="321">
        <v>410.46666666666658</v>
      </c>
      <c r="H500" s="321">
        <v>460.66666666666663</v>
      </c>
      <c r="I500" s="321">
        <v>474.88333333333333</v>
      </c>
      <c r="J500" s="321">
        <v>485.76666666666665</v>
      </c>
      <c r="K500" s="320">
        <v>464</v>
      </c>
      <c r="L500" s="320">
        <v>438.9</v>
      </c>
      <c r="M500" s="320">
        <v>7.7687900000000001</v>
      </c>
      <c r="N500" s="1"/>
      <c r="O500" s="1"/>
    </row>
    <row r="501" spans="1:15" ht="12.75" customHeight="1">
      <c r="A501" s="30">
        <v>491</v>
      </c>
      <c r="B501" s="334" t="s">
        <v>556</v>
      </c>
      <c r="C501" s="320">
        <v>199</v>
      </c>
      <c r="D501" s="321">
        <v>195.73333333333335</v>
      </c>
      <c r="E501" s="321">
        <v>188.41666666666669</v>
      </c>
      <c r="F501" s="321">
        <v>177.83333333333334</v>
      </c>
      <c r="G501" s="321">
        <v>170.51666666666668</v>
      </c>
      <c r="H501" s="321">
        <v>206.31666666666669</v>
      </c>
      <c r="I501" s="321">
        <v>213.63333333333335</v>
      </c>
      <c r="J501" s="321">
        <v>224.2166666666667</v>
      </c>
      <c r="K501" s="320">
        <v>203.05</v>
      </c>
      <c r="L501" s="320">
        <v>185.15</v>
      </c>
      <c r="M501" s="320">
        <v>73.531589999999994</v>
      </c>
      <c r="N501" s="1"/>
      <c r="O501" s="1"/>
    </row>
    <row r="502" spans="1:15" ht="12.75" customHeight="1">
      <c r="A502" s="30">
        <v>492</v>
      </c>
      <c r="B502" s="334" t="s">
        <v>557</v>
      </c>
      <c r="C502" s="320">
        <v>97.8</v>
      </c>
      <c r="D502" s="321">
        <v>97.683333333333337</v>
      </c>
      <c r="E502" s="321">
        <v>96.416666666666671</v>
      </c>
      <c r="F502" s="321">
        <v>95.033333333333331</v>
      </c>
      <c r="G502" s="321">
        <v>93.766666666666666</v>
      </c>
      <c r="H502" s="321">
        <v>99.066666666666677</v>
      </c>
      <c r="I502" s="321">
        <v>100.33333333333333</v>
      </c>
      <c r="J502" s="321">
        <v>101.71666666666668</v>
      </c>
      <c r="K502" s="320">
        <v>98.95</v>
      </c>
      <c r="L502" s="320">
        <v>96.3</v>
      </c>
      <c r="M502" s="320">
        <v>24.860679999999999</v>
      </c>
      <c r="N502" s="1"/>
      <c r="O502" s="1"/>
    </row>
    <row r="503" spans="1:15" ht="12.75" customHeight="1">
      <c r="A503" s="30">
        <v>493</v>
      </c>
      <c r="B503" s="334" t="s">
        <v>558</v>
      </c>
      <c r="C503" s="320">
        <v>484.05</v>
      </c>
      <c r="D503" s="321">
        <v>488.16666666666669</v>
      </c>
      <c r="E503" s="321">
        <v>473.83333333333337</v>
      </c>
      <c r="F503" s="321">
        <v>463.61666666666667</v>
      </c>
      <c r="G503" s="321">
        <v>449.28333333333336</v>
      </c>
      <c r="H503" s="321">
        <v>498.38333333333338</v>
      </c>
      <c r="I503" s="321">
        <v>512.7166666666667</v>
      </c>
      <c r="J503" s="321">
        <v>522.93333333333339</v>
      </c>
      <c r="K503" s="320">
        <v>502.5</v>
      </c>
      <c r="L503" s="320">
        <v>477.95</v>
      </c>
      <c r="M503" s="320">
        <v>1.71455</v>
      </c>
      <c r="N503" s="1"/>
      <c r="O503" s="1"/>
    </row>
    <row r="504" spans="1:15" ht="12.75" customHeight="1">
      <c r="A504" s="30">
        <v>494</v>
      </c>
      <c r="B504" s="334" t="s">
        <v>281</v>
      </c>
      <c r="C504" s="320">
        <v>1647.3</v>
      </c>
      <c r="D504" s="321">
        <v>1656.5666666666666</v>
      </c>
      <c r="E504" s="321">
        <v>1632.7833333333333</v>
      </c>
      <c r="F504" s="321">
        <v>1618.2666666666667</v>
      </c>
      <c r="G504" s="321">
        <v>1594.4833333333333</v>
      </c>
      <c r="H504" s="321">
        <v>1671.0833333333333</v>
      </c>
      <c r="I504" s="321">
        <v>1694.8666666666666</v>
      </c>
      <c r="J504" s="321">
        <v>1709.3833333333332</v>
      </c>
      <c r="K504" s="320">
        <v>1680.35</v>
      </c>
      <c r="L504" s="320">
        <v>1642.05</v>
      </c>
      <c r="M504" s="320">
        <v>1.83047</v>
      </c>
      <c r="N504" s="1"/>
      <c r="O504" s="1"/>
    </row>
    <row r="505" spans="1:15" ht="12.75" customHeight="1">
      <c r="A505" s="30">
        <v>495</v>
      </c>
      <c r="B505" s="334" t="s">
        <v>213</v>
      </c>
      <c r="C505" s="320">
        <v>593.54999999999995</v>
      </c>
      <c r="D505" s="321">
        <v>594.18333333333328</v>
      </c>
      <c r="E505" s="321">
        <v>590.36666666666656</v>
      </c>
      <c r="F505" s="321">
        <v>587.18333333333328</v>
      </c>
      <c r="G505" s="321">
        <v>583.36666666666656</v>
      </c>
      <c r="H505" s="321">
        <v>597.36666666666656</v>
      </c>
      <c r="I505" s="321">
        <v>601.18333333333339</v>
      </c>
      <c r="J505" s="321">
        <v>604.36666666666656</v>
      </c>
      <c r="K505" s="320">
        <v>598</v>
      </c>
      <c r="L505" s="320">
        <v>591</v>
      </c>
      <c r="M505" s="320">
        <v>41.179510000000001</v>
      </c>
      <c r="N505" s="1"/>
      <c r="O505" s="1"/>
    </row>
    <row r="506" spans="1:15" ht="12.75" customHeight="1">
      <c r="A506" s="30">
        <v>496</v>
      </c>
      <c r="B506" s="334" t="s">
        <v>559</v>
      </c>
      <c r="C506" s="320">
        <v>303.89999999999998</v>
      </c>
      <c r="D506" s="321">
        <v>302.16666666666663</v>
      </c>
      <c r="E506" s="321">
        <v>291.13333333333327</v>
      </c>
      <c r="F506" s="321">
        <v>278.36666666666662</v>
      </c>
      <c r="G506" s="321">
        <v>267.33333333333326</v>
      </c>
      <c r="H506" s="321">
        <v>314.93333333333328</v>
      </c>
      <c r="I506" s="321">
        <v>325.96666666666658</v>
      </c>
      <c r="J506" s="321">
        <v>338.73333333333329</v>
      </c>
      <c r="K506" s="320">
        <v>313.2</v>
      </c>
      <c r="L506" s="320">
        <v>289.39999999999998</v>
      </c>
      <c r="M506" s="320">
        <v>34.157089999999997</v>
      </c>
      <c r="N506" s="1"/>
      <c r="O506" s="1"/>
    </row>
    <row r="507" spans="1:15" ht="12.75" customHeight="1">
      <c r="A507" s="30">
        <v>497</v>
      </c>
      <c r="B507" s="334" t="s">
        <v>282</v>
      </c>
      <c r="C507" s="320">
        <v>14.7</v>
      </c>
      <c r="D507" s="321">
        <v>14.266666666666666</v>
      </c>
      <c r="E507" s="321">
        <v>13.333333333333332</v>
      </c>
      <c r="F507" s="321">
        <v>11.966666666666667</v>
      </c>
      <c r="G507" s="321">
        <v>11.033333333333333</v>
      </c>
      <c r="H507" s="321">
        <v>15.633333333333331</v>
      </c>
      <c r="I507" s="321">
        <v>16.566666666666663</v>
      </c>
      <c r="J507" s="321">
        <v>17.93333333333333</v>
      </c>
      <c r="K507" s="320">
        <v>15.2</v>
      </c>
      <c r="L507" s="320">
        <v>12.9</v>
      </c>
      <c r="M507" s="320">
        <v>5596.94362</v>
      </c>
      <c r="N507" s="1"/>
      <c r="O507" s="1"/>
    </row>
    <row r="508" spans="1:15" ht="12.75" customHeight="1">
      <c r="A508" s="30">
        <v>498</v>
      </c>
      <c r="B508" s="354" t="s">
        <v>214</v>
      </c>
      <c r="C508" s="355">
        <v>290.89999999999998</v>
      </c>
      <c r="D508" s="355">
        <v>294.33333333333331</v>
      </c>
      <c r="E508" s="355">
        <v>283.66666666666663</v>
      </c>
      <c r="F508" s="355">
        <v>276.43333333333334</v>
      </c>
      <c r="G508" s="355">
        <v>265.76666666666665</v>
      </c>
      <c r="H508" s="355">
        <v>301.56666666666661</v>
      </c>
      <c r="I508" s="355">
        <v>312.23333333333323</v>
      </c>
      <c r="J508" s="354">
        <v>319.46666666666658</v>
      </c>
      <c r="K508" s="354">
        <v>305</v>
      </c>
      <c r="L508" s="354">
        <v>287.10000000000002</v>
      </c>
      <c r="M508" s="270">
        <v>213.87630999999999</v>
      </c>
      <c r="N508" s="1"/>
      <c r="O508" s="1"/>
    </row>
    <row r="509" spans="1:15" ht="12.75" customHeight="1">
      <c r="A509" s="30">
        <v>499</v>
      </c>
      <c r="B509" s="354" t="s">
        <v>560</v>
      </c>
      <c r="C509" s="355">
        <v>383.7</v>
      </c>
      <c r="D509" s="355">
        <v>384.26666666666671</v>
      </c>
      <c r="E509" s="355">
        <v>377.53333333333342</v>
      </c>
      <c r="F509" s="355">
        <v>371.36666666666673</v>
      </c>
      <c r="G509" s="355">
        <v>364.63333333333344</v>
      </c>
      <c r="H509" s="355">
        <v>390.43333333333339</v>
      </c>
      <c r="I509" s="355">
        <v>397.16666666666663</v>
      </c>
      <c r="J509" s="354">
        <v>403.33333333333337</v>
      </c>
      <c r="K509" s="354">
        <v>391</v>
      </c>
      <c r="L509" s="354">
        <v>378.1</v>
      </c>
      <c r="M509" s="270">
        <v>4.9955699999999998</v>
      </c>
      <c r="N509" s="1"/>
      <c r="O509" s="1"/>
    </row>
    <row r="510" spans="1:15" ht="12.75" customHeight="1">
      <c r="A510" s="30">
        <v>500</v>
      </c>
      <c r="B510" s="354" t="s">
        <v>561</v>
      </c>
      <c r="C510" s="355">
        <v>1614.35</v>
      </c>
      <c r="D510" s="355">
        <v>1603.7333333333333</v>
      </c>
      <c r="E510" s="355">
        <v>1587.4166666666667</v>
      </c>
      <c r="F510" s="355">
        <v>1560.4833333333333</v>
      </c>
      <c r="G510" s="355">
        <v>1544.1666666666667</v>
      </c>
      <c r="H510" s="355">
        <v>1630.6666666666667</v>
      </c>
      <c r="I510" s="355">
        <v>1646.9833333333333</v>
      </c>
      <c r="J510" s="354">
        <v>1673.9166666666667</v>
      </c>
      <c r="K510" s="354">
        <v>1620.05</v>
      </c>
      <c r="L510" s="354">
        <v>1576.8</v>
      </c>
      <c r="M510" s="270">
        <v>0.29416999999999999</v>
      </c>
      <c r="N510" s="1"/>
      <c r="O510" s="1"/>
    </row>
    <row r="511" spans="1:15" ht="12.75" customHeight="1">
      <c r="A511" s="30"/>
      <c r="B511" s="354"/>
      <c r="C511" s="355"/>
      <c r="D511" s="355"/>
      <c r="E511" s="355"/>
      <c r="F511" s="355"/>
      <c r="G511" s="355"/>
      <c r="H511" s="355"/>
      <c r="I511" s="355"/>
      <c r="J511" s="354"/>
      <c r="K511" s="354"/>
      <c r="L511" s="354"/>
      <c r="M511" s="270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29"/>
      <c r="B5" s="430"/>
      <c r="C5" s="429"/>
      <c r="D5" s="43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563</v>
      </c>
      <c r="B7" s="431" t="s">
        <v>564</v>
      </c>
      <c r="C7" s="430"/>
      <c r="D7" s="7">
        <f>Main!B10</f>
        <v>44658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565</v>
      </c>
      <c r="B9" s="85" t="s">
        <v>566</v>
      </c>
      <c r="C9" s="85" t="s">
        <v>567</v>
      </c>
      <c r="D9" s="85" t="s">
        <v>568</v>
      </c>
      <c r="E9" s="85" t="s">
        <v>569</v>
      </c>
      <c r="F9" s="85" t="s">
        <v>570</v>
      </c>
      <c r="G9" s="85" t="s">
        <v>571</v>
      </c>
      <c r="H9" s="85" t="s">
        <v>572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44657</v>
      </c>
      <c r="B10" s="29">
        <v>540615</v>
      </c>
      <c r="C10" s="28" t="s">
        <v>994</v>
      </c>
      <c r="D10" s="28" t="s">
        <v>995</v>
      </c>
      <c r="E10" s="28" t="s">
        <v>573</v>
      </c>
      <c r="F10" s="87">
        <v>1067631</v>
      </c>
      <c r="G10" s="29">
        <v>2.09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44657</v>
      </c>
      <c r="B11" s="29">
        <v>540615</v>
      </c>
      <c r="C11" s="28" t="s">
        <v>994</v>
      </c>
      <c r="D11" s="28" t="s">
        <v>995</v>
      </c>
      <c r="E11" s="28" t="s">
        <v>574</v>
      </c>
      <c r="F11" s="87">
        <v>1067631</v>
      </c>
      <c r="G11" s="29">
        <v>2.2799999999999998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44657</v>
      </c>
      <c r="B12" s="29">
        <v>539570</v>
      </c>
      <c r="C12" s="28" t="s">
        <v>996</v>
      </c>
      <c r="D12" s="28" t="s">
        <v>997</v>
      </c>
      <c r="E12" s="28" t="s">
        <v>574</v>
      </c>
      <c r="F12" s="87">
        <v>163200</v>
      </c>
      <c r="G12" s="29">
        <v>4.88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44657</v>
      </c>
      <c r="B13" s="29">
        <v>539570</v>
      </c>
      <c r="C13" s="28" t="s">
        <v>996</v>
      </c>
      <c r="D13" s="28" t="s">
        <v>998</v>
      </c>
      <c r="E13" s="28" t="s">
        <v>573</v>
      </c>
      <c r="F13" s="87">
        <v>86400</v>
      </c>
      <c r="G13" s="29">
        <v>5.09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44657</v>
      </c>
      <c r="B14" s="29">
        <v>539506</v>
      </c>
      <c r="C14" s="28" t="s">
        <v>941</v>
      </c>
      <c r="D14" s="28" t="s">
        <v>999</v>
      </c>
      <c r="E14" s="28" t="s">
        <v>573</v>
      </c>
      <c r="F14" s="87">
        <v>23594</v>
      </c>
      <c r="G14" s="29">
        <v>17.510000000000002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44657</v>
      </c>
      <c r="B15" s="29">
        <v>539506</v>
      </c>
      <c r="C15" s="28" t="s">
        <v>941</v>
      </c>
      <c r="D15" s="28" t="s">
        <v>943</v>
      </c>
      <c r="E15" s="28" t="s">
        <v>573</v>
      </c>
      <c r="F15" s="87">
        <v>24306</v>
      </c>
      <c r="G15" s="29">
        <v>17.510000000000002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44657</v>
      </c>
      <c r="B16" s="29">
        <v>539506</v>
      </c>
      <c r="C16" s="28" t="s">
        <v>941</v>
      </c>
      <c r="D16" s="28" t="s">
        <v>1000</v>
      </c>
      <c r="E16" s="28" t="s">
        <v>573</v>
      </c>
      <c r="F16" s="87">
        <v>35000</v>
      </c>
      <c r="G16" s="29">
        <v>17.510000000000002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44657</v>
      </c>
      <c r="B17" s="29">
        <v>539506</v>
      </c>
      <c r="C17" s="28" t="s">
        <v>941</v>
      </c>
      <c r="D17" s="28" t="s">
        <v>1001</v>
      </c>
      <c r="E17" s="28" t="s">
        <v>574</v>
      </c>
      <c r="F17" s="87">
        <v>210000</v>
      </c>
      <c r="G17" s="29">
        <v>17.5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44657</v>
      </c>
      <c r="B18" s="29">
        <v>539506</v>
      </c>
      <c r="C18" s="28" t="s">
        <v>941</v>
      </c>
      <c r="D18" s="28" t="s">
        <v>1002</v>
      </c>
      <c r="E18" s="28" t="s">
        <v>573</v>
      </c>
      <c r="F18" s="87">
        <v>23763</v>
      </c>
      <c r="G18" s="29">
        <v>17.510000000000002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44657</v>
      </c>
      <c r="B19" s="29">
        <v>539506</v>
      </c>
      <c r="C19" s="28" t="s">
        <v>941</v>
      </c>
      <c r="D19" s="28" t="s">
        <v>945</v>
      </c>
      <c r="E19" s="28" t="s">
        <v>574</v>
      </c>
      <c r="F19" s="87">
        <v>45500</v>
      </c>
      <c r="G19" s="29">
        <v>17.510000000000002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44657</v>
      </c>
      <c r="B20" s="29">
        <v>539506</v>
      </c>
      <c r="C20" s="28" t="s">
        <v>941</v>
      </c>
      <c r="D20" s="28" t="s">
        <v>942</v>
      </c>
      <c r="E20" s="28" t="s">
        <v>574</v>
      </c>
      <c r="F20" s="87">
        <v>100000</v>
      </c>
      <c r="G20" s="29">
        <v>17.510000000000002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44657</v>
      </c>
      <c r="B21" s="29">
        <v>539506</v>
      </c>
      <c r="C21" s="28" t="s">
        <v>941</v>
      </c>
      <c r="D21" s="28" t="s">
        <v>944</v>
      </c>
      <c r="E21" s="28" t="s">
        <v>574</v>
      </c>
      <c r="F21" s="87">
        <v>19550</v>
      </c>
      <c r="G21" s="29">
        <v>17.510000000000002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44657</v>
      </c>
      <c r="B22" s="29">
        <v>539506</v>
      </c>
      <c r="C22" s="28" t="s">
        <v>941</v>
      </c>
      <c r="D22" s="28" t="s">
        <v>1003</v>
      </c>
      <c r="E22" s="28" t="s">
        <v>574</v>
      </c>
      <c r="F22" s="87">
        <v>49953</v>
      </c>
      <c r="G22" s="29">
        <v>17.510000000000002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44657</v>
      </c>
      <c r="B23" s="29">
        <v>539773</v>
      </c>
      <c r="C23" s="28" t="s">
        <v>885</v>
      </c>
      <c r="D23" s="28" t="s">
        <v>1004</v>
      </c>
      <c r="E23" s="28" t="s">
        <v>573</v>
      </c>
      <c r="F23" s="87">
        <v>293843</v>
      </c>
      <c r="G23" s="29">
        <v>4.68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44657</v>
      </c>
      <c r="B24" s="29">
        <v>537492</v>
      </c>
      <c r="C24" s="28" t="s">
        <v>1005</v>
      </c>
      <c r="D24" s="28" t="s">
        <v>1006</v>
      </c>
      <c r="E24" s="28" t="s">
        <v>574</v>
      </c>
      <c r="F24" s="87">
        <v>70000</v>
      </c>
      <c r="G24" s="29">
        <v>8.4700000000000006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44657</v>
      </c>
      <c r="B25" s="29">
        <v>537492</v>
      </c>
      <c r="C25" s="28" t="s">
        <v>1005</v>
      </c>
      <c r="D25" s="28" t="s">
        <v>1007</v>
      </c>
      <c r="E25" s="28" t="s">
        <v>574</v>
      </c>
      <c r="F25" s="87">
        <v>100000</v>
      </c>
      <c r="G25" s="29">
        <v>8.4700000000000006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44657</v>
      </c>
      <c r="B26" s="29">
        <v>537492</v>
      </c>
      <c r="C26" s="28" t="s">
        <v>1005</v>
      </c>
      <c r="D26" s="28" t="s">
        <v>1008</v>
      </c>
      <c r="E26" s="28" t="s">
        <v>574</v>
      </c>
      <c r="F26" s="87">
        <v>100000</v>
      </c>
      <c r="G26" s="29">
        <v>8.4700000000000006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44657</v>
      </c>
      <c r="B27" s="29">
        <v>537492</v>
      </c>
      <c r="C27" s="28" t="s">
        <v>1005</v>
      </c>
      <c r="D27" s="28" t="s">
        <v>1009</v>
      </c>
      <c r="E27" s="28" t="s">
        <v>574</v>
      </c>
      <c r="F27" s="87">
        <v>100000</v>
      </c>
      <c r="G27" s="29">
        <v>8.4700000000000006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44657</v>
      </c>
      <c r="B28" s="29">
        <v>531673</v>
      </c>
      <c r="C28" s="28" t="s">
        <v>1010</v>
      </c>
      <c r="D28" s="28" t="s">
        <v>1011</v>
      </c>
      <c r="E28" s="28" t="s">
        <v>573</v>
      </c>
      <c r="F28" s="87">
        <v>48600</v>
      </c>
      <c r="G28" s="29">
        <v>10.48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44657</v>
      </c>
      <c r="B29" s="29">
        <v>531673</v>
      </c>
      <c r="C29" s="28" t="s">
        <v>1010</v>
      </c>
      <c r="D29" s="28" t="s">
        <v>1012</v>
      </c>
      <c r="E29" s="28" t="s">
        <v>574</v>
      </c>
      <c r="F29" s="87">
        <v>50000</v>
      </c>
      <c r="G29" s="29">
        <v>10.48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44657</v>
      </c>
      <c r="B30" s="29">
        <v>540135</v>
      </c>
      <c r="C30" s="28" t="s">
        <v>880</v>
      </c>
      <c r="D30" s="28" t="s">
        <v>921</v>
      </c>
      <c r="E30" s="28" t="s">
        <v>573</v>
      </c>
      <c r="F30" s="87">
        <v>6508331</v>
      </c>
      <c r="G30" s="29">
        <v>3.32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44657</v>
      </c>
      <c r="B31" s="29">
        <v>540135</v>
      </c>
      <c r="C31" s="28" t="s">
        <v>880</v>
      </c>
      <c r="D31" s="28" t="s">
        <v>882</v>
      </c>
      <c r="E31" s="28" t="s">
        <v>573</v>
      </c>
      <c r="F31" s="87">
        <v>7500000</v>
      </c>
      <c r="G31" s="29">
        <v>3.32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44657</v>
      </c>
      <c r="B32" s="29">
        <v>540135</v>
      </c>
      <c r="C32" s="28" t="s">
        <v>880</v>
      </c>
      <c r="D32" s="28" t="s">
        <v>921</v>
      </c>
      <c r="E32" s="28" t="s">
        <v>574</v>
      </c>
      <c r="F32" s="87">
        <v>3508322</v>
      </c>
      <c r="G32" s="29">
        <v>3.32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44657</v>
      </c>
      <c r="B33" s="29">
        <v>540135</v>
      </c>
      <c r="C33" s="28" t="s">
        <v>880</v>
      </c>
      <c r="D33" s="28" t="s">
        <v>882</v>
      </c>
      <c r="E33" s="28" t="s">
        <v>574</v>
      </c>
      <c r="F33" s="87">
        <v>7440053</v>
      </c>
      <c r="G33" s="29">
        <v>3.25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44657</v>
      </c>
      <c r="B34" s="29">
        <v>540135</v>
      </c>
      <c r="C34" s="28" t="s">
        <v>880</v>
      </c>
      <c r="D34" s="28" t="s">
        <v>946</v>
      </c>
      <c r="E34" s="28" t="s">
        <v>574</v>
      </c>
      <c r="F34" s="87">
        <v>4200000</v>
      </c>
      <c r="G34" s="29">
        <v>3.32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44657</v>
      </c>
      <c r="B35" s="29">
        <v>540135</v>
      </c>
      <c r="C35" s="28" t="s">
        <v>880</v>
      </c>
      <c r="D35" s="28" t="s">
        <v>886</v>
      </c>
      <c r="E35" s="28" t="s">
        <v>573</v>
      </c>
      <c r="F35" s="87">
        <v>2500000</v>
      </c>
      <c r="G35" s="29">
        <v>3.13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44657</v>
      </c>
      <c r="B36" s="29">
        <v>540135</v>
      </c>
      <c r="C36" s="28" t="s">
        <v>880</v>
      </c>
      <c r="D36" s="28" t="s">
        <v>886</v>
      </c>
      <c r="E36" s="28" t="s">
        <v>574</v>
      </c>
      <c r="F36" s="87">
        <v>4500000</v>
      </c>
      <c r="G36" s="29">
        <v>3.32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44657</v>
      </c>
      <c r="B37" s="29">
        <v>540135</v>
      </c>
      <c r="C37" s="28" t="s">
        <v>880</v>
      </c>
      <c r="D37" s="28" t="s">
        <v>883</v>
      </c>
      <c r="E37" s="28" t="s">
        <v>573</v>
      </c>
      <c r="F37" s="87">
        <v>1230005</v>
      </c>
      <c r="G37" s="29">
        <v>3.3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44657</v>
      </c>
      <c r="B38" s="29">
        <v>540135</v>
      </c>
      <c r="C38" s="28" t="s">
        <v>880</v>
      </c>
      <c r="D38" s="28" t="s">
        <v>883</v>
      </c>
      <c r="E38" s="28" t="s">
        <v>574</v>
      </c>
      <c r="F38" s="87">
        <v>4470005</v>
      </c>
      <c r="G38" s="29">
        <v>3.3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44657</v>
      </c>
      <c r="B39" s="29">
        <v>531297</v>
      </c>
      <c r="C39" s="28" t="s">
        <v>1013</v>
      </c>
      <c r="D39" s="28" t="s">
        <v>1014</v>
      </c>
      <c r="E39" s="28" t="s">
        <v>573</v>
      </c>
      <c r="F39" s="87">
        <v>45157</v>
      </c>
      <c r="G39" s="29">
        <v>68.42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44657</v>
      </c>
      <c r="B40" s="29">
        <v>531297</v>
      </c>
      <c r="C40" s="28" t="s">
        <v>1013</v>
      </c>
      <c r="D40" s="28" t="s">
        <v>1014</v>
      </c>
      <c r="E40" s="28" t="s">
        <v>574</v>
      </c>
      <c r="F40" s="87">
        <v>45157</v>
      </c>
      <c r="G40" s="29">
        <v>70.069999999999993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44657</v>
      </c>
      <c r="B41" s="29">
        <v>539288</v>
      </c>
      <c r="C41" s="28" t="s">
        <v>1015</v>
      </c>
      <c r="D41" s="28" t="s">
        <v>1016</v>
      </c>
      <c r="E41" s="28" t="s">
        <v>574</v>
      </c>
      <c r="F41" s="87">
        <v>21623</v>
      </c>
      <c r="G41" s="29">
        <v>34.130000000000003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44657</v>
      </c>
      <c r="B42" s="29">
        <v>539621</v>
      </c>
      <c r="C42" s="28" t="s">
        <v>1017</v>
      </c>
      <c r="D42" s="28" t="s">
        <v>1003</v>
      </c>
      <c r="E42" s="28" t="s">
        <v>573</v>
      </c>
      <c r="F42" s="87">
        <v>805065</v>
      </c>
      <c r="G42" s="29">
        <v>3.47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44657</v>
      </c>
      <c r="B43" s="29">
        <v>539621</v>
      </c>
      <c r="C43" s="28" t="s">
        <v>1017</v>
      </c>
      <c r="D43" s="28" t="s">
        <v>1003</v>
      </c>
      <c r="E43" s="28" t="s">
        <v>574</v>
      </c>
      <c r="F43" s="87">
        <v>150000</v>
      </c>
      <c r="G43" s="29">
        <v>3.58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44657</v>
      </c>
      <c r="B44" s="29">
        <v>539621</v>
      </c>
      <c r="C44" s="28" t="s">
        <v>1017</v>
      </c>
      <c r="D44" s="28" t="s">
        <v>1018</v>
      </c>
      <c r="E44" s="28" t="s">
        <v>573</v>
      </c>
      <c r="F44" s="87">
        <v>960000</v>
      </c>
      <c r="G44" s="29">
        <v>3.77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44657</v>
      </c>
      <c r="B45" s="29">
        <v>539621</v>
      </c>
      <c r="C45" s="28" t="s">
        <v>1017</v>
      </c>
      <c r="D45" s="28" t="s">
        <v>1019</v>
      </c>
      <c r="E45" s="28" t="s">
        <v>574</v>
      </c>
      <c r="F45" s="87">
        <v>310000</v>
      </c>
      <c r="G45" s="29">
        <v>3.79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44657</v>
      </c>
      <c r="B46" s="29">
        <v>543439</v>
      </c>
      <c r="C46" s="28" t="s">
        <v>1020</v>
      </c>
      <c r="D46" s="28" t="s">
        <v>1021</v>
      </c>
      <c r="E46" s="28" t="s">
        <v>574</v>
      </c>
      <c r="F46" s="87">
        <v>50000</v>
      </c>
      <c r="G46" s="29">
        <v>18.3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44657</v>
      </c>
      <c r="B47" s="29">
        <v>521244</v>
      </c>
      <c r="C47" s="28" t="s">
        <v>1022</v>
      </c>
      <c r="D47" s="28" t="s">
        <v>1023</v>
      </c>
      <c r="E47" s="28" t="s">
        <v>573</v>
      </c>
      <c r="F47" s="87">
        <v>4559</v>
      </c>
      <c r="G47" s="29">
        <v>16.57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44657</v>
      </c>
      <c r="B48" s="29">
        <v>526737</v>
      </c>
      <c r="C48" s="28" t="s">
        <v>922</v>
      </c>
      <c r="D48" s="28" t="s">
        <v>1024</v>
      </c>
      <c r="E48" s="28" t="s">
        <v>574</v>
      </c>
      <c r="F48" s="87">
        <v>40513</v>
      </c>
      <c r="G48" s="29">
        <v>11.97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44657</v>
      </c>
      <c r="B49" s="29">
        <v>530067</v>
      </c>
      <c r="C49" s="28" t="s">
        <v>1025</v>
      </c>
      <c r="D49" s="28" t="s">
        <v>1026</v>
      </c>
      <c r="E49" s="28" t="s">
        <v>574</v>
      </c>
      <c r="F49" s="87">
        <v>110000</v>
      </c>
      <c r="G49" s="29">
        <v>199.57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44657</v>
      </c>
      <c r="B50" s="29">
        <v>530067</v>
      </c>
      <c r="C50" s="28" t="s">
        <v>1025</v>
      </c>
      <c r="D50" s="28" t="s">
        <v>1027</v>
      </c>
      <c r="E50" s="28" t="s">
        <v>573</v>
      </c>
      <c r="F50" s="87">
        <v>108703</v>
      </c>
      <c r="G50" s="29">
        <v>199.55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44657</v>
      </c>
      <c r="B51" s="29">
        <v>540811</v>
      </c>
      <c r="C51" s="28" t="s">
        <v>1028</v>
      </c>
      <c r="D51" s="28" t="s">
        <v>1029</v>
      </c>
      <c r="E51" s="28" t="s">
        <v>574</v>
      </c>
      <c r="F51" s="87">
        <v>60000</v>
      </c>
      <c r="G51" s="29">
        <v>17.5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44657</v>
      </c>
      <c r="B52" s="29">
        <v>526473</v>
      </c>
      <c r="C52" s="28" t="s">
        <v>899</v>
      </c>
      <c r="D52" s="28" t="s">
        <v>1030</v>
      </c>
      <c r="E52" s="28" t="s">
        <v>574</v>
      </c>
      <c r="F52" s="87">
        <v>250000</v>
      </c>
      <c r="G52" s="29">
        <v>53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44657</v>
      </c>
      <c r="B53" s="29">
        <v>526473</v>
      </c>
      <c r="C53" s="28" t="s">
        <v>899</v>
      </c>
      <c r="D53" s="28" t="s">
        <v>923</v>
      </c>
      <c r="E53" s="28" t="s">
        <v>574</v>
      </c>
      <c r="F53" s="87">
        <v>161687</v>
      </c>
      <c r="G53" s="29">
        <v>53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44657</v>
      </c>
      <c r="B54" s="29">
        <v>531137</v>
      </c>
      <c r="C54" s="28" t="s">
        <v>947</v>
      </c>
      <c r="D54" s="28" t="s">
        <v>924</v>
      </c>
      <c r="E54" s="28" t="s">
        <v>573</v>
      </c>
      <c r="F54" s="87">
        <v>108740</v>
      </c>
      <c r="G54" s="29">
        <v>1.69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44657</v>
      </c>
      <c r="B55" s="29">
        <v>531137</v>
      </c>
      <c r="C55" s="28" t="s">
        <v>947</v>
      </c>
      <c r="D55" s="28" t="s">
        <v>924</v>
      </c>
      <c r="E55" s="28" t="s">
        <v>574</v>
      </c>
      <c r="F55" s="87">
        <v>403725</v>
      </c>
      <c r="G55" s="29">
        <v>1.7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44657</v>
      </c>
      <c r="B56" s="29">
        <v>540614</v>
      </c>
      <c r="C56" s="28" t="s">
        <v>900</v>
      </c>
      <c r="D56" s="28" t="s">
        <v>948</v>
      </c>
      <c r="E56" s="28" t="s">
        <v>573</v>
      </c>
      <c r="F56" s="87">
        <v>322364</v>
      </c>
      <c r="G56" s="29">
        <v>6.67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44657</v>
      </c>
      <c r="B57" s="29">
        <v>540614</v>
      </c>
      <c r="C57" s="28" t="s">
        <v>900</v>
      </c>
      <c r="D57" s="28" t="s">
        <v>948</v>
      </c>
      <c r="E57" s="28" t="s">
        <v>574</v>
      </c>
      <c r="F57" s="87">
        <v>495099</v>
      </c>
      <c r="G57" s="29">
        <v>6.62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44657</v>
      </c>
      <c r="B58" s="29">
        <v>500160</v>
      </c>
      <c r="C58" s="28" t="s">
        <v>968</v>
      </c>
      <c r="D58" s="28" t="s">
        <v>970</v>
      </c>
      <c r="E58" s="28" t="s">
        <v>574</v>
      </c>
      <c r="F58" s="87">
        <v>1325000</v>
      </c>
      <c r="G58" s="29">
        <v>11.2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44657</v>
      </c>
      <c r="B59" s="29">
        <v>539692</v>
      </c>
      <c r="C59" s="28" t="s">
        <v>1031</v>
      </c>
      <c r="D59" s="28" t="s">
        <v>1032</v>
      </c>
      <c r="E59" s="28" t="s">
        <v>574</v>
      </c>
      <c r="F59" s="87">
        <v>135350</v>
      </c>
      <c r="G59" s="29">
        <v>8.1999999999999993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44657</v>
      </c>
      <c r="B60" s="29">
        <v>539692</v>
      </c>
      <c r="C60" s="28" t="s">
        <v>1031</v>
      </c>
      <c r="D60" s="28" t="s">
        <v>1033</v>
      </c>
      <c r="E60" s="28" t="s">
        <v>574</v>
      </c>
      <c r="F60" s="87">
        <v>16305</v>
      </c>
      <c r="G60" s="29">
        <v>8.99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44657</v>
      </c>
      <c r="B61" s="29">
        <v>539692</v>
      </c>
      <c r="C61" s="28" t="s">
        <v>1031</v>
      </c>
      <c r="D61" s="28" t="s">
        <v>1034</v>
      </c>
      <c r="E61" s="28" t="s">
        <v>574</v>
      </c>
      <c r="F61" s="87">
        <v>16376</v>
      </c>
      <c r="G61" s="29">
        <v>8.2100000000000009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44657</v>
      </c>
      <c r="B62" s="29">
        <v>539692</v>
      </c>
      <c r="C62" s="28" t="s">
        <v>1031</v>
      </c>
      <c r="D62" s="28" t="s">
        <v>1035</v>
      </c>
      <c r="E62" s="28" t="s">
        <v>573</v>
      </c>
      <c r="F62" s="87">
        <v>18801</v>
      </c>
      <c r="G62" s="29">
        <v>8.1999999999999993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44657</v>
      </c>
      <c r="B63" s="29">
        <v>539692</v>
      </c>
      <c r="C63" s="28" t="s">
        <v>1031</v>
      </c>
      <c r="D63" s="28" t="s">
        <v>1036</v>
      </c>
      <c r="E63" s="28" t="s">
        <v>573</v>
      </c>
      <c r="F63" s="87">
        <v>25000</v>
      </c>
      <c r="G63" s="29">
        <v>8.99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44657</v>
      </c>
      <c r="B64" s="29">
        <v>539692</v>
      </c>
      <c r="C64" s="28" t="s">
        <v>1031</v>
      </c>
      <c r="D64" s="28" t="s">
        <v>1037</v>
      </c>
      <c r="E64" s="28" t="s">
        <v>573</v>
      </c>
      <c r="F64" s="87">
        <v>113986</v>
      </c>
      <c r="G64" s="29">
        <v>8.1999999999999993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44657</v>
      </c>
      <c r="B65" s="29">
        <v>540134</v>
      </c>
      <c r="C65" s="28" t="s">
        <v>1038</v>
      </c>
      <c r="D65" s="28" t="s">
        <v>1039</v>
      </c>
      <c r="E65" s="28" t="s">
        <v>573</v>
      </c>
      <c r="F65" s="87">
        <v>55000</v>
      </c>
      <c r="G65" s="29">
        <v>4.09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44657</v>
      </c>
      <c r="B66" s="29">
        <v>535730</v>
      </c>
      <c r="C66" s="28" t="s">
        <v>1040</v>
      </c>
      <c r="D66" s="28" t="s">
        <v>1041</v>
      </c>
      <c r="E66" s="28" t="s">
        <v>574</v>
      </c>
      <c r="F66" s="87">
        <v>720000</v>
      </c>
      <c r="G66" s="29">
        <v>3.2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44657</v>
      </c>
      <c r="B67" s="29">
        <v>535730</v>
      </c>
      <c r="C67" s="28" t="s">
        <v>1040</v>
      </c>
      <c r="D67" s="28" t="s">
        <v>1042</v>
      </c>
      <c r="E67" s="28" t="s">
        <v>574</v>
      </c>
      <c r="F67" s="87">
        <v>1000000</v>
      </c>
      <c r="G67" s="29">
        <v>3.2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44657</v>
      </c>
      <c r="B68" s="29">
        <v>535730</v>
      </c>
      <c r="C68" s="28" t="s">
        <v>1040</v>
      </c>
      <c r="D68" s="28" t="s">
        <v>942</v>
      </c>
      <c r="E68" s="28" t="s">
        <v>574</v>
      </c>
      <c r="F68" s="87">
        <v>1000000</v>
      </c>
      <c r="G68" s="29">
        <v>3.2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44657</v>
      </c>
      <c r="B69" s="29">
        <v>535730</v>
      </c>
      <c r="C69" s="28" t="s">
        <v>1040</v>
      </c>
      <c r="D69" s="28" t="s">
        <v>1043</v>
      </c>
      <c r="E69" s="28" t="s">
        <v>573</v>
      </c>
      <c r="F69" s="87">
        <v>489246</v>
      </c>
      <c r="G69" s="29">
        <v>3.17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44657</v>
      </c>
      <c r="B70" s="29">
        <v>535730</v>
      </c>
      <c r="C70" s="28" t="s">
        <v>1040</v>
      </c>
      <c r="D70" s="28" t="s">
        <v>867</v>
      </c>
      <c r="E70" s="28" t="s">
        <v>573</v>
      </c>
      <c r="F70" s="87">
        <v>750000</v>
      </c>
      <c r="G70" s="29">
        <v>3.2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44657</v>
      </c>
      <c r="B71" s="29">
        <v>535730</v>
      </c>
      <c r="C71" s="28" t="s">
        <v>1040</v>
      </c>
      <c r="D71" s="28" t="s">
        <v>1043</v>
      </c>
      <c r="E71" s="28" t="s">
        <v>574</v>
      </c>
      <c r="F71" s="87">
        <v>731478</v>
      </c>
      <c r="G71" s="29">
        <v>3.2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44657</v>
      </c>
      <c r="B72" s="29">
        <v>535730</v>
      </c>
      <c r="C72" s="28" t="s">
        <v>1040</v>
      </c>
      <c r="D72" s="28" t="s">
        <v>867</v>
      </c>
      <c r="E72" s="28" t="s">
        <v>574</v>
      </c>
      <c r="F72" s="87">
        <v>1500000</v>
      </c>
      <c r="G72" s="29">
        <v>3.2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44657</v>
      </c>
      <c r="B73" s="29">
        <v>530443</v>
      </c>
      <c r="C73" s="28" t="s">
        <v>1044</v>
      </c>
      <c r="D73" s="28" t="s">
        <v>1045</v>
      </c>
      <c r="E73" s="28" t="s">
        <v>574</v>
      </c>
      <c r="F73" s="87">
        <v>22636</v>
      </c>
      <c r="G73" s="29">
        <v>10.62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44657</v>
      </c>
      <c r="B74" s="29">
        <v>531328</v>
      </c>
      <c r="C74" s="28" t="s">
        <v>1046</v>
      </c>
      <c r="D74" s="28" t="s">
        <v>1047</v>
      </c>
      <c r="E74" s="28" t="s">
        <v>574</v>
      </c>
      <c r="F74" s="87">
        <v>824874</v>
      </c>
      <c r="G74" s="29">
        <v>1.02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44657</v>
      </c>
      <c r="B75" s="29">
        <v>533602</v>
      </c>
      <c r="C75" s="28" t="s">
        <v>1048</v>
      </c>
      <c r="D75" s="28" t="s">
        <v>1049</v>
      </c>
      <c r="E75" s="28" t="s">
        <v>574</v>
      </c>
      <c r="F75" s="87">
        <v>845168</v>
      </c>
      <c r="G75" s="29">
        <v>11.38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44657</v>
      </c>
      <c r="B76" s="29">
        <v>533602</v>
      </c>
      <c r="C76" s="28" t="s">
        <v>1048</v>
      </c>
      <c r="D76" s="28" t="s">
        <v>1050</v>
      </c>
      <c r="E76" s="28" t="s">
        <v>574</v>
      </c>
      <c r="F76" s="87">
        <v>887000</v>
      </c>
      <c r="G76" s="29">
        <v>11.38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44657</v>
      </c>
      <c r="B77" s="29">
        <v>533602</v>
      </c>
      <c r="C77" s="28" t="s">
        <v>1048</v>
      </c>
      <c r="D77" s="28" t="s">
        <v>1051</v>
      </c>
      <c r="E77" s="28" t="s">
        <v>573</v>
      </c>
      <c r="F77" s="87">
        <v>1210000</v>
      </c>
      <c r="G77" s="29">
        <v>11.38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44657</v>
      </c>
      <c r="B78" s="29">
        <v>511000</v>
      </c>
      <c r="C78" s="28" t="s">
        <v>1052</v>
      </c>
      <c r="D78" s="28" t="s">
        <v>1053</v>
      </c>
      <c r="E78" s="28" t="s">
        <v>574</v>
      </c>
      <c r="F78" s="87">
        <v>46945</v>
      </c>
      <c r="G78" s="29">
        <v>4.43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44657</v>
      </c>
      <c r="B79" s="29">
        <v>531834</v>
      </c>
      <c r="C79" s="28" t="s">
        <v>1054</v>
      </c>
      <c r="D79" s="28" t="s">
        <v>1055</v>
      </c>
      <c r="E79" s="28" t="s">
        <v>574</v>
      </c>
      <c r="F79" s="87">
        <v>28500</v>
      </c>
      <c r="G79" s="29">
        <v>5.0999999999999996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44657</v>
      </c>
      <c r="B80" s="29">
        <v>517554</v>
      </c>
      <c r="C80" s="28" t="s">
        <v>1056</v>
      </c>
      <c r="D80" s="28" t="s">
        <v>1057</v>
      </c>
      <c r="E80" s="28" t="s">
        <v>573</v>
      </c>
      <c r="F80" s="87">
        <v>69613</v>
      </c>
      <c r="G80" s="29">
        <v>20.55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44657</v>
      </c>
      <c r="B81" s="29">
        <v>517554</v>
      </c>
      <c r="C81" s="28" t="s">
        <v>1056</v>
      </c>
      <c r="D81" s="28" t="s">
        <v>1057</v>
      </c>
      <c r="E81" s="28" t="s">
        <v>574</v>
      </c>
      <c r="F81" s="87">
        <v>2863</v>
      </c>
      <c r="G81" s="29">
        <v>20.5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44657</v>
      </c>
      <c r="B82" s="29">
        <v>532911</v>
      </c>
      <c r="C82" s="28" t="s">
        <v>1058</v>
      </c>
      <c r="D82" s="28" t="s">
        <v>1059</v>
      </c>
      <c r="E82" s="28" t="s">
        <v>573</v>
      </c>
      <c r="F82" s="87">
        <v>75124</v>
      </c>
      <c r="G82" s="29">
        <v>8.98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44657</v>
      </c>
      <c r="B83" s="29">
        <v>537573</v>
      </c>
      <c r="C83" s="28" t="s">
        <v>949</v>
      </c>
      <c r="D83" s="28" t="s">
        <v>950</v>
      </c>
      <c r="E83" s="28" t="s">
        <v>574</v>
      </c>
      <c r="F83" s="87">
        <v>72000</v>
      </c>
      <c r="G83" s="29">
        <v>32.799999999999997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44657</v>
      </c>
      <c r="B84" s="29">
        <v>541634</v>
      </c>
      <c r="C84" s="28" t="s">
        <v>1060</v>
      </c>
      <c r="D84" s="28" t="s">
        <v>1061</v>
      </c>
      <c r="E84" s="28" t="s">
        <v>573</v>
      </c>
      <c r="F84" s="87">
        <v>60000</v>
      </c>
      <c r="G84" s="29">
        <v>49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44657</v>
      </c>
      <c r="B85" s="29">
        <v>541634</v>
      </c>
      <c r="C85" s="28" t="s">
        <v>1060</v>
      </c>
      <c r="D85" s="28" t="s">
        <v>1062</v>
      </c>
      <c r="E85" s="28" t="s">
        <v>574</v>
      </c>
      <c r="F85" s="87">
        <v>60000</v>
      </c>
      <c r="G85" s="29">
        <v>49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44657</v>
      </c>
      <c r="B86" s="29">
        <v>539561</v>
      </c>
      <c r="C86" s="28" t="s">
        <v>1063</v>
      </c>
      <c r="D86" s="28" t="s">
        <v>1064</v>
      </c>
      <c r="E86" s="28" t="s">
        <v>574</v>
      </c>
      <c r="F86" s="87">
        <v>43000</v>
      </c>
      <c r="G86" s="29">
        <v>138.4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44657</v>
      </c>
      <c r="B87" s="29">
        <v>539561</v>
      </c>
      <c r="C87" s="28" t="s">
        <v>1063</v>
      </c>
      <c r="D87" s="28" t="s">
        <v>1065</v>
      </c>
      <c r="E87" s="28" t="s">
        <v>573</v>
      </c>
      <c r="F87" s="87">
        <v>43000</v>
      </c>
      <c r="G87" s="29">
        <v>138.4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44657</v>
      </c>
      <c r="B88" s="29">
        <v>543251</v>
      </c>
      <c r="C88" s="28" t="s">
        <v>1066</v>
      </c>
      <c r="D88" s="28" t="s">
        <v>1067</v>
      </c>
      <c r="E88" s="28" t="s">
        <v>574</v>
      </c>
      <c r="F88" s="87">
        <v>600000</v>
      </c>
      <c r="G88" s="29">
        <v>24.7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44657</v>
      </c>
      <c r="B89" s="29">
        <v>543251</v>
      </c>
      <c r="C89" s="28" t="s">
        <v>1066</v>
      </c>
      <c r="D89" s="28" t="s">
        <v>1068</v>
      </c>
      <c r="E89" s="28" t="s">
        <v>573</v>
      </c>
      <c r="F89" s="87">
        <v>600000</v>
      </c>
      <c r="G89" s="29">
        <v>24.7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44657</v>
      </c>
      <c r="B90" s="29">
        <v>532972</v>
      </c>
      <c r="C90" s="28" t="s">
        <v>1069</v>
      </c>
      <c r="D90" s="28" t="s">
        <v>1070</v>
      </c>
      <c r="E90" s="28" t="s">
        <v>573</v>
      </c>
      <c r="F90" s="87">
        <v>75000</v>
      </c>
      <c r="G90" s="29">
        <v>6.8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44657</v>
      </c>
      <c r="B91" s="29">
        <v>532972</v>
      </c>
      <c r="C91" s="28" t="s">
        <v>1069</v>
      </c>
      <c r="D91" s="28" t="s">
        <v>1070</v>
      </c>
      <c r="E91" s="28" t="s">
        <v>574</v>
      </c>
      <c r="F91" s="87">
        <v>172</v>
      </c>
      <c r="G91" s="29">
        <v>6.8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44657</v>
      </c>
      <c r="B92" s="29">
        <v>531893</v>
      </c>
      <c r="C92" s="28" t="s">
        <v>951</v>
      </c>
      <c r="D92" s="28" t="s">
        <v>1071</v>
      </c>
      <c r="E92" s="28" t="s">
        <v>574</v>
      </c>
      <c r="F92" s="87">
        <v>80000</v>
      </c>
      <c r="G92" s="29">
        <v>19.100000000000001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44657</v>
      </c>
      <c r="B93" s="29">
        <v>511760</v>
      </c>
      <c r="C93" s="28" t="s">
        <v>1072</v>
      </c>
      <c r="D93" s="28" t="s">
        <v>1073</v>
      </c>
      <c r="E93" s="28" t="s">
        <v>573</v>
      </c>
      <c r="F93" s="87">
        <v>945000</v>
      </c>
      <c r="G93" s="29">
        <v>1.07</v>
      </c>
      <c r="H93" s="29" t="s">
        <v>311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44657</v>
      </c>
      <c r="B94" s="29">
        <v>511760</v>
      </c>
      <c r="C94" s="28" t="s">
        <v>1072</v>
      </c>
      <c r="D94" s="28" t="s">
        <v>1074</v>
      </c>
      <c r="E94" s="28" t="s">
        <v>573</v>
      </c>
      <c r="F94" s="87">
        <v>1080000</v>
      </c>
      <c r="G94" s="29">
        <v>1.07</v>
      </c>
      <c r="H94" s="29" t="s">
        <v>311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44657</v>
      </c>
      <c r="B95" s="29">
        <v>511760</v>
      </c>
      <c r="C95" s="28" t="s">
        <v>1072</v>
      </c>
      <c r="D95" s="28" t="s">
        <v>1075</v>
      </c>
      <c r="E95" s="28" t="s">
        <v>573</v>
      </c>
      <c r="F95" s="87">
        <v>1080000</v>
      </c>
      <c r="G95" s="29">
        <v>1.07</v>
      </c>
      <c r="H95" s="29" t="s">
        <v>311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44657</v>
      </c>
      <c r="B96" s="29">
        <v>511760</v>
      </c>
      <c r="C96" s="28" t="s">
        <v>1072</v>
      </c>
      <c r="D96" s="28" t="s">
        <v>1076</v>
      </c>
      <c r="E96" s="28" t="s">
        <v>573</v>
      </c>
      <c r="F96" s="87">
        <v>1080000</v>
      </c>
      <c r="G96" s="29">
        <v>1.07</v>
      </c>
      <c r="H96" s="29" t="s">
        <v>311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44657</v>
      </c>
      <c r="B97" s="29">
        <v>512499</v>
      </c>
      <c r="C97" s="28" t="s">
        <v>1077</v>
      </c>
      <c r="D97" s="28" t="s">
        <v>1078</v>
      </c>
      <c r="E97" s="28" t="s">
        <v>573</v>
      </c>
      <c r="F97" s="87">
        <v>16900963</v>
      </c>
      <c r="G97" s="29">
        <v>1.01</v>
      </c>
      <c r="H97" s="29" t="s">
        <v>311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44657</v>
      </c>
      <c r="B98" s="29">
        <v>512499</v>
      </c>
      <c r="C98" s="28" t="s">
        <v>1077</v>
      </c>
      <c r="D98" s="28" t="s">
        <v>1078</v>
      </c>
      <c r="E98" s="28" t="s">
        <v>574</v>
      </c>
      <c r="F98" s="87">
        <v>14584104</v>
      </c>
      <c r="G98" s="29">
        <v>1.02</v>
      </c>
      <c r="H98" s="29" t="s">
        <v>311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44657</v>
      </c>
      <c r="B99" s="29">
        <v>512499</v>
      </c>
      <c r="C99" s="28" t="s">
        <v>1077</v>
      </c>
      <c r="D99" s="28" t="s">
        <v>1079</v>
      </c>
      <c r="E99" s="28" t="s">
        <v>573</v>
      </c>
      <c r="F99" s="87">
        <v>5500146</v>
      </c>
      <c r="G99" s="29">
        <v>1.02</v>
      </c>
      <c r="H99" s="29" t="s">
        <v>311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44657</v>
      </c>
      <c r="B100" s="29">
        <v>512499</v>
      </c>
      <c r="C100" s="28" t="s">
        <v>1077</v>
      </c>
      <c r="D100" s="28" t="s">
        <v>1079</v>
      </c>
      <c r="E100" s="28" t="s">
        <v>574</v>
      </c>
      <c r="F100" s="87">
        <v>2997938</v>
      </c>
      <c r="G100" s="29">
        <v>0.98</v>
      </c>
      <c r="H100" s="29" t="s">
        <v>311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44657</v>
      </c>
      <c r="B101" s="29">
        <v>512499</v>
      </c>
      <c r="C101" s="28" t="s">
        <v>1077</v>
      </c>
      <c r="D101" s="28" t="s">
        <v>1080</v>
      </c>
      <c r="E101" s="28" t="s">
        <v>573</v>
      </c>
      <c r="F101" s="87">
        <v>5000000</v>
      </c>
      <c r="G101" s="29">
        <v>1</v>
      </c>
      <c r="H101" s="29" t="s">
        <v>311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44657</v>
      </c>
      <c r="B102" s="29">
        <v>512499</v>
      </c>
      <c r="C102" s="28" t="s">
        <v>1077</v>
      </c>
      <c r="D102" s="28" t="s">
        <v>1080</v>
      </c>
      <c r="E102" s="28" t="s">
        <v>574</v>
      </c>
      <c r="F102" s="87">
        <v>5000000</v>
      </c>
      <c r="G102" s="29">
        <v>1.01</v>
      </c>
      <c r="H102" s="29" t="s">
        <v>311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44657</v>
      </c>
      <c r="B103" s="29">
        <v>512499</v>
      </c>
      <c r="C103" s="28" t="s">
        <v>1077</v>
      </c>
      <c r="D103" s="28" t="s">
        <v>1081</v>
      </c>
      <c r="E103" s="28" t="s">
        <v>573</v>
      </c>
      <c r="F103" s="87">
        <v>5229362</v>
      </c>
      <c r="G103" s="29">
        <v>1.01</v>
      </c>
      <c r="H103" s="29" t="s">
        <v>311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44657</v>
      </c>
      <c r="B104" s="29">
        <v>512499</v>
      </c>
      <c r="C104" s="28" t="s">
        <v>1077</v>
      </c>
      <c r="D104" s="28" t="s">
        <v>886</v>
      </c>
      <c r="E104" s="28" t="s">
        <v>573</v>
      </c>
      <c r="F104" s="87">
        <v>16834110</v>
      </c>
      <c r="G104" s="29">
        <v>1.01</v>
      </c>
      <c r="H104" s="29" t="s">
        <v>311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44657</v>
      </c>
      <c r="B105" s="29">
        <v>512499</v>
      </c>
      <c r="C105" s="28" t="s">
        <v>1077</v>
      </c>
      <c r="D105" s="28" t="s">
        <v>1081</v>
      </c>
      <c r="E105" s="28" t="s">
        <v>574</v>
      </c>
      <c r="F105" s="87">
        <v>5229362</v>
      </c>
      <c r="G105" s="29">
        <v>1.01</v>
      </c>
      <c r="H105" s="29" t="s">
        <v>311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44657</v>
      </c>
      <c r="B106" s="29">
        <v>512499</v>
      </c>
      <c r="C106" s="28" t="s">
        <v>1077</v>
      </c>
      <c r="D106" s="28" t="s">
        <v>886</v>
      </c>
      <c r="E106" s="28" t="s">
        <v>574</v>
      </c>
      <c r="F106" s="87">
        <v>16448549</v>
      </c>
      <c r="G106" s="29">
        <v>1.01</v>
      </c>
      <c r="H106" s="29" t="s">
        <v>311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44657</v>
      </c>
      <c r="B107" s="29">
        <v>512499</v>
      </c>
      <c r="C107" s="28" t="s">
        <v>1077</v>
      </c>
      <c r="D107" s="28" t="s">
        <v>1082</v>
      </c>
      <c r="E107" s="28" t="s">
        <v>574</v>
      </c>
      <c r="F107" s="87">
        <v>5000000</v>
      </c>
      <c r="G107" s="29">
        <v>0.98</v>
      </c>
      <c r="H107" s="29" t="s">
        <v>311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44657</v>
      </c>
      <c r="B108" s="29">
        <v>512499</v>
      </c>
      <c r="C108" s="28" t="s">
        <v>1077</v>
      </c>
      <c r="D108" s="28" t="s">
        <v>867</v>
      </c>
      <c r="E108" s="28" t="s">
        <v>573</v>
      </c>
      <c r="F108" s="87">
        <v>19895597</v>
      </c>
      <c r="G108" s="29">
        <v>0.98</v>
      </c>
      <c r="H108" s="29" t="s">
        <v>311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44657</v>
      </c>
      <c r="B109" s="29">
        <v>512499</v>
      </c>
      <c r="C109" s="28" t="s">
        <v>1077</v>
      </c>
      <c r="D109" s="28" t="s">
        <v>867</v>
      </c>
      <c r="E109" s="28" t="s">
        <v>574</v>
      </c>
      <c r="F109" s="87">
        <v>20396616</v>
      </c>
      <c r="G109" s="29">
        <v>1.02</v>
      </c>
      <c r="H109" s="29" t="s">
        <v>311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44657</v>
      </c>
      <c r="B110" s="29">
        <v>530433</v>
      </c>
      <c r="C110" s="28" t="s">
        <v>1083</v>
      </c>
      <c r="D110" s="28" t="s">
        <v>1084</v>
      </c>
      <c r="E110" s="28" t="s">
        <v>573</v>
      </c>
      <c r="F110" s="87">
        <v>52616</v>
      </c>
      <c r="G110" s="29">
        <v>94.99</v>
      </c>
      <c r="H110" s="29" t="s">
        <v>311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44657</v>
      </c>
      <c r="B111" s="29">
        <v>530677</v>
      </c>
      <c r="C111" s="28" t="s">
        <v>1085</v>
      </c>
      <c r="D111" s="28" t="s">
        <v>1086</v>
      </c>
      <c r="E111" s="28" t="s">
        <v>574</v>
      </c>
      <c r="F111" s="87">
        <v>266751</v>
      </c>
      <c r="G111" s="29">
        <v>43.03</v>
      </c>
      <c r="H111" s="29" t="s">
        <v>311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44657</v>
      </c>
      <c r="B112" s="29">
        <v>530677</v>
      </c>
      <c r="C112" s="28" t="s">
        <v>1085</v>
      </c>
      <c r="D112" s="28" t="s">
        <v>1087</v>
      </c>
      <c r="E112" s="28" t="s">
        <v>574</v>
      </c>
      <c r="F112" s="87">
        <v>271248</v>
      </c>
      <c r="G112" s="29">
        <v>41.5</v>
      </c>
      <c r="H112" s="29" t="s">
        <v>311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44657</v>
      </c>
      <c r="B113" s="29">
        <v>530677</v>
      </c>
      <c r="C113" s="28" t="s">
        <v>1085</v>
      </c>
      <c r="D113" s="28" t="s">
        <v>1088</v>
      </c>
      <c r="E113" s="28" t="s">
        <v>574</v>
      </c>
      <c r="F113" s="87">
        <v>308583</v>
      </c>
      <c r="G113" s="29">
        <v>41.5</v>
      </c>
      <c r="H113" s="29" t="s">
        <v>311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44657</v>
      </c>
      <c r="B114" s="29">
        <v>530677</v>
      </c>
      <c r="C114" s="28" t="s">
        <v>1085</v>
      </c>
      <c r="D114" s="28" t="s">
        <v>1089</v>
      </c>
      <c r="E114" s="28" t="s">
        <v>573</v>
      </c>
      <c r="F114" s="87">
        <v>976251</v>
      </c>
      <c r="G114" s="29">
        <v>42.08</v>
      </c>
      <c r="H114" s="29" t="s">
        <v>311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44657</v>
      </c>
      <c r="B115" s="29">
        <v>530677</v>
      </c>
      <c r="C115" s="28" t="s">
        <v>1085</v>
      </c>
      <c r="D115" s="28" t="s">
        <v>1090</v>
      </c>
      <c r="E115" s="28" t="s">
        <v>574</v>
      </c>
      <c r="F115" s="87">
        <v>288013</v>
      </c>
      <c r="G115" s="29">
        <v>44.2</v>
      </c>
      <c r="H115" s="29" t="s">
        <v>311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44657</v>
      </c>
      <c r="B116" s="29">
        <v>512359</v>
      </c>
      <c r="C116" s="28" t="s">
        <v>1091</v>
      </c>
      <c r="D116" s="28" t="s">
        <v>1092</v>
      </c>
      <c r="E116" s="28" t="s">
        <v>573</v>
      </c>
      <c r="F116" s="87">
        <v>200029</v>
      </c>
      <c r="G116" s="29">
        <v>0.77</v>
      </c>
      <c r="H116" s="29" t="s">
        <v>311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44657</v>
      </c>
      <c r="B117" s="29">
        <v>512359</v>
      </c>
      <c r="C117" s="28" t="s">
        <v>1091</v>
      </c>
      <c r="D117" s="28" t="s">
        <v>1092</v>
      </c>
      <c r="E117" s="28" t="s">
        <v>574</v>
      </c>
      <c r="F117" s="87">
        <v>1885025</v>
      </c>
      <c r="G117" s="29">
        <v>0.77</v>
      </c>
      <c r="H117" s="29" t="s">
        <v>311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44657</v>
      </c>
      <c r="B118" s="29">
        <v>531205</v>
      </c>
      <c r="C118" s="28" t="s">
        <v>1093</v>
      </c>
      <c r="D118" s="28" t="s">
        <v>921</v>
      </c>
      <c r="E118" s="28" t="s">
        <v>574</v>
      </c>
      <c r="F118" s="87">
        <v>33496</v>
      </c>
      <c r="G118" s="29">
        <v>24.21</v>
      </c>
      <c r="H118" s="29" t="s">
        <v>311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44657</v>
      </c>
      <c r="B119" s="29">
        <v>531205</v>
      </c>
      <c r="C119" s="28" t="s">
        <v>1093</v>
      </c>
      <c r="D119" s="28" t="s">
        <v>867</v>
      </c>
      <c r="E119" s="28" t="s">
        <v>573</v>
      </c>
      <c r="F119" s="87">
        <v>121986</v>
      </c>
      <c r="G119" s="29">
        <v>23.6</v>
      </c>
      <c r="H119" s="29" t="s">
        <v>311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44657</v>
      </c>
      <c r="B120" s="29">
        <v>538569</v>
      </c>
      <c r="C120" s="28" t="s">
        <v>925</v>
      </c>
      <c r="D120" s="28" t="s">
        <v>952</v>
      </c>
      <c r="E120" s="28" t="s">
        <v>574</v>
      </c>
      <c r="F120" s="87">
        <v>300000</v>
      </c>
      <c r="G120" s="29">
        <v>8.6</v>
      </c>
      <c r="H120" s="29" t="s">
        <v>311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44657</v>
      </c>
      <c r="B121" s="29">
        <v>538597</v>
      </c>
      <c r="C121" s="28" t="s">
        <v>1094</v>
      </c>
      <c r="D121" s="28" t="s">
        <v>1095</v>
      </c>
      <c r="E121" s="28" t="s">
        <v>574</v>
      </c>
      <c r="F121" s="87">
        <v>143050</v>
      </c>
      <c r="G121" s="29">
        <v>10.93</v>
      </c>
      <c r="H121" s="29" t="s">
        <v>311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44657</v>
      </c>
      <c r="B122" s="29">
        <v>540823</v>
      </c>
      <c r="C122" s="28" t="s">
        <v>1096</v>
      </c>
      <c r="D122" s="28" t="s">
        <v>867</v>
      </c>
      <c r="E122" s="28" t="s">
        <v>573</v>
      </c>
      <c r="F122" s="87">
        <v>37000</v>
      </c>
      <c r="G122" s="29">
        <v>116.39</v>
      </c>
      <c r="H122" s="29" t="s">
        <v>311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44657</v>
      </c>
      <c r="B123" s="29" t="s">
        <v>1097</v>
      </c>
      <c r="C123" s="28" t="s">
        <v>1098</v>
      </c>
      <c r="D123" s="28" t="s">
        <v>1099</v>
      </c>
      <c r="E123" s="28" t="s">
        <v>573</v>
      </c>
      <c r="F123" s="87">
        <v>71869</v>
      </c>
      <c r="G123" s="29">
        <v>157.66</v>
      </c>
      <c r="H123" s="29" t="s">
        <v>852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44657</v>
      </c>
      <c r="B124" s="29" t="s">
        <v>1100</v>
      </c>
      <c r="C124" s="28" t="s">
        <v>1101</v>
      </c>
      <c r="D124" s="28" t="s">
        <v>1102</v>
      </c>
      <c r="E124" s="28" t="s">
        <v>573</v>
      </c>
      <c r="F124" s="87">
        <v>49600</v>
      </c>
      <c r="G124" s="29">
        <v>129.91999999999999</v>
      </c>
      <c r="H124" s="29" t="s">
        <v>852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44657</v>
      </c>
      <c r="B125" s="29" t="s">
        <v>1103</v>
      </c>
      <c r="C125" s="28" t="s">
        <v>1104</v>
      </c>
      <c r="D125" s="28" t="s">
        <v>1105</v>
      </c>
      <c r="E125" s="28" t="s">
        <v>573</v>
      </c>
      <c r="F125" s="87">
        <v>437000</v>
      </c>
      <c r="G125" s="29">
        <v>1150</v>
      </c>
      <c r="H125" s="29" t="s">
        <v>852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44657</v>
      </c>
      <c r="B126" s="29" t="s">
        <v>1103</v>
      </c>
      <c r="C126" s="28" t="s">
        <v>1104</v>
      </c>
      <c r="D126" s="28" t="s">
        <v>1106</v>
      </c>
      <c r="E126" s="28" t="s">
        <v>573</v>
      </c>
      <c r="F126" s="87">
        <v>200000</v>
      </c>
      <c r="G126" s="29">
        <v>1155.71</v>
      </c>
      <c r="H126" s="29" t="s">
        <v>852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44657</v>
      </c>
      <c r="B127" s="29" t="s">
        <v>1103</v>
      </c>
      <c r="C127" s="28" t="s">
        <v>1104</v>
      </c>
      <c r="D127" s="28" t="s">
        <v>1107</v>
      </c>
      <c r="E127" s="28" t="s">
        <v>573</v>
      </c>
      <c r="F127" s="87">
        <v>168100</v>
      </c>
      <c r="G127" s="29">
        <v>1164.0999999999999</v>
      </c>
      <c r="H127" s="29" t="s">
        <v>852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44657</v>
      </c>
      <c r="B128" s="29" t="s">
        <v>1103</v>
      </c>
      <c r="C128" s="28" t="s">
        <v>1104</v>
      </c>
      <c r="D128" s="28" t="s">
        <v>1108</v>
      </c>
      <c r="E128" s="28" t="s">
        <v>573</v>
      </c>
      <c r="F128" s="87">
        <v>200926</v>
      </c>
      <c r="G128" s="29">
        <v>1166.81</v>
      </c>
      <c r="H128" s="29" t="s">
        <v>852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44657</v>
      </c>
      <c r="B129" s="29" t="s">
        <v>1103</v>
      </c>
      <c r="C129" s="28" t="s">
        <v>1104</v>
      </c>
      <c r="D129" s="28" t="s">
        <v>1109</v>
      </c>
      <c r="E129" s="28" t="s">
        <v>573</v>
      </c>
      <c r="F129" s="87">
        <v>1702128</v>
      </c>
      <c r="G129" s="29">
        <v>1175</v>
      </c>
      <c r="H129" s="29" t="s">
        <v>852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44657</v>
      </c>
      <c r="B130" s="29" t="s">
        <v>1103</v>
      </c>
      <c r="C130" s="28" t="s">
        <v>1104</v>
      </c>
      <c r="D130" s="28" t="s">
        <v>1110</v>
      </c>
      <c r="E130" s="28" t="s">
        <v>573</v>
      </c>
      <c r="F130" s="87">
        <v>496609</v>
      </c>
      <c r="G130" s="29">
        <v>1175</v>
      </c>
      <c r="H130" s="29" t="s">
        <v>852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44657</v>
      </c>
      <c r="B131" s="29" t="s">
        <v>968</v>
      </c>
      <c r="C131" s="28" t="s">
        <v>969</v>
      </c>
      <c r="D131" s="28" t="s">
        <v>1042</v>
      </c>
      <c r="E131" s="28" t="s">
        <v>573</v>
      </c>
      <c r="F131" s="87">
        <v>1555172</v>
      </c>
      <c r="G131" s="29">
        <v>11.67</v>
      </c>
      <c r="H131" s="29" t="s">
        <v>852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44657</v>
      </c>
      <c r="B132" s="29" t="s">
        <v>1111</v>
      </c>
      <c r="C132" s="28" t="s">
        <v>1112</v>
      </c>
      <c r="D132" s="28" t="s">
        <v>1113</v>
      </c>
      <c r="E132" s="28" t="s">
        <v>573</v>
      </c>
      <c r="F132" s="87">
        <v>514278</v>
      </c>
      <c r="G132" s="29">
        <v>87.66</v>
      </c>
      <c r="H132" s="29" t="s">
        <v>852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44657</v>
      </c>
      <c r="B133" s="29" t="s">
        <v>398</v>
      </c>
      <c r="C133" s="28" t="s">
        <v>954</v>
      </c>
      <c r="D133" s="28" t="s">
        <v>955</v>
      </c>
      <c r="E133" s="28" t="s">
        <v>573</v>
      </c>
      <c r="F133" s="87">
        <v>387766</v>
      </c>
      <c r="G133" s="29">
        <v>499.57</v>
      </c>
      <c r="H133" s="29" t="s">
        <v>852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44657</v>
      </c>
      <c r="B134" s="29" t="s">
        <v>398</v>
      </c>
      <c r="C134" s="28" t="s">
        <v>954</v>
      </c>
      <c r="D134" s="28" t="s">
        <v>957</v>
      </c>
      <c r="E134" s="28" t="s">
        <v>573</v>
      </c>
      <c r="F134" s="87">
        <v>382490</v>
      </c>
      <c r="G134" s="29">
        <v>488.1</v>
      </c>
      <c r="H134" s="29" t="s">
        <v>852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44657</v>
      </c>
      <c r="B135" s="29" t="s">
        <v>398</v>
      </c>
      <c r="C135" s="28" t="s">
        <v>954</v>
      </c>
      <c r="D135" s="28" t="s">
        <v>958</v>
      </c>
      <c r="E135" s="28" t="s">
        <v>573</v>
      </c>
      <c r="F135" s="87">
        <v>390337</v>
      </c>
      <c r="G135" s="29">
        <v>491.32</v>
      </c>
      <c r="H135" s="29" t="s">
        <v>852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44657</v>
      </c>
      <c r="B136" s="29" t="s">
        <v>398</v>
      </c>
      <c r="C136" s="28" t="s">
        <v>954</v>
      </c>
      <c r="D136" s="28" t="s">
        <v>956</v>
      </c>
      <c r="E136" s="28" t="s">
        <v>573</v>
      </c>
      <c r="F136" s="87">
        <v>515148</v>
      </c>
      <c r="G136" s="29">
        <v>491.37</v>
      </c>
      <c r="H136" s="29" t="s">
        <v>852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44657</v>
      </c>
      <c r="B137" s="29" t="s">
        <v>1114</v>
      </c>
      <c r="C137" s="28" t="s">
        <v>1115</v>
      </c>
      <c r="D137" s="28" t="s">
        <v>966</v>
      </c>
      <c r="E137" s="28" t="s">
        <v>573</v>
      </c>
      <c r="F137" s="87">
        <v>3200000</v>
      </c>
      <c r="G137" s="29">
        <v>46.6</v>
      </c>
      <c r="H137" s="29" t="s">
        <v>852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44657</v>
      </c>
      <c r="B138" s="29" t="s">
        <v>1116</v>
      </c>
      <c r="C138" s="28" t="s">
        <v>1117</v>
      </c>
      <c r="D138" s="28" t="s">
        <v>953</v>
      </c>
      <c r="E138" s="28" t="s">
        <v>573</v>
      </c>
      <c r="F138" s="87">
        <v>451958</v>
      </c>
      <c r="G138" s="29">
        <v>45.16</v>
      </c>
      <c r="H138" s="29" t="s">
        <v>852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44657</v>
      </c>
      <c r="B139" s="29" t="s">
        <v>1118</v>
      </c>
      <c r="C139" s="28" t="s">
        <v>1119</v>
      </c>
      <c r="D139" s="28" t="s">
        <v>1120</v>
      </c>
      <c r="E139" s="28" t="s">
        <v>573</v>
      </c>
      <c r="F139" s="87">
        <v>111000</v>
      </c>
      <c r="G139" s="29">
        <v>75</v>
      </c>
      <c r="H139" s="29" t="s">
        <v>852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44657</v>
      </c>
      <c r="B140" s="29" t="s">
        <v>1121</v>
      </c>
      <c r="C140" s="28" t="s">
        <v>1122</v>
      </c>
      <c r="D140" s="28" t="s">
        <v>1123</v>
      </c>
      <c r="E140" s="28" t="s">
        <v>573</v>
      </c>
      <c r="F140" s="87">
        <v>100000</v>
      </c>
      <c r="G140" s="29">
        <v>97.25</v>
      </c>
      <c r="H140" s="29" t="s">
        <v>852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44657</v>
      </c>
      <c r="B141" s="29" t="s">
        <v>1124</v>
      </c>
      <c r="C141" s="28" t="s">
        <v>1125</v>
      </c>
      <c r="D141" s="28" t="s">
        <v>1126</v>
      </c>
      <c r="E141" s="28" t="s">
        <v>573</v>
      </c>
      <c r="F141" s="87">
        <v>162649</v>
      </c>
      <c r="G141" s="29">
        <v>101.19</v>
      </c>
      <c r="H141" s="29" t="s">
        <v>852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44657</v>
      </c>
      <c r="B142" s="29" t="s">
        <v>959</v>
      </c>
      <c r="C142" s="28" t="s">
        <v>960</v>
      </c>
      <c r="D142" s="28" t="s">
        <v>1099</v>
      </c>
      <c r="E142" s="28" t="s">
        <v>573</v>
      </c>
      <c r="F142" s="87">
        <v>108847</v>
      </c>
      <c r="G142" s="29">
        <v>30.18</v>
      </c>
      <c r="H142" s="29" t="s">
        <v>852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44657</v>
      </c>
      <c r="B143" s="29" t="s">
        <v>961</v>
      </c>
      <c r="C143" s="28" t="s">
        <v>962</v>
      </c>
      <c r="D143" s="28" t="s">
        <v>956</v>
      </c>
      <c r="E143" s="28" t="s">
        <v>573</v>
      </c>
      <c r="F143" s="87">
        <v>86728</v>
      </c>
      <c r="G143" s="29">
        <v>835.72</v>
      </c>
      <c r="H143" s="29" t="s">
        <v>852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44657</v>
      </c>
      <c r="B144" s="29" t="s">
        <v>963</v>
      </c>
      <c r="C144" s="28" t="s">
        <v>964</v>
      </c>
      <c r="D144" s="28" t="s">
        <v>971</v>
      </c>
      <c r="E144" s="28" t="s">
        <v>573</v>
      </c>
      <c r="F144" s="87">
        <v>1599000</v>
      </c>
      <c r="G144" s="29">
        <v>3</v>
      </c>
      <c r="H144" s="29" t="s">
        <v>852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44657</v>
      </c>
      <c r="B145" s="29" t="s">
        <v>963</v>
      </c>
      <c r="C145" s="28" t="s">
        <v>964</v>
      </c>
      <c r="D145" s="28" t="s">
        <v>972</v>
      </c>
      <c r="E145" s="28" t="s">
        <v>573</v>
      </c>
      <c r="F145" s="87">
        <v>1800000</v>
      </c>
      <c r="G145" s="29">
        <v>3</v>
      </c>
      <c r="H145" s="29" t="s">
        <v>852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44657</v>
      </c>
      <c r="B146" s="29" t="s">
        <v>963</v>
      </c>
      <c r="C146" s="28" t="s">
        <v>964</v>
      </c>
      <c r="D146" s="28" t="s">
        <v>1127</v>
      </c>
      <c r="E146" s="28" t="s">
        <v>573</v>
      </c>
      <c r="F146" s="87">
        <v>1600000</v>
      </c>
      <c r="G146" s="29">
        <v>2.99</v>
      </c>
      <c r="H146" s="29" t="s">
        <v>852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44657</v>
      </c>
      <c r="B147" s="29" t="s">
        <v>963</v>
      </c>
      <c r="C147" s="28" t="s">
        <v>964</v>
      </c>
      <c r="D147" s="28" t="s">
        <v>1128</v>
      </c>
      <c r="E147" s="28" t="s">
        <v>573</v>
      </c>
      <c r="F147" s="87">
        <v>1668000</v>
      </c>
      <c r="G147" s="29">
        <v>3</v>
      </c>
      <c r="H147" s="29" t="s">
        <v>852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44657</v>
      </c>
      <c r="B148" s="29" t="s">
        <v>963</v>
      </c>
      <c r="C148" s="28" t="s">
        <v>964</v>
      </c>
      <c r="D148" s="28" t="s">
        <v>1129</v>
      </c>
      <c r="E148" s="28" t="s">
        <v>573</v>
      </c>
      <c r="F148" s="87">
        <v>1600000</v>
      </c>
      <c r="G148" s="29">
        <v>3</v>
      </c>
      <c r="H148" s="29" t="s">
        <v>852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44657</v>
      </c>
      <c r="B149" s="29" t="s">
        <v>1130</v>
      </c>
      <c r="C149" s="28" t="s">
        <v>1131</v>
      </c>
      <c r="D149" s="28" t="s">
        <v>1132</v>
      </c>
      <c r="E149" s="28" t="s">
        <v>573</v>
      </c>
      <c r="F149" s="87">
        <v>750000</v>
      </c>
      <c r="G149" s="29">
        <v>59</v>
      </c>
      <c r="H149" s="29" t="s">
        <v>852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44657</v>
      </c>
      <c r="B150" s="29" t="s">
        <v>199</v>
      </c>
      <c r="C150" s="28" t="s">
        <v>1133</v>
      </c>
      <c r="D150" s="28" t="s">
        <v>1134</v>
      </c>
      <c r="E150" s="28" t="s">
        <v>573</v>
      </c>
      <c r="F150" s="87">
        <v>22673779</v>
      </c>
      <c r="G150" s="29">
        <v>287.3</v>
      </c>
      <c r="H150" s="29" t="s">
        <v>852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44657</v>
      </c>
      <c r="B151" s="29" t="s">
        <v>1135</v>
      </c>
      <c r="C151" s="28" t="s">
        <v>1136</v>
      </c>
      <c r="D151" s="28" t="s">
        <v>1137</v>
      </c>
      <c r="E151" s="28" t="s">
        <v>573</v>
      </c>
      <c r="F151" s="87">
        <v>73170</v>
      </c>
      <c r="G151" s="29">
        <v>13.61</v>
      </c>
      <c r="H151" s="29" t="s">
        <v>852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44657</v>
      </c>
      <c r="B152" s="29" t="s">
        <v>1138</v>
      </c>
      <c r="C152" s="28" t="s">
        <v>1139</v>
      </c>
      <c r="D152" s="28" t="s">
        <v>1140</v>
      </c>
      <c r="E152" s="28" t="s">
        <v>573</v>
      </c>
      <c r="F152" s="87">
        <v>28800</v>
      </c>
      <c r="G152" s="29">
        <v>110</v>
      </c>
      <c r="H152" s="29" t="s">
        <v>852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44657</v>
      </c>
      <c r="B153" s="29" t="s">
        <v>1141</v>
      </c>
      <c r="C153" s="28" t="s">
        <v>1142</v>
      </c>
      <c r="D153" s="28" t="s">
        <v>1143</v>
      </c>
      <c r="E153" s="28" t="s">
        <v>573</v>
      </c>
      <c r="F153" s="87">
        <v>49470</v>
      </c>
      <c r="G153" s="29">
        <v>78.650000000000006</v>
      </c>
      <c r="H153" s="29" t="s">
        <v>852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44657</v>
      </c>
      <c r="B154" s="29" t="s">
        <v>1144</v>
      </c>
      <c r="C154" s="28" t="s">
        <v>1145</v>
      </c>
      <c r="D154" s="28" t="s">
        <v>965</v>
      </c>
      <c r="E154" s="28" t="s">
        <v>573</v>
      </c>
      <c r="F154" s="87">
        <v>218000</v>
      </c>
      <c r="G154" s="29">
        <v>57.21</v>
      </c>
      <c r="H154" s="29" t="s">
        <v>852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44657</v>
      </c>
      <c r="B155" s="29" t="s">
        <v>1146</v>
      </c>
      <c r="C155" s="28" t="s">
        <v>1147</v>
      </c>
      <c r="D155" s="28" t="s">
        <v>1148</v>
      </c>
      <c r="E155" s="28" t="s">
        <v>574</v>
      </c>
      <c r="F155" s="87">
        <v>90000</v>
      </c>
      <c r="G155" s="29">
        <v>75.95</v>
      </c>
      <c r="H155" s="29" t="s">
        <v>852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44657</v>
      </c>
      <c r="B156" s="29" t="s">
        <v>1097</v>
      </c>
      <c r="C156" s="28" t="s">
        <v>1098</v>
      </c>
      <c r="D156" s="28" t="s">
        <v>1099</v>
      </c>
      <c r="E156" s="28" t="s">
        <v>574</v>
      </c>
      <c r="F156" s="87">
        <v>71567</v>
      </c>
      <c r="G156" s="29">
        <v>156.27000000000001</v>
      </c>
      <c r="H156" s="29" t="s">
        <v>852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44657</v>
      </c>
      <c r="B157" s="29" t="s">
        <v>1100</v>
      </c>
      <c r="C157" s="28" t="s">
        <v>1101</v>
      </c>
      <c r="D157" s="28" t="s">
        <v>1102</v>
      </c>
      <c r="E157" s="28" t="s">
        <v>574</v>
      </c>
      <c r="F157" s="87">
        <v>49600</v>
      </c>
      <c r="G157" s="29">
        <v>127.62</v>
      </c>
      <c r="H157" s="29" t="s">
        <v>852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44657</v>
      </c>
      <c r="B158" s="29" t="s">
        <v>1100</v>
      </c>
      <c r="C158" s="28" t="s">
        <v>1101</v>
      </c>
      <c r="D158" s="28" t="s">
        <v>1149</v>
      </c>
      <c r="E158" s="28" t="s">
        <v>574</v>
      </c>
      <c r="F158" s="87">
        <v>40000</v>
      </c>
      <c r="G158" s="29">
        <v>127.11</v>
      </c>
      <c r="H158" s="29" t="s">
        <v>852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44657</v>
      </c>
      <c r="B159" s="29" t="s">
        <v>1103</v>
      </c>
      <c r="C159" s="28" t="s">
        <v>1104</v>
      </c>
      <c r="D159" s="28" t="s">
        <v>1107</v>
      </c>
      <c r="E159" s="28" t="s">
        <v>574</v>
      </c>
      <c r="F159" s="87">
        <v>262425</v>
      </c>
      <c r="G159" s="29">
        <v>1176.6500000000001</v>
      </c>
      <c r="H159" s="29" t="s">
        <v>852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44657</v>
      </c>
      <c r="B160" s="29" t="s">
        <v>1103</v>
      </c>
      <c r="C160" s="28" t="s">
        <v>1104</v>
      </c>
      <c r="D160" s="28" t="s">
        <v>1150</v>
      </c>
      <c r="E160" s="28" t="s">
        <v>574</v>
      </c>
      <c r="F160" s="87">
        <v>2371155</v>
      </c>
      <c r="G160" s="29">
        <v>1154.99</v>
      </c>
      <c r="H160" s="29" t="s">
        <v>852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44657</v>
      </c>
      <c r="B161" s="29" t="s">
        <v>1103</v>
      </c>
      <c r="C161" s="28" t="s">
        <v>1104</v>
      </c>
      <c r="D161" s="28" t="s">
        <v>1151</v>
      </c>
      <c r="E161" s="28" t="s">
        <v>574</v>
      </c>
      <c r="F161" s="87">
        <v>2992836</v>
      </c>
      <c r="G161" s="29">
        <v>1172.96</v>
      </c>
      <c r="H161" s="29" t="s">
        <v>852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44657</v>
      </c>
      <c r="B162" s="29" t="s">
        <v>1103</v>
      </c>
      <c r="C162" s="28" t="s">
        <v>1104</v>
      </c>
      <c r="D162" s="28" t="s">
        <v>1150</v>
      </c>
      <c r="E162" s="28" t="s">
        <v>574</v>
      </c>
      <c r="F162" s="87">
        <v>384141</v>
      </c>
      <c r="G162" s="29">
        <v>1153.1600000000001</v>
      </c>
      <c r="H162" s="29" t="s">
        <v>852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44657</v>
      </c>
      <c r="B163" s="29" t="s">
        <v>968</v>
      </c>
      <c r="C163" s="28" t="s">
        <v>969</v>
      </c>
      <c r="D163" s="28" t="s">
        <v>970</v>
      </c>
      <c r="E163" s="28" t="s">
        <v>574</v>
      </c>
      <c r="F163" s="87">
        <v>5150000</v>
      </c>
      <c r="G163" s="29">
        <v>11.2</v>
      </c>
      <c r="H163" s="29" t="s">
        <v>852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44657</v>
      </c>
      <c r="B164" s="29" t="s">
        <v>968</v>
      </c>
      <c r="C164" s="28" t="s">
        <v>969</v>
      </c>
      <c r="D164" s="28" t="s">
        <v>1042</v>
      </c>
      <c r="E164" s="28" t="s">
        <v>574</v>
      </c>
      <c r="F164" s="87">
        <v>255172</v>
      </c>
      <c r="G164" s="29">
        <v>12.03</v>
      </c>
      <c r="H164" s="29" t="s">
        <v>852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44657</v>
      </c>
      <c r="B165" s="29" t="s">
        <v>1152</v>
      </c>
      <c r="C165" s="28" t="s">
        <v>1153</v>
      </c>
      <c r="D165" s="28" t="s">
        <v>1154</v>
      </c>
      <c r="E165" s="28" t="s">
        <v>574</v>
      </c>
      <c r="F165" s="87">
        <v>204000</v>
      </c>
      <c r="G165" s="29">
        <v>5.29</v>
      </c>
      <c r="H165" s="29" t="s">
        <v>852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44657</v>
      </c>
      <c r="B166" s="29" t="s">
        <v>1111</v>
      </c>
      <c r="C166" s="28" t="s">
        <v>1112</v>
      </c>
      <c r="D166" s="28" t="s">
        <v>1113</v>
      </c>
      <c r="E166" s="28" t="s">
        <v>574</v>
      </c>
      <c r="F166" s="87">
        <v>454278</v>
      </c>
      <c r="G166" s="29">
        <v>87.35</v>
      </c>
      <c r="H166" s="29" t="s">
        <v>852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44657</v>
      </c>
      <c r="B167" s="29" t="s">
        <v>398</v>
      </c>
      <c r="C167" s="28" t="s">
        <v>954</v>
      </c>
      <c r="D167" s="28" t="s">
        <v>955</v>
      </c>
      <c r="E167" s="28" t="s">
        <v>574</v>
      </c>
      <c r="F167" s="87">
        <v>387766</v>
      </c>
      <c r="G167" s="29">
        <v>499.76</v>
      </c>
      <c r="H167" s="29" t="s">
        <v>852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44657</v>
      </c>
      <c r="B168" s="29" t="s">
        <v>398</v>
      </c>
      <c r="C168" s="28" t="s">
        <v>954</v>
      </c>
      <c r="D168" s="28" t="s">
        <v>956</v>
      </c>
      <c r="E168" s="28" t="s">
        <v>574</v>
      </c>
      <c r="F168" s="87">
        <v>510283</v>
      </c>
      <c r="G168" s="29">
        <v>492.5</v>
      </c>
      <c r="H168" s="29" t="s">
        <v>852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44657</v>
      </c>
      <c r="B169" s="29" t="s">
        <v>398</v>
      </c>
      <c r="C169" s="28" t="s">
        <v>954</v>
      </c>
      <c r="D169" s="28" t="s">
        <v>957</v>
      </c>
      <c r="E169" s="28" t="s">
        <v>574</v>
      </c>
      <c r="F169" s="87">
        <v>382490</v>
      </c>
      <c r="G169" s="29">
        <v>488.42</v>
      </c>
      <c r="H169" s="29" t="s">
        <v>852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44657</v>
      </c>
      <c r="B170" s="29" t="s">
        <v>398</v>
      </c>
      <c r="C170" s="28" t="s">
        <v>954</v>
      </c>
      <c r="D170" s="28" t="s">
        <v>958</v>
      </c>
      <c r="E170" s="28" t="s">
        <v>574</v>
      </c>
      <c r="F170" s="87">
        <v>394319</v>
      </c>
      <c r="G170" s="29">
        <v>493.22</v>
      </c>
      <c r="H170" s="29" t="s">
        <v>852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44657</v>
      </c>
      <c r="B171" s="29" t="s">
        <v>1114</v>
      </c>
      <c r="C171" s="28" t="s">
        <v>1115</v>
      </c>
      <c r="D171" s="28" t="s">
        <v>1155</v>
      </c>
      <c r="E171" s="28" t="s">
        <v>574</v>
      </c>
      <c r="F171" s="87">
        <v>605411</v>
      </c>
      <c r="G171" s="29">
        <v>48</v>
      </c>
      <c r="H171" s="29" t="s">
        <v>852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44657</v>
      </c>
      <c r="B172" s="29" t="s">
        <v>1114</v>
      </c>
      <c r="C172" s="28" t="s">
        <v>1115</v>
      </c>
      <c r="D172" s="28" t="s">
        <v>1155</v>
      </c>
      <c r="E172" s="28" t="s">
        <v>574</v>
      </c>
      <c r="F172" s="87">
        <v>3200000</v>
      </c>
      <c r="G172" s="29">
        <v>46.6</v>
      </c>
      <c r="H172" s="29" t="s">
        <v>852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44657</v>
      </c>
      <c r="B173" s="29" t="s">
        <v>1116</v>
      </c>
      <c r="C173" s="28" t="s">
        <v>1117</v>
      </c>
      <c r="D173" s="28" t="s">
        <v>953</v>
      </c>
      <c r="E173" s="28" t="s">
        <v>574</v>
      </c>
      <c r="F173" s="87">
        <v>451958</v>
      </c>
      <c r="G173" s="29">
        <v>45.61</v>
      </c>
      <c r="H173" s="29" t="s">
        <v>852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44657</v>
      </c>
      <c r="B174" s="29" t="s">
        <v>1118</v>
      </c>
      <c r="C174" s="28" t="s">
        <v>1119</v>
      </c>
      <c r="D174" s="28" t="s">
        <v>1156</v>
      </c>
      <c r="E174" s="28" t="s">
        <v>574</v>
      </c>
      <c r="F174" s="87">
        <v>66000</v>
      </c>
      <c r="G174" s="29">
        <v>76.19</v>
      </c>
      <c r="H174" s="29" t="s">
        <v>852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44657</v>
      </c>
      <c r="B175" s="29" t="s">
        <v>1121</v>
      </c>
      <c r="C175" s="28" t="s">
        <v>1122</v>
      </c>
      <c r="D175" s="28" t="s">
        <v>1123</v>
      </c>
      <c r="E175" s="28" t="s">
        <v>574</v>
      </c>
      <c r="F175" s="87">
        <v>100000</v>
      </c>
      <c r="G175" s="29">
        <v>97.25</v>
      </c>
      <c r="H175" s="29" t="s">
        <v>852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44657</v>
      </c>
      <c r="B176" s="29" t="s">
        <v>1124</v>
      </c>
      <c r="C176" s="28" t="s">
        <v>1125</v>
      </c>
      <c r="D176" s="28" t="s">
        <v>1126</v>
      </c>
      <c r="E176" s="28" t="s">
        <v>574</v>
      </c>
      <c r="F176" s="87">
        <v>162649</v>
      </c>
      <c r="G176" s="29">
        <v>101.93</v>
      </c>
      <c r="H176" s="29" t="s">
        <v>852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>
        <v>44657</v>
      </c>
      <c r="B177" s="29" t="s">
        <v>959</v>
      </c>
      <c r="C177" s="28" t="s">
        <v>960</v>
      </c>
      <c r="D177" s="28" t="s">
        <v>1099</v>
      </c>
      <c r="E177" s="28" t="s">
        <v>574</v>
      </c>
      <c r="F177" s="87">
        <v>107847</v>
      </c>
      <c r="G177" s="29">
        <v>30.47</v>
      </c>
      <c r="H177" s="29" t="s">
        <v>852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>
        <v>44657</v>
      </c>
      <c r="B178" s="29" t="s">
        <v>961</v>
      </c>
      <c r="C178" s="28" t="s">
        <v>962</v>
      </c>
      <c r="D178" s="28" t="s">
        <v>956</v>
      </c>
      <c r="E178" s="28" t="s">
        <v>574</v>
      </c>
      <c r="F178" s="87">
        <v>84802</v>
      </c>
      <c r="G178" s="29">
        <v>839.64</v>
      </c>
      <c r="H178" s="29" t="s">
        <v>852</v>
      </c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>
        <v>44657</v>
      </c>
      <c r="B179" s="29" t="s">
        <v>963</v>
      </c>
      <c r="C179" s="28" t="s">
        <v>964</v>
      </c>
      <c r="D179" s="28" t="s">
        <v>1157</v>
      </c>
      <c r="E179" s="28" t="s">
        <v>574</v>
      </c>
      <c r="F179" s="87">
        <v>17001255</v>
      </c>
      <c r="G179" s="29">
        <v>3</v>
      </c>
      <c r="H179" s="29" t="s">
        <v>852</v>
      </c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>
        <v>44657</v>
      </c>
      <c r="B180" s="29" t="s">
        <v>1130</v>
      </c>
      <c r="C180" s="28" t="s">
        <v>1131</v>
      </c>
      <c r="D180" s="28" t="s">
        <v>1158</v>
      </c>
      <c r="E180" s="28" t="s">
        <v>574</v>
      </c>
      <c r="F180" s="87">
        <v>800000</v>
      </c>
      <c r="G180" s="29">
        <v>58.94</v>
      </c>
      <c r="H180" s="29" t="s">
        <v>852</v>
      </c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>
        <v>44657</v>
      </c>
      <c r="B181" s="29" t="s">
        <v>199</v>
      </c>
      <c r="C181" s="28" t="s">
        <v>1133</v>
      </c>
      <c r="D181" s="28" t="s">
        <v>1134</v>
      </c>
      <c r="E181" s="28" t="s">
        <v>574</v>
      </c>
      <c r="F181" s="87">
        <v>22935343</v>
      </c>
      <c r="G181" s="29">
        <v>287.39</v>
      </c>
      <c r="H181" s="29" t="s">
        <v>852</v>
      </c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>
        <v>44657</v>
      </c>
      <c r="B182" s="29" t="s">
        <v>1138</v>
      </c>
      <c r="C182" s="28" t="s">
        <v>1139</v>
      </c>
      <c r="D182" s="28" t="s">
        <v>1159</v>
      </c>
      <c r="E182" s="28" t="s">
        <v>574</v>
      </c>
      <c r="F182" s="87">
        <v>42000</v>
      </c>
      <c r="G182" s="29">
        <v>110</v>
      </c>
      <c r="H182" s="29" t="s">
        <v>852</v>
      </c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>
        <v>44657</v>
      </c>
      <c r="B183" s="29" t="s">
        <v>1138</v>
      </c>
      <c r="C183" s="28" t="s">
        <v>1139</v>
      </c>
      <c r="D183" s="28" t="s">
        <v>1160</v>
      </c>
      <c r="E183" s="28" t="s">
        <v>574</v>
      </c>
      <c r="F183" s="87">
        <v>37200</v>
      </c>
      <c r="G183" s="29">
        <v>110.03</v>
      </c>
      <c r="H183" s="29" t="s">
        <v>852</v>
      </c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>
        <v>44657</v>
      </c>
      <c r="B184" s="29" t="s">
        <v>1138</v>
      </c>
      <c r="C184" s="28" t="s">
        <v>1139</v>
      </c>
      <c r="D184" s="28" t="s">
        <v>967</v>
      </c>
      <c r="E184" s="28" t="s">
        <v>574</v>
      </c>
      <c r="F184" s="87">
        <v>118800</v>
      </c>
      <c r="G184" s="29">
        <v>110</v>
      </c>
      <c r="H184" s="29" t="s">
        <v>852</v>
      </c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>
        <v>44657</v>
      </c>
      <c r="B185" s="29" t="s">
        <v>1141</v>
      </c>
      <c r="C185" s="28" t="s">
        <v>1142</v>
      </c>
      <c r="D185" s="28" t="s">
        <v>1143</v>
      </c>
      <c r="E185" s="28" t="s">
        <v>574</v>
      </c>
      <c r="F185" s="87">
        <v>49470</v>
      </c>
      <c r="G185" s="29">
        <v>78.489999999999995</v>
      </c>
      <c r="H185" s="29" t="s">
        <v>852</v>
      </c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4"/>
  <sheetViews>
    <sheetView topLeftCell="A46" zoomScale="70" zoomScaleNormal="70" workbookViewId="0">
      <selection activeCell="I85" sqref="I8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901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44658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565</v>
      </c>
      <c r="C9" s="96"/>
      <c r="D9" s="97" t="s">
        <v>576</v>
      </c>
      <c r="E9" s="96" t="s">
        <v>577</v>
      </c>
      <c r="F9" s="96" t="s">
        <v>578</v>
      </c>
      <c r="G9" s="96" t="s">
        <v>579</v>
      </c>
      <c r="H9" s="96" t="s">
        <v>580</v>
      </c>
      <c r="I9" s="96" t="s">
        <v>581</v>
      </c>
      <c r="J9" s="95" t="s">
        <v>582</v>
      </c>
      <c r="K9" s="96" t="s">
        <v>583</v>
      </c>
      <c r="L9" s="98" t="s">
        <v>584</v>
      </c>
      <c r="M9" s="98" t="s">
        <v>585</v>
      </c>
      <c r="N9" s="96" t="s">
        <v>586</v>
      </c>
      <c r="O9" s="97" t="s">
        <v>587</v>
      </c>
      <c r="P9" s="96" t="s">
        <v>819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365">
        <v>1</v>
      </c>
      <c r="B10" s="366">
        <v>44627</v>
      </c>
      <c r="C10" s="367"/>
      <c r="D10" s="368" t="s">
        <v>488</v>
      </c>
      <c r="E10" s="369" t="s">
        <v>590</v>
      </c>
      <c r="F10" s="365">
        <v>146.5</v>
      </c>
      <c r="G10" s="365">
        <v>135</v>
      </c>
      <c r="H10" s="365">
        <v>153.5</v>
      </c>
      <c r="I10" s="370" t="s">
        <v>859</v>
      </c>
      <c r="J10" s="371" t="s">
        <v>868</v>
      </c>
      <c r="K10" s="371">
        <f t="shared" ref="K10:K11" si="0">H10-F10</f>
        <v>7</v>
      </c>
      <c r="L10" s="372">
        <f t="shared" ref="L10:L11" si="1">(F10*-0.7)/100</f>
        <v>-1.0255000000000001</v>
      </c>
      <c r="M10" s="373">
        <f t="shared" ref="M10:M11" si="2">(K10+L10)/F10</f>
        <v>4.0781569965870304E-2</v>
      </c>
      <c r="N10" s="371" t="s">
        <v>588</v>
      </c>
      <c r="O10" s="374">
        <v>44630</v>
      </c>
      <c r="P10" s="371">
        <f>VLOOKUP(D10,'MidCap Intra'!B16:C571,2,0)</f>
        <v>152.15</v>
      </c>
      <c r="Q10" s="246"/>
      <c r="R10" s="246" t="s">
        <v>589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6">
        <v>44637</v>
      </c>
      <c r="C11" s="375"/>
      <c r="D11" s="376" t="s">
        <v>532</v>
      </c>
      <c r="E11" s="377" t="s">
        <v>590</v>
      </c>
      <c r="F11" s="285">
        <v>1165</v>
      </c>
      <c r="G11" s="285">
        <v>1090</v>
      </c>
      <c r="H11" s="285">
        <v>1240</v>
      </c>
      <c r="I11" s="378" t="s">
        <v>853</v>
      </c>
      <c r="J11" s="358" t="s">
        <v>870</v>
      </c>
      <c r="K11" s="358">
        <f t="shared" si="0"/>
        <v>75</v>
      </c>
      <c r="L11" s="359">
        <f t="shared" si="1"/>
        <v>-8.1549999999999994</v>
      </c>
      <c r="M11" s="360">
        <f t="shared" si="2"/>
        <v>5.7377682403433473E-2</v>
      </c>
      <c r="N11" s="358" t="s">
        <v>588</v>
      </c>
      <c r="O11" s="361">
        <v>44652</v>
      </c>
      <c r="P11" s="358"/>
      <c r="Q11" s="246"/>
      <c r="R11" s="246" t="s">
        <v>589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251">
        <v>3</v>
      </c>
      <c r="B12" s="248">
        <v>44641</v>
      </c>
      <c r="C12" s="350"/>
      <c r="D12" s="339" t="s">
        <v>281</v>
      </c>
      <c r="E12" s="340" t="s">
        <v>590</v>
      </c>
      <c r="F12" s="251" t="s">
        <v>872</v>
      </c>
      <c r="G12" s="251">
        <v>1530</v>
      </c>
      <c r="H12" s="251"/>
      <c r="I12" s="341" t="s">
        <v>873</v>
      </c>
      <c r="J12" s="302" t="s">
        <v>591</v>
      </c>
      <c r="K12" s="302"/>
      <c r="L12" s="303"/>
      <c r="M12" s="304"/>
      <c r="N12" s="302"/>
      <c r="O12" s="331"/>
      <c r="P12" s="302">
        <f>VLOOKUP(D12,'MidCap Intra'!B20:C575,2,0)</f>
        <v>1647.3</v>
      </c>
      <c r="Q12" s="246"/>
      <c r="R12" s="246" t="s">
        <v>589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6">
        <v>44645</v>
      </c>
      <c r="C13" s="375"/>
      <c r="D13" s="376" t="s">
        <v>497</v>
      </c>
      <c r="E13" s="377" t="s">
        <v>590</v>
      </c>
      <c r="F13" s="285">
        <v>134.5</v>
      </c>
      <c r="G13" s="285">
        <v>125</v>
      </c>
      <c r="H13" s="285">
        <v>142.5</v>
      </c>
      <c r="I13" s="378" t="s">
        <v>878</v>
      </c>
      <c r="J13" s="358" t="s">
        <v>863</v>
      </c>
      <c r="K13" s="358">
        <f t="shared" ref="K13:K14" si="3">H13-F13</f>
        <v>8</v>
      </c>
      <c r="L13" s="359">
        <f t="shared" ref="L13:L14" si="4">(F13*-0.7)/100</f>
        <v>-0.94149999999999989</v>
      </c>
      <c r="M13" s="360">
        <f t="shared" ref="M13:M14" si="5">(K13+L13)/F13</f>
        <v>5.247955390334573E-2</v>
      </c>
      <c r="N13" s="358" t="s">
        <v>588</v>
      </c>
      <c r="O13" s="361">
        <v>44652</v>
      </c>
      <c r="P13" s="358"/>
      <c r="Q13" s="246"/>
      <c r="R13" s="246" t="s">
        <v>589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65">
        <v>5</v>
      </c>
      <c r="B14" s="366">
        <v>44652</v>
      </c>
      <c r="C14" s="367"/>
      <c r="D14" s="368" t="s">
        <v>113</v>
      </c>
      <c r="E14" s="369" t="s">
        <v>590</v>
      </c>
      <c r="F14" s="365">
        <v>1155</v>
      </c>
      <c r="G14" s="365">
        <v>1090</v>
      </c>
      <c r="H14" s="365">
        <v>1199.5</v>
      </c>
      <c r="I14" s="370" t="s">
        <v>853</v>
      </c>
      <c r="J14" s="371" t="s">
        <v>927</v>
      </c>
      <c r="K14" s="371">
        <f t="shared" si="3"/>
        <v>44.5</v>
      </c>
      <c r="L14" s="372">
        <f t="shared" si="4"/>
        <v>-8.0850000000000009</v>
      </c>
      <c r="M14" s="373">
        <f t="shared" si="5"/>
        <v>3.152813852813853E-2</v>
      </c>
      <c r="N14" s="371" t="s">
        <v>588</v>
      </c>
      <c r="O14" s="374">
        <v>44656</v>
      </c>
      <c r="P14" s="371">
        <f>VLOOKUP(D14,'MidCap Intra'!B20:C575,2,0)</f>
        <v>1170.5</v>
      </c>
      <c r="Q14" s="246"/>
      <c r="R14" s="246" t="s">
        <v>589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248">
        <v>44657</v>
      </c>
      <c r="C15" s="350"/>
      <c r="D15" s="339" t="s">
        <v>53</v>
      </c>
      <c r="E15" s="340" t="s">
        <v>590</v>
      </c>
      <c r="F15" s="251" t="s">
        <v>975</v>
      </c>
      <c r="G15" s="251">
        <v>4195</v>
      </c>
      <c r="H15" s="251"/>
      <c r="I15" s="341" t="s">
        <v>976</v>
      </c>
      <c r="J15" s="386" t="s">
        <v>591</v>
      </c>
      <c r="K15" s="386"/>
      <c r="L15" s="387"/>
      <c r="M15" s="388"/>
      <c r="N15" s="386"/>
      <c r="O15" s="331"/>
      <c r="P15" s="302"/>
      <c r="Q15" s="246"/>
      <c r="R15" s="246" t="s">
        <v>589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ht="13.9" customHeight="1">
      <c r="A16" s="251"/>
      <c r="B16" s="248"/>
      <c r="C16" s="350"/>
      <c r="D16" s="339"/>
      <c r="E16" s="340"/>
      <c r="F16" s="251"/>
      <c r="G16" s="251"/>
      <c r="H16" s="251"/>
      <c r="I16" s="341"/>
      <c r="J16" s="278"/>
      <c r="K16" s="278"/>
      <c r="L16" s="279"/>
      <c r="M16" s="280"/>
      <c r="N16" s="278"/>
      <c r="O16" s="281"/>
      <c r="P16" s="27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4.25" customHeight="1">
      <c r="A17" s="107"/>
      <c r="B17" s="108"/>
      <c r="C17" s="109"/>
      <c r="D17" s="110"/>
      <c r="E17" s="111"/>
      <c r="F17" s="111"/>
      <c r="H17" s="111"/>
      <c r="I17" s="112"/>
      <c r="J17" s="113"/>
      <c r="K17" s="113"/>
      <c r="L17" s="114"/>
      <c r="M17" s="115"/>
      <c r="N17" s="116"/>
      <c r="O17" s="117"/>
      <c r="P17" s="118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107"/>
      <c r="B18" s="108"/>
      <c r="C18" s="109"/>
      <c r="D18" s="110"/>
      <c r="E18" s="111"/>
      <c r="F18" s="111"/>
      <c r="G18" s="107"/>
      <c r="H18" s="111"/>
      <c r="I18" s="112"/>
      <c r="J18" s="113"/>
      <c r="K18" s="113"/>
      <c r="L18" s="114"/>
      <c r="M18" s="115"/>
      <c r="N18" s="116"/>
      <c r="O18" s="117"/>
      <c r="P18" s="118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9" t="s">
        <v>592</v>
      </c>
      <c r="B19" s="120"/>
      <c r="C19" s="121"/>
      <c r="D19" s="122"/>
      <c r="E19" s="123"/>
      <c r="F19" s="123"/>
      <c r="G19" s="123"/>
      <c r="H19" s="123"/>
      <c r="I19" s="123"/>
      <c r="J19" s="124"/>
      <c r="K19" s="123"/>
      <c r="L19" s="125"/>
      <c r="M19" s="56"/>
      <c r="N19" s="124"/>
      <c r="O19" s="12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26" t="s">
        <v>593</v>
      </c>
      <c r="B20" s="119"/>
      <c r="C20" s="119"/>
      <c r="D20" s="119"/>
      <c r="E20" s="41"/>
      <c r="F20" s="127" t="s">
        <v>594</v>
      </c>
      <c r="G20" s="6"/>
      <c r="H20" s="6"/>
      <c r="I20" s="6"/>
      <c r="J20" s="128"/>
      <c r="K20" s="129"/>
      <c r="L20" s="129"/>
      <c r="M20" s="130"/>
      <c r="N20" s="1"/>
      <c r="O20" s="13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19" t="s">
        <v>595</v>
      </c>
      <c r="B21" s="119"/>
      <c r="C21" s="119"/>
      <c r="D21" s="119" t="s">
        <v>851</v>
      </c>
      <c r="E21" s="6"/>
      <c r="F21" s="127" t="s">
        <v>596</v>
      </c>
      <c r="G21" s="6"/>
      <c r="H21" s="6"/>
      <c r="I21" s="6"/>
      <c r="J21" s="128"/>
      <c r="K21" s="129"/>
      <c r="L21" s="129"/>
      <c r="M21" s="130"/>
      <c r="N21" s="1"/>
      <c r="O21" s="13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/>
      <c r="B22" s="119"/>
      <c r="C22" s="119"/>
      <c r="D22" s="119"/>
      <c r="E22" s="6"/>
      <c r="F22" s="6"/>
      <c r="G22" s="6"/>
      <c r="H22" s="6"/>
      <c r="I22" s="6"/>
      <c r="J22" s="132"/>
      <c r="K22" s="129"/>
      <c r="L22" s="129"/>
      <c r="M22" s="6"/>
      <c r="N22" s="133"/>
      <c r="O22" s="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.75" customHeight="1">
      <c r="A23" s="1"/>
      <c r="B23" s="134" t="s">
        <v>597</v>
      </c>
      <c r="C23" s="134"/>
      <c r="D23" s="134"/>
      <c r="E23" s="134"/>
      <c r="F23" s="135"/>
      <c r="G23" s="6"/>
      <c r="H23" s="6"/>
      <c r="I23" s="136"/>
      <c r="J23" s="137"/>
      <c r="K23" s="138"/>
      <c r="L23" s="137"/>
      <c r="M23" s="6"/>
      <c r="N23" s="1"/>
      <c r="O23" s="1"/>
      <c r="P23" s="1"/>
      <c r="R23" s="56"/>
      <c r="S23" s="1"/>
      <c r="T23" s="1"/>
      <c r="U23" s="1"/>
      <c r="V23" s="1"/>
      <c r="W23" s="1"/>
      <c r="X23" s="1"/>
      <c r="Y23" s="1"/>
      <c r="Z23" s="1"/>
    </row>
    <row r="24" spans="1:38" ht="38.25" customHeight="1">
      <c r="A24" s="95" t="s">
        <v>16</v>
      </c>
      <c r="B24" s="96" t="s">
        <v>565</v>
      </c>
      <c r="C24" s="98"/>
      <c r="D24" s="97" t="s">
        <v>576</v>
      </c>
      <c r="E24" s="96" t="s">
        <v>577</v>
      </c>
      <c r="F24" s="96" t="s">
        <v>578</v>
      </c>
      <c r="G24" s="96" t="s">
        <v>598</v>
      </c>
      <c r="H24" s="96" t="s">
        <v>580</v>
      </c>
      <c r="I24" s="96" t="s">
        <v>581</v>
      </c>
      <c r="J24" s="96" t="s">
        <v>582</v>
      </c>
      <c r="K24" s="96" t="s">
        <v>599</v>
      </c>
      <c r="L24" s="140" t="s">
        <v>584</v>
      </c>
      <c r="M24" s="98" t="s">
        <v>585</v>
      </c>
      <c r="N24" s="95" t="s">
        <v>586</v>
      </c>
      <c r="O24" s="309" t="s">
        <v>587</v>
      </c>
      <c r="P24" s="282"/>
      <c r="Q24" s="1"/>
      <c r="R24" s="306"/>
      <c r="S24" s="306"/>
      <c r="T24" s="306"/>
      <c r="U24" s="295"/>
      <c r="V24" s="295"/>
      <c r="W24" s="295"/>
      <c r="X24" s="295"/>
      <c r="Y24" s="295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s="257" customFormat="1" ht="15" customHeight="1">
      <c r="A25" s="362">
        <v>1</v>
      </c>
      <c r="B25" s="356">
        <v>44634</v>
      </c>
      <c r="C25" s="363"/>
      <c r="D25" s="364" t="s">
        <v>71</v>
      </c>
      <c r="E25" s="285" t="s">
        <v>871</v>
      </c>
      <c r="F25" s="285">
        <v>208.5</v>
      </c>
      <c r="G25" s="285">
        <v>203</v>
      </c>
      <c r="H25" s="285">
        <v>215.5</v>
      </c>
      <c r="I25" s="285" t="s">
        <v>869</v>
      </c>
      <c r="J25" s="358" t="s">
        <v>864</v>
      </c>
      <c r="K25" s="358">
        <f t="shared" ref="K25" si="6">H25-F25</f>
        <v>7</v>
      </c>
      <c r="L25" s="359">
        <f t="shared" ref="L25" si="7">(F25*-0.7)/100</f>
        <v>-1.4594999999999998</v>
      </c>
      <c r="M25" s="360">
        <f t="shared" ref="M25" si="8">(K25+L25)/F25</f>
        <v>2.6573141486810552E-2</v>
      </c>
      <c r="N25" s="358" t="s">
        <v>588</v>
      </c>
      <c r="O25" s="361">
        <v>44652</v>
      </c>
      <c r="P25" s="307"/>
      <c r="Q25" s="307"/>
      <c r="R25" s="308" t="s">
        <v>589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305"/>
      <c r="AJ25" s="294"/>
      <c r="AK25" s="294"/>
      <c r="AL25" s="294"/>
    </row>
    <row r="26" spans="1:38" s="257" customFormat="1" ht="15" customHeight="1">
      <c r="A26" s="362">
        <v>2</v>
      </c>
      <c r="B26" s="356">
        <v>44645</v>
      </c>
      <c r="C26" s="363"/>
      <c r="D26" s="364" t="s">
        <v>876</v>
      </c>
      <c r="E26" s="285" t="s">
        <v>590</v>
      </c>
      <c r="F26" s="285">
        <v>491.5</v>
      </c>
      <c r="G26" s="285">
        <v>477</v>
      </c>
      <c r="H26" s="285">
        <v>509</v>
      </c>
      <c r="I26" s="285" t="s">
        <v>877</v>
      </c>
      <c r="J26" s="358" t="s">
        <v>902</v>
      </c>
      <c r="K26" s="358">
        <f t="shared" ref="K26" si="9">H26-F26</f>
        <v>17.5</v>
      </c>
      <c r="L26" s="359">
        <f t="shared" ref="L26" si="10">(F26*-0.7)/100</f>
        <v>-3.4404999999999997</v>
      </c>
      <c r="M26" s="360">
        <f t="shared" ref="M26" si="11">(K26+L26)/F26</f>
        <v>2.8605289928789419E-2</v>
      </c>
      <c r="N26" s="358" t="s">
        <v>588</v>
      </c>
      <c r="O26" s="361">
        <v>44655</v>
      </c>
      <c r="P26" s="307"/>
      <c r="Q26" s="307"/>
      <c r="R26" s="308" t="s">
        <v>589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305"/>
      <c r="AJ26" s="294"/>
      <c r="AK26" s="294"/>
      <c r="AL26" s="294"/>
    </row>
    <row r="27" spans="1:38" s="257" customFormat="1" ht="15" customHeight="1">
      <c r="A27" s="351">
        <v>3</v>
      </c>
      <c r="B27" s="331">
        <v>44655</v>
      </c>
      <c r="C27" s="352"/>
      <c r="D27" s="353" t="s">
        <v>514</v>
      </c>
      <c r="E27" s="251" t="s">
        <v>590</v>
      </c>
      <c r="F27" s="251" t="s">
        <v>911</v>
      </c>
      <c r="G27" s="251">
        <v>418</v>
      </c>
      <c r="H27" s="251"/>
      <c r="I27" s="251" t="s">
        <v>912</v>
      </c>
      <c r="J27" s="302" t="s">
        <v>591</v>
      </c>
      <c r="K27" s="302"/>
      <c r="L27" s="303"/>
      <c r="M27" s="304"/>
      <c r="N27" s="302"/>
      <c r="O27" s="331"/>
      <c r="P27" s="307"/>
      <c r="Q27" s="307"/>
      <c r="R27" s="308" t="s">
        <v>589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305"/>
      <c r="AJ27" s="294"/>
      <c r="AK27" s="294"/>
      <c r="AL27" s="294"/>
    </row>
    <row r="28" spans="1:38" s="257" customFormat="1" ht="15" customHeight="1">
      <c r="A28" s="362">
        <v>4</v>
      </c>
      <c r="B28" s="356">
        <v>44656</v>
      </c>
      <c r="C28" s="363"/>
      <c r="D28" s="364" t="s">
        <v>199</v>
      </c>
      <c r="E28" s="285" t="s">
        <v>590</v>
      </c>
      <c r="F28" s="285">
        <v>272</v>
      </c>
      <c r="G28" s="285">
        <v>264</v>
      </c>
      <c r="H28" s="285">
        <v>285.5</v>
      </c>
      <c r="I28" s="285" t="s">
        <v>926</v>
      </c>
      <c r="J28" s="358" t="s">
        <v>973</v>
      </c>
      <c r="K28" s="358">
        <f t="shared" ref="K28" si="12">H28-F28</f>
        <v>13.5</v>
      </c>
      <c r="L28" s="359">
        <f t="shared" ref="L28" si="13">(F28*-0.7)/100</f>
        <v>-1.9039999999999997</v>
      </c>
      <c r="M28" s="360">
        <f t="shared" ref="M28" si="14">(K28+L28)/F28</f>
        <v>4.2632352941176468E-2</v>
      </c>
      <c r="N28" s="358" t="s">
        <v>588</v>
      </c>
      <c r="O28" s="361">
        <v>44657</v>
      </c>
      <c r="P28" s="307"/>
      <c r="Q28" s="307"/>
      <c r="R28" s="308" t="s">
        <v>589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305"/>
      <c r="AJ28" s="294"/>
      <c r="AK28" s="294"/>
      <c r="AL28" s="294"/>
    </row>
    <row r="29" spans="1:38" s="257" customFormat="1" ht="15" customHeight="1">
      <c r="A29" s="351">
        <v>5</v>
      </c>
      <c r="B29" s="248">
        <v>44657</v>
      </c>
      <c r="C29" s="352"/>
      <c r="D29" s="353" t="s">
        <v>253</v>
      </c>
      <c r="E29" s="251" t="s">
        <v>590</v>
      </c>
      <c r="F29" s="251" t="s">
        <v>982</v>
      </c>
      <c r="G29" s="251">
        <v>4430</v>
      </c>
      <c r="H29" s="251"/>
      <c r="I29" s="251" t="s">
        <v>983</v>
      </c>
      <c r="J29" s="302" t="s">
        <v>591</v>
      </c>
      <c r="K29" s="302"/>
      <c r="L29" s="303"/>
      <c r="M29" s="304"/>
      <c r="N29" s="302"/>
      <c r="O29" s="331"/>
      <c r="P29" s="307"/>
      <c r="Q29" s="307"/>
      <c r="R29" s="308" t="s">
        <v>589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305"/>
      <c r="AJ29" s="294"/>
      <c r="AK29" s="294"/>
      <c r="AL29" s="294"/>
    </row>
    <row r="30" spans="1:38" s="257" customFormat="1" ht="15" customHeight="1">
      <c r="A30" s="351">
        <v>6</v>
      </c>
      <c r="B30" s="248">
        <v>44657</v>
      </c>
      <c r="C30" s="352"/>
      <c r="D30" s="353" t="s">
        <v>552</v>
      </c>
      <c r="E30" s="251" t="s">
        <v>590</v>
      </c>
      <c r="F30" s="251" t="s">
        <v>984</v>
      </c>
      <c r="G30" s="251">
        <v>432</v>
      </c>
      <c r="H30" s="251"/>
      <c r="I30" s="251" t="s">
        <v>985</v>
      </c>
      <c r="J30" s="302" t="s">
        <v>591</v>
      </c>
      <c r="K30" s="302"/>
      <c r="L30" s="303"/>
      <c r="M30" s="304"/>
      <c r="N30" s="302"/>
      <c r="O30" s="331"/>
      <c r="P30" s="307"/>
      <c r="Q30" s="307"/>
      <c r="R30" s="308" t="s">
        <v>589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05"/>
      <c r="AJ30" s="294"/>
      <c r="AK30" s="294"/>
      <c r="AL30" s="294"/>
    </row>
    <row r="31" spans="1:38" s="270" customFormat="1" ht="15" customHeight="1">
      <c r="K31" s="252"/>
      <c r="L31" s="283"/>
      <c r="M31" s="322"/>
      <c r="N31" s="252"/>
      <c r="O31" s="293"/>
      <c r="P31" s="1"/>
      <c r="Q31" s="1"/>
      <c r="R31" s="319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324"/>
      <c r="AJ31" s="323"/>
      <c r="AK31" s="323"/>
      <c r="AL31" s="323"/>
    </row>
    <row r="32" spans="1:38" ht="15" customHeight="1">
      <c r="A32" s="310"/>
      <c r="B32" s="311"/>
      <c r="C32" s="312"/>
      <c r="D32" s="313"/>
      <c r="E32" s="314"/>
      <c r="F32" s="314"/>
      <c r="G32" s="314"/>
      <c r="H32" s="314"/>
      <c r="I32" s="314"/>
      <c r="J32" s="315"/>
      <c r="K32" s="315"/>
      <c r="L32" s="316"/>
      <c r="M32" s="317"/>
      <c r="N32" s="315"/>
      <c r="O32" s="318"/>
      <c r="P32" s="1"/>
      <c r="Q32" s="1"/>
      <c r="R32" s="319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44.25" customHeight="1">
      <c r="A33" s="119" t="s">
        <v>592</v>
      </c>
      <c r="B33" s="142"/>
      <c r="C33" s="142"/>
      <c r="D33" s="1"/>
      <c r="E33" s="6"/>
      <c r="F33" s="6"/>
      <c r="G33" s="6"/>
      <c r="H33" s="6" t="s">
        <v>604</v>
      </c>
      <c r="I33" s="6"/>
      <c r="J33" s="6"/>
      <c r="K33" s="115"/>
      <c r="L33" s="144"/>
      <c r="M33" s="115"/>
      <c r="N33" s="116"/>
      <c r="O33" s="115"/>
      <c r="P33" s="1"/>
      <c r="Q33" s="1"/>
      <c r="R33" s="6"/>
      <c r="S33" s="1"/>
      <c r="T33" s="1"/>
      <c r="U33" s="1"/>
      <c r="V33" s="1"/>
      <c r="W33" s="1"/>
      <c r="X33" s="1"/>
      <c r="Y33" s="1"/>
      <c r="Z33" s="1"/>
      <c r="AA33" s="1"/>
      <c r="AB33" s="1"/>
      <c r="AC33" s="297"/>
      <c r="AD33" s="297"/>
      <c r="AE33" s="297"/>
      <c r="AF33" s="297"/>
      <c r="AG33" s="297"/>
      <c r="AH33" s="297"/>
    </row>
    <row r="34" spans="1:38" ht="12.75" customHeight="1">
      <c r="A34" s="126" t="s">
        <v>593</v>
      </c>
      <c r="B34" s="119"/>
      <c r="C34" s="119"/>
      <c r="D34" s="119"/>
      <c r="E34" s="41"/>
      <c r="F34" s="127" t="s">
        <v>594</v>
      </c>
      <c r="G34" s="56"/>
      <c r="H34" s="41"/>
      <c r="I34" s="56"/>
      <c r="J34" s="6"/>
      <c r="K34" s="145"/>
      <c r="L34" s="146"/>
      <c r="M34" s="6"/>
      <c r="N34" s="109"/>
      <c r="O34" s="147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126"/>
      <c r="B35" s="119"/>
      <c r="C35" s="119"/>
      <c r="D35" s="119"/>
      <c r="E35" s="6"/>
      <c r="F35" s="127" t="s">
        <v>596</v>
      </c>
      <c r="G35" s="56"/>
      <c r="H35" s="41"/>
      <c r="I35" s="56"/>
      <c r="J35" s="6"/>
      <c r="K35" s="145"/>
      <c r="L35" s="146"/>
      <c r="M35" s="6"/>
      <c r="N35" s="109"/>
      <c r="O35" s="147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119"/>
      <c r="B36" s="119"/>
      <c r="C36" s="119"/>
      <c r="D36" s="119"/>
      <c r="E36" s="6"/>
      <c r="F36" s="6"/>
      <c r="G36" s="6"/>
      <c r="H36" s="6"/>
      <c r="I36" s="6"/>
      <c r="J36" s="132"/>
      <c r="K36" s="129"/>
      <c r="L36" s="130"/>
      <c r="M36" s="6"/>
      <c r="N36" s="133"/>
      <c r="O36" s="1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48" t="s">
        <v>605</v>
      </c>
      <c r="B37" s="148"/>
      <c r="C37" s="148"/>
      <c r="D37" s="148"/>
      <c r="E37" s="6"/>
      <c r="F37" s="6"/>
      <c r="G37" s="6"/>
      <c r="H37" s="6"/>
      <c r="I37" s="6"/>
      <c r="J37" s="6"/>
      <c r="K37" s="6"/>
      <c r="L37" s="6"/>
      <c r="M37" s="6"/>
      <c r="N37" s="6"/>
      <c r="O37" s="2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38.25" customHeight="1">
      <c r="A38" s="96" t="s">
        <v>16</v>
      </c>
      <c r="B38" s="96" t="s">
        <v>565</v>
      </c>
      <c r="C38" s="96"/>
      <c r="D38" s="97" t="s">
        <v>576</v>
      </c>
      <c r="E38" s="96" t="s">
        <v>577</v>
      </c>
      <c r="F38" s="96" t="s">
        <v>578</v>
      </c>
      <c r="G38" s="96" t="s">
        <v>598</v>
      </c>
      <c r="H38" s="96" t="s">
        <v>580</v>
      </c>
      <c r="I38" s="96" t="s">
        <v>581</v>
      </c>
      <c r="J38" s="95" t="s">
        <v>582</v>
      </c>
      <c r="K38" s="149" t="s">
        <v>606</v>
      </c>
      <c r="L38" s="98" t="s">
        <v>584</v>
      </c>
      <c r="M38" s="149" t="s">
        <v>607</v>
      </c>
      <c r="N38" s="96" t="s">
        <v>608</v>
      </c>
      <c r="O38" s="95" t="s">
        <v>586</v>
      </c>
      <c r="P38" s="97" t="s">
        <v>587</v>
      </c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247" customFormat="1" ht="13.5" customHeight="1">
      <c r="A39" s="357">
        <v>1</v>
      </c>
      <c r="B39" s="347">
        <v>44651</v>
      </c>
      <c r="C39" s="346"/>
      <c r="D39" s="346" t="s">
        <v>887</v>
      </c>
      <c r="E39" s="285" t="s">
        <v>590</v>
      </c>
      <c r="F39" s="285">
        <v>17520</v>
      </c>
      <c r="G39" s="285">
        <v>17340</v>
      </c>
      <c r="H39" s="330">
        <v>17625</v>
      </c>
      <c r="I39" s="330" t="s">
        <v>888</v>
      </c>
      <c r="J39" s="342" t="s">
        <v>875</v>
      </c>
      <c r="K39" s="330">
        <f t="shared" ref="K39" si="15">H39-F39</f>
        <v>105</v>
      </c>
      <c r="L39" s="343">
        <f t="shared" ref="L39" si="16">(H39*N39)*0.07%</f>
        <v>616.87500000000011</v>
      </c>
      <c r="M39" s="344">
        <f t="shared" ref="M39" si="17">(K39*N39)-L39</f>
        <v>4633.125</v>
      </c>
      <c r="N39" s="330">
        <v>50</v>
      </c>
      <c r="O39" s="345" t="s">
        <v>588</v>
      </c>
      <c r="P39" s="356">
        <v>44652</v>
      </c>
      <c r="Q39" s="249"/>
      <c r="R39" s="253" t="s">
        <v>589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314"/>
      <c r="AG39" s="311"/>
      <c r="AH39" s="249"/>
      <c r="AI39" s="249"/>
      <c r="AJ39" s="314"/>
      <c r="AK39" s="314"/>
      <c r="AL39" s="314"/>
    </row>
    <row r="40" spans="1:38" s="247" customFormat="1" ht="13.5" customHeight="1">
      <c r="A40" s="357">
        <v>2</v>
      </c>
      <c r="B40" s="356">
        <v>44652</v>
      </c>
      <c r="C40" s="332"/>
      <c r="D40" s="346" t="s">
        <v>892</v>
      </c>
      <c r="E40" s="285" t="s">
        <v>590</v>
      </c>
      <c r="F40" s="285">
        <v>2455</v>
      </c>
      <c r="G40" s="285">
        <v>2400</v>
      </c>
      <c r="H40" s="330">
        <v>2495</v>
      </c>
      <c r="I40" s="330" t="s">
        <v>874</v>
      </c>
      <c r="J40" s="342" t="s">
        <v>632</v>
      </c>
      <c r="K40" s="330">
        <f t="shared" ref="K40" si="18">H40-F40</f>
        <v>40</v>
      </c>
      <c r="L40" s="343">
        <f t="shared" ref="L40" si="19">(H40*N40)*0.07%</f>
        <v>436.62500000000006</v>
      </c>
      <c r="M40" s="344">
        <f t="shared" ref="M40" si="20">(K40*N40)-L40</f>
        <v>9563.375</v>
      </c>
      <c r="N40" s="330">
        <v>250</v>
      </c>
      <c r="O40" s="345" t="s">
        <v>588</v>
      </c>
      <c r="P40" s="356">
        <v>44652</v>
      </c>
      <c r="Q40" s="249"/>
      <c r="R40" s="253" t="s">
        <v>993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314"/>
      <c r="AG40" s="311"/>
      <c r="AH40" s="249"/>
      <c r="AI40" s="249"/>
      <c r="AJ40" s="314"/>
      <c r="AK40" s="314"/>
      <c r="AL40" s="314"/>
    </row>
    <row r="41" spans="1:38" s="247" customFormat="1" ht="13.5" customHeight="1">
      <c r="A41" s="357">
        <v>3</v>
      </c>
      <c r="B41" s="356">
        <v>44652</v>
      </c>
      <c r="C41" s="332"/>
      <c r="D41" s="346" t="s">
        <v>884</v>
      </c>
      <c r="E41" s="285" t="s">
        <v>590</v>
      </c>
      <c r="F41" s="285">
        <v>2830</v>
      </c>
      <c r="G41" s="285">
        <v>2775</v>
      </c>
      <c r="H41" s="330">
        <v>2867.5</v>
      </c>
      <c r="I41" s="330" t="s">
        <v>890</v>
      </c>
      <c r="J41" s="342" t="s">
        <v>891</v>
      </c>
      <c r="K41" s="330">
        <f t="shared" ref="K41:K42" si="21">H41-F41</f>
        <v>37.5</v>
      </c>
      <c r="L41" s="343">
        <f t="shared" ref="L41:L42" si="22">(H41*N41)*0.07%</f>
        <v>501.81250000000006</v>
      </c>
      <c r="M41" s="344">
        <f t="shared" ref="M41:M42" si="23">(K41*N41)-L41</f>
        <v>8873.1875</v>
      </c>
      <c r="N41" s="330">
        <v>250</v>
      </c>
      <c r="O41" s="345" t="s">
        <v>588</v>
      </c>
      <c r="P41" s="356">
        <v>44652</v>
      </c>
      <c r="Q41" s="249"/>
      <c r="R41" s="253" t="s">
        <v>589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314"/>
      <c r="AG41" s="311"/>
      <c r="AH41" s="249"/>
      <c r="AI41" s="249"/>
      <c r="AJ41" s="314"/>
      <c r="AK41" s="314"/>
      <c r="AL41" s="314"/>
    </row>
    <row r="42" spans="1:38" s="247" customFormat="1" ht="13.5" customHeight="1">
      <c r="A42" s="357">
        <v>4</v>
      </c>
      <c r="B42" s="356">
        <v>44652</v>
      </c>
      <c r="C42" s="346"/>
      <c r="D42" s="346" t="s">
        <v>893</v>
      </c>
      <c r="E42" s="285" t="s">
        <v>590</v>
      </c>
      <c r="F42" s="285">
        <v>2380</v>
      </c>
      <c r="G42" s="285">
        <v>2335</v>
      </c>
      <c r="H42" s="330">
        <v>2410</v>
      </c>
      <c r="I42" s="330" t="s">
        <v>894</v>
      </c>
      <c r="J42" s="342" t="s">
        <v>603</v>
      </c>
      <c r="K42" s="330">
        <f t="shared" si="21"/>
        <v>30</v>
      </c>
      <c r="L42" s="343">
        <f t="shared" si="22"/>
        <v>463.92500000000007</v>
      </c>
      <c r="M42" s="344">
        <f t="shared" si="23"/>
        <v>7786.0749999999998</v>
      </c>
      <c r="N42" s="330">
        <v>275</v>
      </c>
      <c r="O42" s="345" t="s">
        <v>588</v>
      </c>
      <c r="P42" s="356">
        <v>44655</v>
      </c>
      <c r="Q42" s="249"/>
      <c r="R42" s="253" t="s">
        <v>993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314"/>
      <c r="AG42" s="311"/>
      <c r="AH42" s="249"/>
      <c r="AI42" s="249"/>
      <c r="AJ42" s="314"/>
      <c r="AK42" s="314"/>
      <c r="AL42" s="314"/>
    </row>
    <row r="43" spans="1:38" s="247" customFormat="1" ht="13.5" customHeight="1">
      <c r="A43" s="357">
        <v>5</v>
      </c>
      <c r="B43" s="356">
        <v>44652</v>
      </c>
      <c r="C43" s="346"/>
      <c r="D43" s="346" t="s">
        <v>895</v>
      </c>
      <c r="E43" s="285" t="s">
        <v>590</v>
      </c>
      <c r="F43" s="285">
        <v>2100</v>
      </c>
      <c r="G43" s="285">
        <v>2048</v>
      </c>
      <c r="H43" s="330">
        <v>2130</v>
      </c>
      <c r="I43" s="330" t="s">
        <v>866</v>
      </c>
      <c r="J43" s="342" t="s">
        <v>603</v>
      </c>
      <c r="K43" s="330">
        <f t="shared" ref="K43" si="24">H43-F43</f>
        <v>30</v>
      </c>
      <c r="L43" s="343">
        <f t="shared" ref="L43" si="25">(H43*N43)*0.07%</f>
        <v>372.75000000000006</v>
      </c>
      <c r="M43" s="344">
        <f t="shared" ref="M43" si="26">(K43*N43)-L43</f>
        <v>7127.25</v>
      </c>
      <c r="N43" s="330">
        <v>250</v>
      </c>
      <c r="O43" s="345" t="s">
        <v>588</v>
      </c>
      <c r="P43" s="356">
        <v>44655</v>
      </c>
      <c r="Q43" s="249"/>
      <c r="R43" s="253" t="s">
        <v>589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314"/>
      <c r="AG43" s="311"/>
      <c r="AH43" s="249"/>
      <c r="AI43" s="249"/>
      <c r="AJ43" s="314"/>
      <c r="AK43" s="314"/>
      <c r="AL43" s="314"/>
    </row>
    <row r="44" spans="1:38" s="247" customFormat="1" ht="13.15" customHeight="1">
      <c r="A44" s="357">
        <v>6</v>
      </c>
      <c r="B44" s="356">
        <v>44652</v>
      </c>
      <c r="C44" s="346"/>
      <c r="D44" s="346" t="s">
        <v>896</v>
      </c>
      <c r="E44" s="285" t="s">
        <v>590</v>
      </c>
      <c r="F44" s="285">
        <v>1494</v>
      </c>
      <c r="G44" s="285">
        <v>1475</v>
      </c>
      <c r="H44" s="330">
        <v>1637.5</v>
      </c>
      <c r="I44" s="330" t="s">
        <v>897</v>
      </c>
      <c r="J44" s="342" t="s">
        <v>903</v>
      </c>
      <c r="K44" s="330">
        <f t="shared" ref="K44:K45" si="27">H44-F44</f>
        <v>143.5</v>
      </c>
      <c r="L44" s="343">
        <f t="shared" ref="L44:L45" si="28">(H44*N44)*0.07%</f>
        <v>630.43750000000011</v>
      </c>
      <c r="M44" s="344">
        <f t="shared" ref="M44:M45" si="29">(K44*N44)-L44</f>
        <v>78294.5625</v>
      </c>
      <c r="N44" s="330">
        <v>550</v>
      </c>
      <c r="O44" s="345" t="s">
        <v>588</v>
      </c>
      <c r="P44" s="356">
        <v>44655</v>
      </c>
      <c r="Q44" s="249"/>
      <c r="R44" s="253" t="s">
        <v>589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314"/>
      <c r="AG44" s="311"/>
      <c r="AH44" s="249"/>
      <c r="AI44" s="249"/>
      <c r="AJ44" s="314"/>
      <c r="AK44" s="314"/>
      <c r="AL44" s="314"/>
    </row>
    <row r="45" spans="1:38" s="247" customFormat="1" ht="13.15" customHeight="1">
      <c r="A45" s="357">
        <v>7</v>
      </c>
      <c r="B45" s="356">
        <v>44652</v>
      </c>
      <c r="C45" s="346"/>
      <c r="D45" s="346" t="s">
        <v>879</v>
      </c>
      <c r="E45" s="285" t="s">
        <v>590</v>
      </c>
      <c r="F45" s="285">
        <v>955</v>
      </c>
      <c r="G45" s="285">
        <v>940</v>
      </c>
      <c r="H45" s="330">
        <v>966.5</v>
      </c>
      <c r="I45" s="330" t="s">
        <v>898</v>
      </c>
      <c r="J45" s="342" t="s">
        <v>904</v>
      </c>
      <c r="K45" s="330">
        <f t="shared" si="27"/>
        <v>11.5</v>
      </c>
      <c r="L45" s="343">
        <f t="shared" si="28"/>
        <v>575.06750000000011</v>
      </c>
      <c r="M45" s="344">
        <f t="shared" si="29"/>
        <v>9199.932499999999</v>
      </c>
      <c r="N45" s="330">
        <v>850</v>
      </c>
      <c r="O45" s="345" t="s">
        <v>588</v>
      </c>
      <c r="P45" s="356">
        <v>44655</v>
      </c>
      <c r="Q45" s="249"/>
      <c r="R45" s="253" t="s">
        <v>993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314"/>
      <c r="AG45" s="311"/>
      <c r="AH45" s="249"/>
      <c r="AI45" s="249"/>
      <c r="AJ45" s="314"/>
      <c r="AK45" s="314"/>
      <c r="AL45" s="314"/>
    </row>
    <row r="46" spans="1:38" s="247" customFormat="1" ht="13.15" customHeight="1">
      <c r="A46" s="357">
        <v>8</v>
      </c>
      <c r="B46" s="356">
        <v>44655</v>
      </c>
      <c r="C46" s="346"/>
      <c r="D46" s="346" t="s">
        <v>887</v>
      </c>
      <c r="E46" s="285" t="s">
        <v>908</v>
      </c>
      <c r="F46" s="285">
        <v>18090</v>
      </c>
      <c r="G46" s="285">
        <v>18260</v>
      </c>
      <c r="H46" s="330">
        <v>17980</v>
      </c>
      <c r="I46" s="330" t="s">
        <v>909</v>
      </c>
      <c r="J46" s="342" t="s">
        <v>910</v>
      </c>
      <c r="K46" s="330">
        <f>F46-H46</f>
        <v>110</v>
      </c>
      <c r="L46" s="343">
        <f t="shared" ref="L46:L47" si="30">(H46*N46)*0.07%</f>
        <v>629.30000000000007</v>
      </c>
      <c r="M46" s="344">
        <f t="shared" ref="M46:M47" si="31">(K46*N46)-L46</f>
        <v>4870.7</v>
      </c>
      <c r="N46" s="330">
        <v>50</v>
      </c>
      <c r="O46" s="345" t="s">
        <v>588</v>
      </c>
      <c r="P46" s="356">
        <v>44655</v>
      </c>
      <c r="Q46" s="249"/>
      <c r="R46" s="253" t="s">
        <v>589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314"/>
      <c r="AG46" s="311"/>
      <c r="AH46" s="249"/>
      <c r="AI46" s="249"/>
      <c r="AJ46" s="314"/>
      <c r="AK46" s="314"/>
      <c r="AL46" s="314"/>
    </row>
    <row r="47" spans="1:38" s="247" customFormat="1" ht="13.15" customHeight="1">
      <c r="A47" s="389">
        <v>9</v>
      </c>
      <c r="B47" s="356">
        <v>44655</v>
      </c>
      <c r="C47" s="346"/>
      <c r="D47" s="346" t="s">
        <v>913</v>
      </c>
      <c r="E47" s="285" t="s">
        <v>590</v>
      </c>
      <c r="F47" s="285">
        <v>736.5</v>
      </c>
      <c r="G47" s="285">
        <v>726</v>
      </c>
      <c r="H47" s="330">
        <v>745</v>
      </c>
      <c r="I47" s="330" t="s">
        <v>914</v>
      </c>
      <c r="J47" s="342" t="s">
        <v>639</v>
      </c>
      <c r="K47" s="330">
        <f t="shared" ref="K47:K48" si="32">H47-F47</f>
        <v>8.5</v>
      </c>
      <c r="L47" s="343">
        <f t="shared" si="30"/>
        <v>704.02500000000009</v>
      </c>
      <c r="M47" s="344">
        <f t="shared" si="31"/>
        <v>10770.975</v>
      </c>
      <c r="N47" s="330">
        <v>1350</v>
      </c>
      <c r="O47" s="345" t="s">
        <v>588</v>
      </c>
      <c r="P47" s="356">
        <v>44656</v>
      </c>
      <c r="Q47" s="249"/>
      <c r="R47" s="253" t="s">
        <v>993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314"/>
      <c r="AG47" s="311"/>
      <c r="AH47" s="249"/>
      <c r="AI47" s="249"/>
      <c r="AJ47" s="314"/>
      <c r="AK47" s="314"/>
      <c r="AL47" s="314"/>
    </row>
    <row r="48" spans="1:38" s="247" customFormat="1" ht="13.15" customHeight="1">
      <c r="A48" s="395">
        <v>10</v>
      </c>
      <c r="B48" s="406">
        <v>44655</v>
      </c>
      <c r="C48" s="412"/>
      <c r="D48" s="412" t="s">
        <v>917</v>
      </c>
      <c r="E48" s="413" t="s">
        <v>590</v>
      </c>
      <c r="F48" s="413">
        <v>988</v>
      </c>
      <c r="G48" s="413">
        <v>974</v>
      </c>
      <c r="H48" s="402">
        <v>974</v>
      </c>
      <c r="I48" s="402" t="s">
        <v>918</v>
      </c>
      <c r="J48" s="401" t="s">
        <v>931</v>
      </c>
      <c r="K48" s="402">
        <f t="shared" si="32"/>
        <v>-14</v>
      </c>
      <c r="L48" s="403">
        <f t="shared" ref="L48" si="33">(H48*N48)*0.07%</f>
        <v>613.62000000000012</v>
      </c>
      <c r="M48" s="404">
        <f t="shared" ref="M48" si="34">(K48*N48)-L48</f>
        <v>-13213.62</v>
      </c>
      <c r="N48" s="402">
        <v>900</v>
      </c>
      <c r="O48" s="405" t="s">
        <v>939</v>
      </c>
      <c r="P48" s="406">
        <v>44656</v>
      </c>
      <c r="Q48" s="249"/>
      <c r="R48" s="253" t="s">
        <v>589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314"/>
      <c r="AG48" s="311"/>
      <c r="AH48" s="249"/>
      <c r="AI48" s="249"/>
      <c r="AJ48" s="314"/>
      <c r="AK48" s="314"/>
      <c r="AL48" s="314"/>
    </row>
    <row r="49" spans="1:38" s="247" customFormat="1" ht="13.15" customHeight="1">
      <c r="A49" s="389">
        <v>11</v>
      </c>
      <c r="B49" s="356">
        <v>44655</v>
      </c>
      <c r="C49" s="346"/>
      <c r="D49" s="346" t="s">
        <v>884</v>
      </c>
      <c r="E49" s="285" t="s">
        <v>590</v>
      </c>
      <c r="F49" s="285">
        <v>2870</v>
      </c>
      <c r="G49" s="285">
        <v>2820</v>
      </c>
      <c r="H49" s="330">
        <v>2905</v>
      </c>
      <c r="I49" s="330" t="s">
        <v>919</v>
      </c>
      <c r="J49" s="342" t="s">
        <v>929</v>
      </c>
      <c r="K49" s="330">
        <f t="shared" ref="K49" si="35">H49-F49</f>
        <v>35</v>
      </c>
      <c r="L49" s="343">
        <f t="shared" ref="L49" si="36">(H49*N49)*0.07%</f>
        <v>508.37500000000006</v>
      </c>
      <c r="M49" s="344">
        <f t="shared" ref="M49" si="37">(K49*N49)-L49</f>
        <v>8241.625</v>
      </c>
      <c r="N49" s="330">
        <v>250</v>
      </c>
      <c r="O49" s="345" t="s">
        <v>588</v>
      </c>
      <c r="P49" s="356">
        <v>44656</v>
      </c>
      <c r="Q49" s="249"/>
      <c r="R49" s="253" t="s">
        <v>993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314"/>
      <c r="AG49" s="311"/>
      <c r="AH49" s="249"/>
      <c r="AI49" s="249"/>
      <c r="AJ49" s="314"/>
      <c r="AK49" s="314"/>
      <c r="AL49" s="314"/>
    </row>
    <row r="50" spans="1:38" s="247" customFormat="1" ht="13.15" customHeight="1">
      <c r="A50" s="389">
        <v>12</v>
      </c>
      <c r="B50" s="356">
        <v>44656</v>
      </c>
      <c r="C50" s="346"/>
      <c r="D50" s="346" t="s">
        <v>928</v>
      </c>
      <c r="E50" s="285" t="s">
        <v>590</v>
      </c>
      <c r="F50" s="285">
        <v>583</v>
      </c>
      <c r="G50" s="285">
        <v>570</v>
      </c>
      <c r="H50" s="330">
        <v>586.5</v>
      </c>
      <c r="I50" s="330">
        <v>600</v>
      </c>
      <c r="J50" s="342" t="s">
        <v>1162</v>
      </c>
      <c r="K50" s="330">
        <f t="shared" ref="K50" si="38">H50-F50</f>
        <v>3.5</v>
      </c>
      <c r="L50" s="343">
        <f t="shared" ref="L50:L52" si="39">(H50*N50)*0.07%</f>
        <v>441.34125000000006</v>
      </c>
      <c r="M50" s="344">
        <f t="shared" ref="M50:M52" si="40">(K50*N50)-L50</f>
        <v>3321.1587500000001</v>
      </c>
      <c r="N50" s="330">
        <v>1075</v>
      </c>
      <c r="O50" s="345" t="s">
        <v>588</v>
      </c>
      <c r="P50" s="356">
        <v>44656</v>
      </c>
      <c r="Q50" s="249"/>
      <c r="R50" s="253" t="s">
        <v>589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314"/>
      <c r="AG50" s="311"/>
      <c r="AH50" s="249"/>
      <c r="AI50" s="249"/>
      <c r="AJ50" s="314"/>
      <c r="AK50" s="314"/>
      <c r="AL50" s="314"/>
    </row>
    <row r="51" spans="1:38" s="247" customFormat="1" ht="13.15" customHeight="1">
      <c r="A51" s="389">
        <v>13</v>
      </c>
      <c r="B51" s="356">
        <v>44656</v>
      </c>
      <c r="C51" s="346"/>
      <c r="D51" s="346" t="s">
        <v>887</v>
      </c>
      <c r="E51" s="285" t="s">
        <v>908</v>
      </c>
      <c r="F51" s="285">
        <v>18130</v>
      </c>
      <c r="G51" s="285">
        <v>18310</v>
      </c>
      <c r="H51" s="330">
        <v>18045</v>
      </c>
      <c r="I51" s="330" t="s">
        <v>909</v>
      </c>
      <c r="J51" s="342" t="s">
        <v>930</v>
      </c>
      <c r="K51" s="330">
        <f>F51-H51</f>
        <v>85</v>
      </c>
      <c r="L51" s="343">
        <f t="shared" si="39"/>
        <v>631.57500000000005</v>
      </c>
      <c r="M51" s="344">
        <f t="shared" si="40"/>
        <v>3618.4250000000002</v>
      </c>
      <c r="N51" s="330">
        <v>50</v>
      </c>
      <c r="O51" s="345" t="s">
        <v>588</v>
      </c>
      <c r="P51" s="356">
        <v>44656</v>
      </c>
      <c r="Q51" s="249"/>
      <c r="R51" s="253" t="s">
        <v>589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314"/>
      <c r="AG51" s="311"/>
      <c r="AH51" s="249"/>
      <c r="AI51" s="249"/>
      <c r="AJ51" s="314"/>
      <c r="AK51" s="314"/>
      <c r="AL51" s="314"/>
    </row>
    <row r="52" spans="1:38" s="247" customFormat="1" ht="13.15" customHeight="1">
      <c r="A52" s="389">
        <v>14</v>
      </c>
      <c r="B52" s="356">
        <v>44656</v>
      </c>
      <c r="C52" s="346"/>
      <c r="D52" s="346" t="s">
        <v>913</v>
      </c>
      <c r="E52" s="285" t="s">
        <v>590</v>
      </c>
      <c r="F52" s="285">
        <v>736</v>
      </c>
      <c r="G52" s="285">
        <v>725</v>
      </c>
      <c r="H52" s="330">
        <v>744</v>
      </c>
      <c r="I52" s="330" t="s">
        <v>914</v>
      </c>
      <c r="J52" s="342" t="s">
        <v>863</v>
      </c>
      <c r="K52" s="330">
        <f t="shared" ref="K52" si="41">H52-F52</f>
        <v>8</v>
      </c>
      <c r="L52" s="343">
        <f t="shared" si="39"/>
        <v>703.08000000000015</v>
      </c>
      <c r="M52" s="344">
        <f t="shared" si="40"/>
        <v>10096.92</v>
      </c>
      <c r="N52" s="330">
        <v>1350</v>
      </c>
      <c r="O52" s="345" t="s">
        <v>588</v>
      </c>
      <c r="P52" s="356">
        <v>44656</v>
      </c>
      <c r="Q52" s="249"/>
      <c r="R52" s="253" t="s">
        <v>993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314"/>
      <c r="AG52" s="311"/>
      <c r="AH52" s="249"/>
      <c r="AI52" s="249"/>
      <c r="AJ52" s="314"/>
      <c r="AK52" s="314"/>
      <c r="AL52" s="314"/>
    </row>
    <row r="53" spans="1:38" s="247" customFormat="1" ht="13.15" customHeight="1">
      <c r="A53" s="389">
        <v>15</v>
      </c>
      <c r="B53" s="356">
        <v>44657</v>
      </c>
      <c r="C53" s="346"/>
      <c r="D53" s="346" t="s">
        <v>893</v>
      </c>
      <c r="E53" s="285" t="s">
        <v>590</v>
      </c>
      <c r="F53" s="285">
        <v>2463</v>
      </c>
      <c r="G53" s="285">
        <v>2410</v>
      </c>
      <c r="H53" s="330">
        <v>2497.5</v>
      </c>
      <c r="I53" s="330" t="s">
        <v>974</v>
      </c>
      <c r="J53" s="342" t="s">
        <v>1161</v>
      </c>
      <c r="K53" s="330">
        <f t="shared" ref="K53" si="42">H53-F53</f>
        <v>34.5</v>
      </c>
      <c r="L53" s="343">
        <f t="shared" ref="L53" si="43">(H53*N53)*0.07%</f>
        <v>437.06250000000006</v>
      </c>
      <c r="M53" s="344">
        <f t="shared" ref="M53" si="44">(K53*N53)-L53</f>
        <v>8187.9375</v>
      </c>
      <c r="N53" s="330">
        <v>250</v>
      </c>
      <c r="O53" s="345" t="s">
        <v>588</v>
      </c>
      <c r="P53" s="356">
        <v>44657</v>
      </c>
      <c r="Q53" s="249"/>
      <c r="R53" s="253" t="s">
        <v>993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314"/>
      <c r="AG53" s="311"/>
      <c r="AH53" s="249"/>
      <c r="AI53" s="249"/>
      <c r="AJ53" s="314"/>
      <c r="AK53" s="314"/>
      <c r="AL53" s="314"/>
    </row>
    <row r="54" spans="1:38" s="247" customFormat="1" ht="13.15" customHeight="1">
      <c r="A54" s="379">
        <v>16</v>
      </c>
      <c r="B54" s="248">
        <v>44657</v>
      </c>
      <c r="C54" s="332"/>
      <c r="D54" s="332" t="s">
        <v>884</v>
      </c>
      <c r="E54" s="251" t="s">
        <v>590</v>
      </c>
      <c r="F54" s="251" t="s">
        <v>981</v>
      </c>
      <c r="G54" s="251">
        <v>2830</v>
      </c>
      <c r="H54" s="252"/>
      <c r="I54" s="252" t="s">
        <v>919</v>
      </c>
      <c r="J54" s="302" t="s">
        <v>591</v>
      </c>
      <c r="K54" s="252"/>
      <c r="L54" s="283"/>
      <c r="M54" s="284"/>
      <c r="N54" s="252"/>
      <c r="O54" s="348"/>
      <c r="P54" s="248"/>
      <c r="Q54" s="249"/>
      <c r="R54" s="253" t="s">
        <v>589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314"/>
      <c r="AG54" s="311"/>
      <c r="AH54" s="249"/>
      <c r="AI54" s="249"/>
      <c r="AJ54" s="314"/>
      <c r="AK54" s="314"/>
      <c r="AL54" s="314"/>
    </row>
    <row r="55" spans="1:38" s="247" customFormat="1" ht="13.15" customHeight="1">
      <c r="A55" s="379">
        <v>17</v>
      </c>
      <c r="B55" s="248">
        <v>44657</v>
      </c>
      <c r="C55" s="332"/>
      <c r="D55" s="332" t="s">
        <v>893</v>
      </c>
      <c r="E55" s="251" t="s">
        <v>590</v>
      </c>
      <c r="F55" s="251" t="s">
        <v>986</v>
      </c>
      <c r="G55" s="251">
        <v>2410</v>
      </c>
      <c r="H55" s="252"/>
      <c r="I55" s="252" t="s">
        <v>974</v>
      </c>
      <c r="J55" s="302" t="s">
        <v>591</v>
      </c>
      <c r="K55" s="252"/>
      <c r="L55" s="283"/>
      <c r="M55" s="284"/>
      <c r="N55" s="252"/>
      <c r="O55" s="348"/>
      <c r="P55" s="248"/>
      <c r="Q55" s="249"/>
      <c r="R55" s="253" t="s">
        <v>993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314"/>
      <c r="AG55" s="311"/>
      <c r="AH55" s="249"/>
      <c r="AI55" s="249"/>
      <c r="AJ55" s="314"/>
      <c r="AK55" s="314"/>
      <c r="AL55" s="314"/>
    </row>
    <row r="56" spans="1:38" s="247" customFormat="1" ht="13.15" customHeight="1">
      <c r="A56" s="379">
        <v>18</v>
      </c>
      <c r="B56" s="248">
        <v>44657</v>
      </c>
      <c r="C56" s="332"/>
      <c r="D56" s="332" t="s">
        <v>987</v>
      </c>
      <c r="E56" s="251" t="s">
        <v>590</v>
      </c>
      <c r="F56" s="251" t="s">
        <v>988</v>
      </c>
      <c r="G56" s="251">
        <v>1790</v>
      </c>
      <c r="H56" s="252"/>
      <c r="I56" s="252" t="s">
        <v>989</v>
      </c>
      <c r="J56" s="302" t="s">
        <v>591</v>
      </c>
      <c r="K56" s="252"/>
      <c r="L56" s="283"/>
      <c r="M56" s="284"/>
      <c r="N56" s="252"/>
      <c r="O56" s="348"/>
      <c r="P56" s="248"/>
      <c r="Q56" s="249"/>
      <c r="R56" s="253" t="s">
        <v>589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14"/>
      <c r="AG56" s="311"/>
      <c r="AH56" s="249"/>
      <c r="AI56" s="249"/>
      <c r="AJ56" s="314"/>
      <c r="AK56" s="314"/>
      <c r="AL56" s="314"/>
    </row>
    <row r="57" spans="1:38" s="247" customFormat="1" ht="13.15" customHeight="1">
      <c r="A57" s="379">
        <v>19</v>
      </c>
      <c r="B57" s="248">
        <v>44657</v>
      </c>
      <c r="C57" s="332"/>
      <c r="D57" s="332" t="s">
        <v>928</v>
      </c>
      <c r="E57" s="251" t="s">
        <v>590</v>
      </c>
      <c r="F57" s="251" t="s">
        <v>990</v>
      </c>
      <c r="G57" s="251">
        <v>570</v>
      </c>
      <c r="H57" s="252"/>
      <c r="I57" s="252">
        <v>600</v>
      </c>
      <c r="J57" s="302" t="s">
        <v>591</v>
      </c>
      <c r="K57" s="252"/>
      <c r="L57" s="283"/>
      <c r="M57" s="284"/>
      <c r="N57" s="252"/>
      <c r="O57" s="348"/>
      <c r="P57" s="248"/>
      <c r="Q57" s="249"/>
      <c r="R57" s="253" t="s">
        <v>589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14"/>
      <c r="AG57" s="311"/>
      <c r="AH57" s="249"/>
      <c r="AI57" s="249"/>
      <c r="AJ57" s="314"/>
      <c r="AK57" s="314"/>
      <c r="AL57" s="314"/>
    </row>
    <row r="58" spans="1:38" s="247" customFormat="1" ht="13.15" customHeight="1">
      <c r="A58" s="379"/>
      <c r="B58" s="248"/>
      <c r="C58" s="332"/>
      <c r="D58" s="332"/>
      <c r="E58" s="251"/>
      <c r="F58" s="251"/>
      <c r="G58" s="251"/>
      <c r="H58" s="252"/>
      <c r="I58" s="252"/>
      <c r="J58" s="302"/>
      <c r="K58" s="252"/>
      <c r="L58" s="283"/>
      <c r="M58" s="284"/>
      <c r="N58" s="252"/>
      <c r="O58" s="348"/>
      <c r="P58" s="248"/>
      <c r="Q58" s="249"/>
      <c r="R58" s="253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14"/>
      <c r="AG58" s="311"/>
      <c r="AH58" s="249"/>
      <c r="AI58" s="249"/>
      <c r="AJ58" s="314"/>
      <c r="AK58" s="314"/>
      <c r="AL58" s="314"/>
    </row>
    <row r="59" spans="1:38" s="247" customFormat="1" ht="13.15" customHeight="1">
      <c r="A59" s="349"/>
      <c r="B59" s="248"/>
      <c r="C59" s="332"/>
      <c r="D59" s="332"/>
      <c r="E59" s="251"/>
      <c r="F59" s="251"/>
      <c r="G59" s="251"/>
      <c r="H59" s="252"/>
      <c r="I59" s="252"/>
      <c r="J59" s="302"/>
      <c r="K59" s="252"/>
      <c r="L59" s="283"/>
      <c r="M59" s="284"/>
      <c r="N59" s="252"/>
      <c r="O59" s="348"/>
      <c r="P59" s="248"/>
      <c r="Q59" s="249"/>
      <c r="R59" s="253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14"/>
      <c r="AG59" s="311"/>
      <c r="AH59" s="249"/>
      <c r="AI59" s="249"/>
      <c r="AJ59" s="314"/>
      <c r="AK59" s="314"/>
      <c r="AL59" s="314"/>
    </row>
    <row r="60" spans="1:38" s="247" customFormat="1" ht="13.15" customHeight="1">
      <c r="A60" s="349"/>
      <c r="B60" s="248"/>
      <c r="C60" s="332"/>
      <c r="D60" s="332"/>
      <c r="E60" s="251"/>
      <c r="F60" s="251"/>
      <c r="G60" s="251"/>
      <c r="H60" s="252"/>
      <c r="I60" s="252"/>
      <c r="J60" s="302"/>
      <c r="K60" s="252"/>
      <c r="L60" s="283"/>
      <c r="M60" s="284"/>
      <c r="N60" s="252"/>
      <c r="O60" s="348"/>
      <c r="P60" s="248"/>
      <c r="Q60" s="249"/>
      <c r="R60" s="253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14"/>
      <c r="AG60" s="311"/>
      <c r="AH60" s="249"/>
      <c r="AI60" s="249"/>
      <c r="AJ60" s="314"/>
      <c r="AK60" s="314"/>
      <c r="AL60" s="314"/>
    </row>
    <row r="61" spans="1:38" s="247" customFormat="1" ht="13.15" customHeight="1">
      <c r="A61" s="251"/>
      <c r="B61" s="248"/>
      <c r="C61" s="332"/>
      <c r="D61" s="332"/>
      <c r="E61" s="251"/>
      <c r="F61" s="251"/>
      <c r="G61" s="251"/>
      <c r="H61" s="252"/>
      <c r="I61" s="252"/>
      <c r="J61" s="302"/>
      <c r="K61" s="252"/>
      <c r="L61" s="283"/>
      <c r="M61" s="284"/>
      <c r="N61" s="252"/>
      <c r="O61" s="292"/>
      <c r="P61" s="293"/>
      <c r="Q61" s="249"/>
      <c r="R61" s="253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14"/>
      <c r="AG61" s="311"/>
      <c r="AH61" s="249"/>
      <c r="AI61" s="249"/>
      <c r="AJ61" s="314"/>
      <c r="AK61" s="314"/>
      <c r="AL61" s="314"/>
    </row>
    <row r="62" spans="1:38" ht="13.5" customHeight="1">
      <c r="A62" s="107"/>
      <c r="B62" s="108"/>
      <c r="C62" s="142"/>
      <c r="D62" s="150"/>
      <c r="E62" s="151"/>
      <c r="F62" s="107"/>
      <c r="G62" s="107"/>
      <c r="H62" s="107"/>
      <c r="I62" s="143"/>
      <c r="J62" s="143"/>
      <c r="K62" s="143"/>
      <c r="L62" s="143"/>
      <c r="M62" s="143"/>
      <c r="N62" s="143"/>
      <c r="O62" s="143"/>
      <c r="P62" s="143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>
      <c r="A63" s="152"/>
      <c r="B63" s="108"/>
      <c r="C63" s="109"/>
      <c r="D63" s="153"/>
      <c r="E63" s="112"/>
      <c r="F63" s="112"/>
      <c r="G63" s="112"/>
      <c r="H63" s="112"/>
      <c r="I63" s="112"/>
      <c r="J63" s="6"/>
      <c r="K63" s="112"/>
      <c r="L63" s="112"/>
      <c r="M63" s="6"/>
      <c r="N63" s="1"/>
      <c r="O63" s="109"/>
      <c r="P63" s="41"/>
      <c r="Q63" s="4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41"/>
      <c r="AH63" s="41"/>
      <c r="AI63" s="41"/>
      <c r="AJ63" s="41"/>
      <c r="AK63" s="41"/>
      <c r="AL63" s="41"/>
    </row>
    <row r="64" spans="1:38" ht="12.75" customHeight="1">
      <c r="A64" s="154" t="s">
        <v>610</v>
      </c>
      <c r="B64" s="154"/>
      <c r="C64" s="154"/>
      <c r="D64" s="154"/>
      <c r="E64" s="155"/>
      <c r="F64" s="112"/>
      <c r="G64" s="112"/>
      <c r="H64" s="112"/>
      <c r="I64" s="112"/>
      <c r="J64" s="1"/>
      <c r="K64" s="6"/>
      <c r="L64" s="6"/>
      <c r="M64" s="6"/>
      <c r="N64" s="1"/>
      <c r="O64" s="1"/>
      <c r="P64" s="41"/>
      <c r="Q64" s="4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41"/>
      <c r="AH64" s="41"/>
      <c r="AI64" s="41"/>
      <c r="AJ64" s="41"/>
      <c r="AK64" s="41"/>
      <c r="AL64" s="41"/>
    </row>
    <row r="65" spans="1:38" ht="38.25" customHeight="1">
      <c r="A65" s="96" t="s">
        <v>16</v>
      </c>
      <c r="B65" s="96" t="s">
        <v>565</v>
      </c>
      <c r="C65" s="96"/>
      <c r="D65" s="97" t="s">
        <v>576</v>
      </c>
      <c r="E65" s="96" t="s">
        <v>577</v>
      </c>
      <c r="F65" s="96" t="s">
        <v>578</v>
      </c>
      <c r="G65" s="96" t="s">
        <v>598</v>
      </c>
      <c r="H65" s="96" t="s">
        <v>580</v>
      </c>
      <c r="I65" s="96" t="s">
        <v>581</v>
      </c>
      <c r="J65" s="95" t="s">
        <v>582</v>
      </c>
      <c r="K65" s="95" t="s">
        <v>611</v>
      </c>
      <c r="L65" s="98" t="s">
        <v>584</v>
      </c>
      <c r="M65" s="149" t="s">
        <v>607</v>
      </c>
      <c r="N65" s="96" t="s">
        <v>608</v>
      </c>
      <c r="O65" s="96" t="s">
        <v>586</v>
      </c>
      <c r="P65" s="97" t="s">
        <v>587</v>
      </c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s="247" customFormat="1" ht="12.75" customHeight="1">
      <c r="A66" s="395">
        <v>1</v>
      </c>
      <c r="B66" s="396">
        <v>44655</v>
      </c>
      <c r="C66" s="397"/>
      <c r="D66" s="398" t="s">
        <v>905</v>
      </c>
      <c r="E66" s="395" t="s">
        <v>590</v>
      </c>
      <c r="F66" s="395">
        <v>56</v>
      </c>
      <c r="G66" s="395">
        <v>39</v>
      </c>
      <c r="H66" s="399">
        <v>39</v>
      </c>
      <c r="I66" s="400" t="s">
        <v>920</v>
      </c>
      <c r="J66" s="401" t="s">
        <v>940</v>
      </c>
      <c r="K66" s="402">
        <f t="shared" ref="K66" si="45">H66-F66</f>
        <v>-17</v>
      </c>
      <c r="L66" s="403">
        <v>100</v>
      </c>
      <c r="M66" s="404">
        <f t="shared" ref="M66" si="46">(K66*N66)-L66</f>
        <v>-5200</v>
      </c>
      <c r="N66" s="402">
        <v>300</v>
      </c>
      <c r="O66" s="405" t="s">
        <v>588</v>
      </c>
      <c r="P66" s="406">
        <v>44655</v>
      </c>
      <c r="Q66" s="249"/>
      <c r="R66" s="250" t="s">
        <v>993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6"/>
      <c r="AK66" s="246"/>
      <c r="AL66" s="246"/>
    </row>
    <row r="67" spans="1:38" s="247" customFormat="1" ht="12.75" customHeight="1">
      <c r="A67" s="389">
        <v>2</v>
      </c>
      <c r="B67" s="390">
        <v>44655</v>
      </c>
      <c r="C67" s="391"/>
      <c r="D67" s="392" t="s">
        <v>906</v>
      </c>
      <c r="E67" s="389" t="s">
        <v>590</v>
      </c>
      <c r="F67" s="389">
        <v>82.5</v>
      </c>
      <c r="G67" s="389">
        <v>35</v>
      </c>
      <c r="H67" s="393">
        <v>102.5</v>
      </c>
      <c r="I67" s="394" t="s">
        <v>907</v>
      </c>
      <c r="J67" s="342" t="s">
        <v>915</v>
      </c>
      <c r="K67" s="330">
        <f t="shared" ref="K67:K68" si="47">H67-F67</f>
        <v>20</v>
      </c>
      <c r="L67" s="343">
        <v>100</v>
      </c>
      <c r="M67" s="344">
        <f t="shared" ref="M67:M68" si="48">(K67*N67)-L67</f>
        <v>900</v>
      </c>
      <c r="N67" s="330">
        <v>50</v>
      </c>
      <c r="O67" s="345" t="s">
        <v>588</v>
      </c>
      <c r="P67" s="356">
        <v>44655</v>
      </c>
      <c r="Q67" s="249"/>
      <c r="R67" s="250" t="s">
        <v>589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</row>
    <row r="68" spans="1:38" s="247" customFormat="1" ht="12.75" customHeight="1">
      <c r="A68" s="395">
        <v>3</v>
      </c>
      <c r="B68" s="396">
        <v>44655</v>
      </c>
      <c r="C68" s="397"/>
      <c r="D68" s="398" t="s">
        <v>906</v>
      </c>
      <c r="E68" s="395" t="s">
        <v>590</v>
      </c>
      <c r="F68" s="395">
        <v>77</v>
      </c>
      <c r="G68" s="395">
        <v>35</v>
      </c>
      <c r="H68" s="399">
        <v>54</v>
      </c>
      <c r="I68" s="400" t="s">
        <v>907</v>
      </c>
      <c r="J68" s="401" t="s">
        <v>916</v>
      </c>
      <c r="K68" s="402">
        <f t="shared" si="47"/>
        <v>-23</v>
      </c>
      <c r="L68" s="403">
        <v>100</v>
      </c>
      <c r="M68" s="404">
        <f t="shared" si="48"/>
        <v>-1250</v>
      </c>
      <c r="N68" s="402">
        <v>50</v>
      </c>
      <c r="O68" s="405" t="s">
        <v>588</v>
      </c>
      <c r="P68" s="406">
        <v>44655</v>
      </c>
      <c r="Q68" s="249"/>
      <c r="R68" s="250" t="s">
        <v>589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</row>
    <row r="69" spans="1:38" s="247" customFormat="1" ht="12.75" customHeight="1">
      <c r="A69" s="389">
        <v>4</v>
      </c>
      <c r="B69" s="356">
        <v>44656</v>
      </c>
      <c r="C69" s="391"/>
      <c r="D69" s="392" t="s">
        <v>938</v>
      </c>
      <c r="E69" s="389" t="s">
        <v>590</v>
      </c>
      <c r="F69" s="389">
        <v>290</v>
      </c>
      <c r="G69" s="389">
        <v>170</v>
      </c>
      <c r="H69" s="393">
        <v>375</v>
      </c>
      <c r="I69" s="394" t="s">
        <v>937</v>
      </c>
      <c r="J69" s="342" t="s">
        <v>930</v>
      </c>
      <c r="K69" s="330">
        <f t="shared" ref="K69:K70" si="49">H69-F69</f>
        <v>85</v>
      </c>
      <c r="L69" s="343">
        <v>100</v>
      </c>
      <c r="M69" s="344">
        <f t="shared" ref="M69:M70" si="50">(K69*N69)-L69</f>
        <v>2025</v>
      </c>
      <c r="N69" s="330">
        <v>25</v>
      </c>
      <c r="O69" s="345" t="s">
        <v>588</v>
      </c>
      <c r="P69" s="356">
        <v>44656</v>
      </c>
      <c r="Q69" s="249"/>
      <c r="R69" s="250" t="s">
        <v>589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</row>
    <row r="70" spans="1:38" s="247" customFormat="1" ht="12.75" customHeight="1">
      <c r="A70" s="389">
        <v>5</v>
      </c>
      <c r="B70" s="356">
        <v>44656</v>
      </c>
      <c r="C70" s="391"/>
      <c r="D70" s="392" t="s">
        <v>932</v>
      </c>
      <c r="E70" s="389" t="s">
        <v>590</v>
      </c>
      <c r="F70" s="389">
        <v>245</v>
      </c>
      <c r="G70" s="389">
        <v>130</v>
      </c>
      <c r="H70" s="389">
        <v>305</v>
      </c>
      <c r="I70" s="393" t="s">
        <v>933</v>
      </c>
      <c r="J70" s="342" t="s">
        <v>797</v>
      </c>
      <c r="K70" s="330">
        <f t="shared" si="49"/>
        <v>60</v>
      </c>
      <c r="L70" s="343">
        <v>100</v>
      </c>
      <c r="M70" s="344">
        <f t="shared" si="50"/>
        <v>1400</v>
      </c>
      <c r="N70" s="330">
        <v>25</v>
      </c>
      <c r="O70" s="345" t="s">
        <v>588</v>
      </c>
      <c r="P70" s="356">
        <v>44656</v>
      </c>
      <c r="Q70" s="249"/>
      <c r="R70" s="250" t="s">
        <v>993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</row>
    <row r="71" spans="1:38" s="247" customFormat="1" ht="12.75" customHeight="1">
      <c r="A71" s="407">
        <v>6</v>
      </c>
      <c r="B71" s="248">
        <v>44656</v>
      </c>
      <c r="C71" s="408"/>
      <c r="D71" s="409" t="s">
        <v>934</v>
      </c>
      <c r="E71" s="407" t="s">
        <v>590</v>
      </c>
      <c r="F71" s="407" t="s">
        <v>935</v>
      </c>
      <c r="G71" s="407">
        <v>25</v>
      </c>
      <c r="H71" s="410"/>
      <c r="I71" s="411" t="s">
        <v>936</v>
      </c>
      <c r="J71" s="302" t="s">
        <v>591</v>
      </c>
      <c r="K71" s="252"/>
      <c r="L71" s="283"/>
      <c r="M71" s="284"/>
      <c r="N71" s="252"/>
      <c r="O71" s="348"/>
      <c r="P71" s="248"/>
      <c r="Q71" s="249"/>
      <c r="R71" s="250" t="s">
        <v>993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</row>
    <row r="72" spans="1:38" s="247" customFormat="1" ht="12.75" customHeight="1">
      <c r="A72" s="389">
        <v>7</v>
      </c>
      <c r="B72" s="356">
        <v>44657</v>
      </c>
      <c r="C72" s="391"/>
      <c r="D72" s="392" t="s">
        <v>977</v>
      </c>
      <c r="E72" s="389" t="s">
        <v>590</v>
      </c>
      <c r="F72" s="389">
        <v>94</v>
      </c>
      <c r="G72" s="389">
        <v>45</v>
      </c>
      <c r="H72" s="393">
        <v>114</v>
      </c>
      <c r="I72" s="394" t="s">
        <v>978</v>
      </c>
      <c r="J72" s="342" t="s">
        <v>915</v>
      </c>
      <c r="K72" s="330">
        <f t="shared" ref="K72" si="51">H72-F72</f>
        <v>20</v>
      </c>
      <c r="L72" s="343">
        <v>100</v>
      </c>
      <c r="M72" s="344">
        <f t="shared" ref="M72" si="52">(K72*N72)-L72</f>
        <v>900</v>
      </c>
      <c r="N72" s="330">
        <v>50</v>
      </c>
      <c r="O72" s="345" t="s">
        <v>588</v>
      </c>
      <c r="P72" s="356">
        <v>44657</v>
      </c>
      <c r="Q72" s="249"/>
      <c r="R72" s="250" t="s">
        <v>589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</row>
    <row r="73" spans="1:38" s="247" customFormat="1" ht="12.75" customHeight="1">
      <c r="A73" s="389">
        <v>8</v>
      </c>
      <c r="B73" s="356">
        <v>44657</v>
      </c>
      <c r="C73" s="391"/>
      <c r="D73" s="392" t="s">
        <v>979</v>
      </c>
      <c r="E73" s="389" t="s">
        <v>590</v>
      </c>
      <c r="F73" s="389">
        <v>155</v>
      </c>
      <c r="G73" s="389">
        <v>45</v>
      </c>
      <c r="H73" s="393">
        <v>225</v>
      </c>
      <c r="I73" s="394" t="s">
        <v>980</v>
      </c>
      <c r="J73" s="342" t="s">
        <v>771</v>
      </c>
      <c r="K73" s="330">
        <f t="shared" ref="K73" si="53">H73-F73</f>
        <v>70</v>
      </c>
      <c r="L73" s="343">
        <v>100</v>
      </c>
      <c r="M73" s="344">
        <f t="shared" ref="M73" si="54">(K73*N73)-L73</f>
        <v>1650</v>
      </c>
      <c r="N73" s="330">
        <v>25</v>
      </c>
      <c r="O73" s="345" t="s">
        <v>588</v>
      </c>
      <c r="P73" s="356">
        <v>44657</v>
      </c>
      <c r="Q73" s="249"/>
      <c r="R73" s="250" t="s">
        <v>993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</row>
    <row r="74" spans="1:38" s="247" customFormat="1" ht="12.75" customHeight="1">
      <c r="A74" s="407">
        <v>9</v>
      </c>
      <c r="B74" s="248">
        <v>44657</v>
      </c>
      <c r="C74" s="408"/>
      <c r="D74" s="409" t="s">
        <v>977</v>
      </c>
      <c r="E74" s="407" t="s">
        <v>590</v>
      </c>
      <c r="F74" s="407" t="s">
        <v>991</v>
      </c>
      <c r="G74" s="407">
        <v>35</v>
      </c>
      <c r="H74" s="410"/>
      <c r="I74" s="411" t="s">
        <v>978</v>
      </c>
      <c r="J74" s="302" t="s">
        <v>591</v>
      </c>
      <c r="K74" s="252"/>
      <c r="L74" s="283"/>
      <c r="M74" s="284"/>
      <c r="N74" s="252"/>
      <c r="O74" s="348"/>
      <c r="P74" s="248"/>
      <c r="Q74" s="249"/>
      <c r="R74" s="250" t="s">
        <v>589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</row>
    <row r="75" spans="1:38" s="247" customFormat="1" ht="12.75" customHeight="1">
      <c r="A75" s="407">
        <v>10</v>
      </c>
      <c r="B75" s="248">
        <v>44657</v>
      </c>
      <c r="C75" s="408"/>
      <c r="D75" s="409" t="s">
        <v>979</v>
      </c>
      <c r="E75" s="407" t="s">
        <v>590</v>
      </c>
      <c r="F75" s="407" t="s">
        <v>992</v>
      </c>
      <c r="G75" s="407">
        <v>45</v>
      </c>
      <c r="H75" s="410"/>
      <c r="I75" s="411" t="s">
        <v>980</v>
      </c>
      <c r="J75" s="302" t="s">
        <v>591</v>
      </c>
      <c r="K75" s="252"/>
      <c r="L75" s="283"/>
      <c r="M75" s="284"/>
      <c r="N75" s="252"/>
      <c r="O75" s="348"/>
      <c r="P75" s="248"/>
      <c r="Q75" s="249"/>
      <c r="R75" s="250" t="s">
        <v>993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</row>
    <row r="76" spans="1:38" s="247" customFormat="1" ht="12.75" customHeight="1">
      <c r="A76" s="407"/>
      <c r="B76" s="248"/>
      <c r="C76" s="408"/>
      <c r="D76" s="409"/>
      <c r="E76" s="407"/>
      <c r="F76" s="407"/>
      <c r="G76" s="407"/>
      <c r="H76" s="410"/>
      <c r="I76" s="411"/>
      <c r="J76" s="302"/>
      <c r="K76" s="252"/>
      <c r="L76" s="283"/>
      <c r="M76" s="284"/>
      <c r="N76" s="252"/>
      <c r="O76" s="348"/>
      <c r="P76" s="248"/>
      <c r="Q76" s="249"/>
      <c r="R76" s="250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</row>
    <row r="77" spans="1:38" s="301" customFormat="1" ht="12.75" customHeight="1">
      <c r="A77" s="384"/>
      <c r="B77" s="384"/>
      <c r="C77" s="384"/>
      <c r="D77" s="384"/>
      <c r="E77" s="384"/>
      <c r="F77" s="379"/>
      <c r="G77" s="384"/>
      <c r="H77" s="384"/>
      <c r="I77" s="384"/>
      <c r="J77" s="384"/>
      <c r="K77" s="380"/>
      <c r="L77" s="381"/>
      <c r="M77" s="382"/>
      <c r="N77" s="380"/>
      <c r="O77" s="383"/>
      <c r="P77" s="385"/>
      <c r="Q77" s="298"/>
      <c r="R77" s="299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300"/>
      <c r="AG77" s="300"/>
      <c r="AH77" s="300"/>
      <c r="AI77" s="300"/>
      <c r="AJ77" s="300"/>
      <c r="AK77" s="300"/>
      <c r="AL77" s="300"/>
    </row>
    <row r="78" spans="1:38" ht="14.25" customHeight="1">
      <c r="A78" s="151"/>
      <c r="B78" s="156"/>
      <c r="C78" s="156"/>
      <c r="D78" s="157"/>
      <c r="E78" s="151"/>
      <c r="F78" s="158"/>
      <c r="G78" s="151"/>
      <c r="H78" s="151"/>
      <c r="I78" s="151"/>
      <c r="J78" s="156"/>
      <c r="K78" s="159"/>
      <c r="L78" s="151"/>
      <c r="M78" s="151"/>
      <c r="N78" s="151"/>
      <c r="O78" s="160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>
      <c r="A79" s="94" t="s">
        <v>612</v>
      </c>
      <c r="B79" s="161"/>
      <c r="C79" s="161"/>
      <c r="D79" s="162"/>
      <c r="E79" s="135"/>
      <c r="F79" s="6"/>
      <c r="G79" s="6"/>
      <c r="H79" s="136"/>
      <c r="I79" s="163"/>
      <c r="J79" s="1"/>
      <c r="K79" s="6"/>
      <c r="L79" s="6"/>
      <c r="M79" s="6"/>
      <c r="N79" s="1"/>
      <c r="O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38.25" customHeight="1">
      <c r="A80" s="95" t="s">
        <v>16</v>
      </c>
      <c r="B80" s="96" t="s">
        <v>565</v>
      </c>
      <c r="C80" s="96"/>
      <c r="D80" s="97" t="s">
        <v>576</v>
      </c>
      <c r="E80" s="96" t="s">
        <v>577</v>
      </c>
      <c r="F80" s="96" t="s">
        <v>578</v>
      </c>
      <c r="G80" s="96" t="s">
        <v>579</v>
      </c>
      <c r="H80" s="96" t="s">
        <v>580</v>
      </c>
      <c r="I80" s="96" t="s">
        <v>581</v>
      </c>
      <c r="J80" s="95" t="s">
        <v>582</v>
      </c>
      <c r="K80" s="139" t="s">
        <v>599</v>
      </c>
      <c r="L80" s="140" t="s">
        <v>584</v>
      </c>
      <c r="M80" s="98" t="s">
        <v>585</v>
      </c>
      <c r="N80" s="96" t="s">
        <v>586</v>
      </c>
      <c r="O80" s="97" t="s">
        <v>587</v>
      </c>
      <c r="P80" s="96" t="s">
        <v>819</v>
      </c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38" s="247" customFormat="1" ht="14.25" customHeight="1">
      <c r="A81" s="271">
        <v>1</v>
      </c>
      <c r="B81" s="272">
        <v>44488</v>
      </c>
      <c r="C81" s="273"/>
      <c r="D81" s="274" t="s">
        <v>137</v>
      </c>
      <c r="E81" s="275" t="s">
        <v>871</v>
      </c>
      <c r="F81" s="276">
        <v>235.25</v>
      </c>
      <c r="G81" s="276">
        <v>198</v>
      </c>
      <c r="H81" s="275"/>
      <c r="I81" s="277" t="s">
        <v>824</v>
      </c>
      <c r="J81" s="278" t="s">
        <v>591</v>
      </c>
      <c r="K81" s="278"/>
      <c r="L81" s="279"/>
      <c r="M81" s="280"/>
      <c r="N81" s="278"/>
      <c r="O81" s="281"/>
      <c r="P81" s="278"/>
      <c r="Q81" s="246"/>
      <c r="R81" s="1" t="s">
        <v>589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</row>
    <row r="82" spans="1:38" s="247" customFormat="1" ht="12.75" customHeight="1">
      <c r="A82" s="414">
        <v>2</v>
      </c>
      <c r="B82" s="415">
        <v>44651</v>
      </c>
      <c r="C82" s="416"/>
      <c r="D82" s="417" t="s">
        <v>437</v>
      </c>
      <c r="E82" s="418" t="s">
        <v>590</v>
      </c>
      <c r="F82" s="418">
        <v>379</v>
      </c>
      <c r="G82" s="418">
        <v>348</v>
      </c>
      <c r="H82" s="418">
        <v>406</v>
      </c>
      <c r="I82" s="418" t="s">
        <v>889</v>
      </c>
      <c r="J82" s="371" t="s">
        <v>1163</v>
      </c>
      <c r="K82" s="371">
        <f t="shared" ref="K82" si="55">H82-F82</f>
        <v>27</v>
      </c>
      <c r="L82" s="372">
        <f t="shared" ref="L82" si="56">(F82*-0.7)/100</f>
        <v>-2.653</v>
      </c>
      <c r="M82" s="373">
        <f t="shared" ref="M82" si="57">(K82+L82)/F82</f>
        <v>6.4240105540897097E-2</v>
      </c>
      <c r="N82" s="371" t="s">
        <v>588</v>
      </c>
      <c r="O82" s="374">
        <v>44657</v>
      </c>
      <c r="P82" s="371">
        <f>VLOOKUP(D82,'MidCap Intra'!B86:C641,2,0)</f>
        <v>405.4</v>
      </c>
      <c r="Q82" s="246"/>
      <c r="R82" s="246" t="s">
        <v>589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</row>
    <row r="83" spans="1:38" ht="14.25" customHeight="1">
      <c r="A83" s="164"/>
      <c r="B83" s="141"/>
      <c r="C83" s="165"/>
      <c r="D83" s="100"/>
      <c r="E83" s="166"/>
      <c r="F83" s="166"/>
      <c r="G83" s="166"/>
      <c r="H83" s="166"/>
      <c r="I83" s="166"/>
      <c r="J83" s="166"/>
      <c r="K83" s="167"/>
      <c r="L83" s="168"/>
      <c r="M83" s="166"/>
      <c r="N83" s="169"/>
      <c r="O83" s="170"/>
      <c r="P83" s="170"/>
      <c r="R83" s="6"/>
      <c r="S83" s="41"/>
      <c r="T83" s="1"/>
      <c r="U83" s="1"/>
      <c r="V83" s="1"/>
      <c r="W83" s="1"/>
      <c r="X83" s="1"/>
      <c r="Y83" s="1"/>
      <c r="Z83" s="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</row>
    <row r="84" spans="1:38" ht="12.75" customHeight="1">
      <c r="A84" s="119" t="s">
        <v>592</v>
      </c>
      <c r="B84" s="119"/>
      <c r="C84" s="119"/>
      <c r="D84" s="119"/>
      <c r="E84" s="41"/>
      <c r="F84" s="127" t="s">
        <v>594</v>
      </c>
      <c r="G84" s="56"/>
      <c r="H84" s="56"/>
      <c r="I84" s="56"/>
      <c r="J84" s="6"/>
      <c r="K84" s="145"/>
      <c r="L84" s="146"/>
      <c r="M84" s="6"/>
      <c r="N84" s="109"/>
      <c r="O84" s="171"/>
      <c r="P84" s="1"/>
      <c r="Q84" s="1"/>
      <c r="R84" s="6"/>
      <c r="S84" s="1"/>
      <c r="T84" s="1"/>
      <c r="U84" s="1"/>
      <c r="V84" s="1"/>
      <c r="W84" s="1"/>
      <c r="X84" s="1"/>
      <c r="Y84" s="1"/>
    </row>
    <row r="85" spans="1:38" ht="12.75" customHeight="1">
      <c r="A85" s="126" t="s">
        <v>593</v>
      </c>
      <c r="B85" s="119"/>
      <c r="C85" s="119"/>
      <c r="D85" s="119"/>
      <c r="E85" s="6"/>
      <c r="F85" s="127" t="s">
        <v>596</v>
      </c>
      <c r="G85" s="6"/>
      <c r="H85" s="6" t="s">
        <v>815</v>
      </c>
      <c r="I85" s="6"/>
      <c r="J85" s="1"/>
      <c r="K85" s="6"/>
      <c r="L85" s="6"/>
      <c r="M85" s="6"/>
      <c r="N85" s="1"/>
      <c r="O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126"/>
      <c r="B86" s="119"/>
      <c r="C86" s="119"/>
      <c r="D86" s="119"/>
      <c r="E86" s="6"/>
      <c r="F86" s="127"/>
      <c r="G86" s="6"/>
      <c r="H86" s="6"/>
      <c r="I86" s="6"/>
      <c r="J86" s="1"/>
      <c r="K86" s="6"/>
      <c r="L86" s="6"/>
      <c r="M86" s="6"/>
      <c r="N86" s="1"/>
      <c r="O86" s="1"/>
      <c r="Q86" s="1"/>
      <c r="R86" s="5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1"/>
      <c r="B87" s="134" t="s">
        <v>613</v>
      </c>
      <c r="C87" s="134"/>
      <c r="D87" s="134"/>
      <c r="E87" s="134"/>
      <c r="F87" s="135"/>
      <c r="G87" s="6"/>
      <c r="H87" s="6"/>
      <c r="I87" s="136"/>
      <c r="J87" s="137"/>
      <c r="K87" s="138"/>
      <c r="L87" s="137"/>
      <c r="M87" s="6"/>
      <c r="N87" s="1"/>
      <c r="O87" s="1"/>
      <c r="Q87" s="1"/>
      <c r="R87" s="56"/>
      <c r="S87" s="1"/>
      <c r="T87" s="1"/>
      <c r="U87" s="1"/>
      <c r="V87" s="1"/>
      <c r="W87" s="1"/>
      <c r="X87" s="1"/>
      <c r="Y87" s="1"/>
      <c r="Z87" s="1"/>
    </row>
    <row r="88" spans="1:38" ht="38.25" customHeight="1">
      <c r="A88" s="95" t="s">
        <v>16</v>
      </c>
      <c r="B88" s="96" t="s">
        <v>565</v>
      </c>
      <c r="C88" s="96"/>
      <c r="D88" s="97" t="s">
        <v>576</v>
      </c>
      <c r="E88" s="96" t="s">
        <v>577</v>
      </c>
      <c r="F88" s="96" t="s">
        <v>578</v>
      </c>
      <c r="G88" s="96" t="s">
        <v>598</v>
      </c>
      <c r="H88" s="96" t="s">
        <v>580</v>
      </c>
      <c r="I88" s="96" t="s">
        <v>581</v>
      </c>
      <c r="J88" s="172" t="s">
        <v>582</v>
      </c>
      <c r="K88" s="139" t="s">
        <v>599</v>
      </c>
      <c r="L88" s="149" t="s">
        <v>607</v>
      </c>
      <c r="M88" s="96" t="s">
        <v>608</v>
      </c>
      <c r="N88" s="140" t="s">
        <v>584</v>
      </c>
      <c r="O88" s="98" t="s">
        <v>585</v>
      </c>
      <c r="P88" s="96" t="s">
        <v>586</v>
      </c>
      <c r="Q88" s="97" t="s">
        <v>587</v>
      </c>
      <c r="R88" s="56"/>
      <c r="S88" s="1"/>
      <c r="T88" s="1"/>
      <c r="U88" s="1"/>
      <c r="V88" s="1"/>
      <c r="W88" s="1"/>
      <c r="X88" s="1"/>
      <c r="Y88" s="1"/>
      <c r="Z88" s="1"/>
    </row>
    <row r="89" spans="1:38" ht="14.25" customHeight="1">
      <c r="A89" s="101"/>
      <c r="B89" s="102"/>
      <c r="C89" s="173"/>
      <c r="D89" s="103"/>
      <c r="E89" s="104"/>
      <c r="F89" s="174"/>
      <c r="G89" s="101"/>
      <c r="H89" s="104"/>
      <c r="I89" s="105"/>
      <c r="J89" s="175"/>
      <c r="K89" s="175"/>
      <c r="L89" s="176"/>
      <c r="M89" s="99"/>
      <c r="N89" s="176"/>
      <c r="O89" s="177"/>
      <c r="P89" s="178"/>
      <c r="Q89" s="179"/>
      <c r="R89" s="144"/>
      <c r="S89" s="113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38" ht="14.25" customHeight="1">
      <c r="A90" s="101"/>
      <c r="B90" s="102"/>
      <c r="C90" s="173"/>
      <c r="D90" s="103"/>
      <c r="E90" s="104"/>
      <c r="F90" s="174"/>
      <c r="G90" s="101"/>
      <c r="H90" s="104"/>
      <c r="I90" s="105"/>
      <c r="J90" s="175"/>
      <c r="K90" s="175"/>
      <c r="L90" s="176"/>
      <c r="M90" s="99"/>
      <c r="N90" s="176"/>
      <c r="O90" s="177"/>
      <c r="P90" s="178"/>
      <c r="Q90" s="179"/>
      <c r="R90" s="144"/>
      <c r="S90" s="113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38" ht="14.25" customHeight="1">
      <c r="A91" s="101"/>
      <c r="B91" s="102"/>
      <c r="C91" s="173"/>
      <c r="D91" s="103"/>
      <c r="E91" s="104"/>
      <c r="F91" s="174"/>
      <c r="G91" s="101"/>
      <c r="H91" s="104"/>
      <c r="I91" s="105"/>
      <c r="J91" s="175"/>
      <c r="K91" s="175"/>
      <c r="L91" s="176"/>
      <c r="M91" s="99"/>
      <c r="N91" s="176"/>
      <c r="O91" s="177"/>
      <c r="P91" s="178"/>
      <c r="Q91" s="179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4.25" customHeight="1">
      <c r="A92" s="101"/>
      <c r="B92" s="102"/>
      <c r="C92" s="173"/>
      <c r="D92" s="103"/>
      <c r="E92" s="104"/>
      <c r="F92" s="175"/>
      <c r="G92" s="101"/>
      <c r="H92" s="104"/>
      <c r="I92" s="105"/>
      <c r="J92" s="175"/>
      <c r="K92" s="175"/>
      <c r="L92" s="176"/>
      <c r="M92" s="99"/>
      <c r="N92" s="176"/>
      <c r="O92" s="177"/>
      <c r="P92" s="178"/>
      <c r="Q92" s="179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4.25" customHeight="1">
      <c r="A93" s="101"/>
      <c r="B93" s="102"/>
      <c r="C93" s="173"/>
      <c r="D93" s="103"/>
      <c r="E93" s="104"/>
      <c r="F93" s="175"/>
      <c r="G93" s="101"/>
      <c r="H93" s="104"/>
      <c r="I93" s="105"/>
      <c r="J93" s="175"/>
      <c r="K93" s="175"/>
      <c r="L93" s="176"/>
      <c r="M93" s="99"/>
      <c r="N93" s="176"/>
      <c r="O93" s="177"/>
      <c r="P93" s="178"/>
      <c r="Q93" s="179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4.25" customHeight="1">
      <c r="A94" s="101"/>
      <c r="B94" s="102"/>
      <c r="C94" s="173"/>
      <c r="D94" s="103"/>
      <c r="E94" s="104"/>
      <c r="F94" s="174"/>
      <c r="G94" s="101"/>
      <c r="H94" s="104"/>
      <c r="I94" s="105"/>
      <c r="J94" s="175"/>
      <c r="K94" s="175"/>
      <c r="L94" s="176"/>
      <c r="M94" s="99"/>
      <c r="N94" s="176"/>
      <c r="O94" s="177"/>
      <c r="P94" s="178"/>
      <c r="Q94" s="179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4.25" customHeight="1">
      <c r="A95" s="101"/>
      <c r="B95" s="102"/>
      <c r="C95" s="173"/>
      <c r="D95" s="103"/>
      <c r="E95" s="104"/>
      <c r="F95" s="174"/>
      <c r="G95" s="101"/>
      <c r="H95" s="104"/>
      <c r="I95" s="105"/>
      <c r="J95" s="175"/>
      <c r="K95" s="175"/>
      <c r="L95" s="175"/>
      <c r="M95" s="175"/>
      <c r="N95" s="176"/>
      <c r="O95" s="180"/>
      <c r="P95" s="178"/>
      <c r="Q95" s="179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101"/>
      <c r="B96" s="102"/>
      <c r="C96" s="173"/>
      <c r="D96" s="103"/>
      <c r="E96" s="104"/>
      <c r="F96" s="175"/>
      <c r="G96" s="101"/>
      <c r="H96" s="104"/>
      <c r="I96" s="105"/>
      <c r="J96" s="175"/>
      <c r="K96" s="175"/>
      <c r="L96" s="176"/>
      <c r="M96" s="99"/>
      <c r="N96" s="176"/>
      <c r="O96" s="177"/>
      <c r="P96" s="178"/>
      <c r="Q96" s="179"/>
      <c r="R96" s="144"/>
      <c r="S96" s="113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4.25" customHeight="1">
      <c r="A97" s="101"/>
      <c r="B97" s="102"/>
      <c r="C97" s="173"/>
      <c r="D97" s="103"/>
      <c r="E97" s="104"/>
      <c r="F97" s="174"/>
      <c r="G97" s="101"/>
      <c r="H97" s="104"/>
      <c r="I97" s="105"/>
      <c r="J97" s="181"/>
      <c r="K97" s="181"/>
      <c r="L97" s="181"/>
      <c r="M97" s="181"/>
      <c r="N97" s="182"/>
      <c r="O97" s="177"/>
      <c r="P97" s="106"/>
      <c r="Q97" s="179"/>
      <c r="R97" s="144"/>
      <c r="S97" s="113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>
      <c r="A98" s="126"/>
      <c r="B98" s="119"/>
      <c r="C98" s="119"/>
      <c r="D98" s="119"/>
      <c r="E98" s="6"/>
      <c r="F98" s="127"/>
      <c r="G98" s="6"/>
      <c r="H98" s="6"/>
      <c r="I98" s="6"/>
      <c r="J98" s="1"/>
      <c r="K98" s="6"/>
      <c r="L98" s="6"/>
      <c r="M98" s="6"/>
      <c r="N98" s="1"/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38" ht="12.75" customHeight="1">
      <c r="A99" s="126"/>
      <c r="B99" s="119"/>
      <c r="C99" s="119"/>
      <c r="D99" s="119"/>
      <c r="E99" s="6"/>
      <c r="F99" s="127"/>
      <c r="G99" s="56"/>
      <c r="H99" s="41"/>
      <c r="I99" s="56"/>
      <c r="J99" s="6"/>
      <c r="K99" s="145"/>
      <c r="L99" s="146"/>
      <c r="M99" s="6"/>
      <c r="N99" s="109"/>
      <c r="O99" s="147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38" ht="12.75" customHeight="1">
      <c r="A100" s="56"/>
      <c r="B100" s="108"/>
      <c r="C100" s="108"/>
      <c r="D100" s="41"/>
      <c r="E100" s="56"/>
      <c r="F100" s="56"/>
      <c r="G100" s="56"/>
      <c r="H100" s="41"/>
      <c r="I100" s="56"/>
      <c r="J100" s="6"/>
      <c r="K100" s="145"/>
      <c r="L100" s="146"/>
      <c r="M100" s="6"/>
      <c r="N100" s="109"/>
      <c r="O100" s="147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41"/>
      <c r="B101" s="183" t="s">
        <v>614</v>
      </c>
      <c r="C101" s="183"/>
      <c r="D101" s="183"/>
      <c r="E101" s="183"/>
      <c r="F101" s="6"/>
      <c r="G101" s="6"/>
      <c r="H101" s="137"/>
      <c r="I101" s="6"/>
      <c r="J101" s="137"/>
      <c r="K101" s="138"/>
      <c r="L101" s="6"/>
      <c r="M101" s="6"/>
      <c r="N101" s="1"/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38.25" customHeight="1">
      <c r="A102" s="95" t="s">
        <v>16</v>
      </c>
      <c r="B102" s="96" t="s">
        <v>565</v>
      </c>
      <c r="C102" s="96"/>
      <c r="D102" s="97" t="s">
        <v>576</v>
      </c>
      <c r="E102" s="96" t="s">
        <v>577</v>
      </c>
      <c r="F102" s="96" t="s">
        <v>578</v>
      </c>
      <c r="G102" s="96" t="s">
        <v>615</v>
      </c>
      <c r="H102" s="96" t="s">
        <v>616</v>
      </c>
      <c r="I102" s="96" t="s">
        <v>581</v>
      </c>
      <c r="J102" s="184" t="s">
        <v>582</v>
      </c>
      <c r="K102" s="96" t="s">
        <v>583</v>
      </c>
      <c r="L102" s="96" t="s">
        <v>617</v>
      </c>
      <c r="M102" s="96" t="s">
        <v>586</v>
      </c>
      <c r="N102" s="97" t="s">
        <v>587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85">
        <v>1</v>
      </c>
      <c r="B103" s="186">
        <v>41579</v>
      </c>
      <c r="C103" s="186"/>
      <c r="D103" s="187" t="s">
        <v>618</v>
      </c>
      <c r="E103" s="188" t="s">
        <v>619</v>
      </c>
      <c r="F103" s="189">
        <v>82</v>
      </c>
      <c r="G103" s="188" t="s">
        <v>620</v>
      </c>
      <c r="H103" s="188">
        <v>100</v>
      </c>
      <c r="I103" s="190">
        <v>100</v>
      </c>
      <c r="J103" s="191" t="s">
        <v>621</v>
      </c>
      <c r="K103" s="192">
        <f t="shared" ref="K103:K155" si="58">H103-F103</f>
        <v>18</v>
      </c>
      <c r="L103" s="193">
        <f t="shared" ref="L103:L155" si="59">K103/F103</f>
        <v>0.21951219512195122</v>
      </c>
      <c r="M103" s="188" t="s">
        <v>588</v>
      </c>
      <c r="N103" s="194">
        <v>42657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185">
        <v>2</v>
      </c>
      <c r="B104" s="186">
        <v>41794</v>
      </c>
      <c r="C104" s="186"/>
      <c r="D104" s="187" t="s">
        <v>622</v>
      </c>
      <c r="E104" s="188" t="s">
        <v>590</v>
      </c>
      <c r="F104" s="189">
        <v>257</v>
      </c>
      <c r="G104" s="188" t="s">
        <v>620</v>
      </c>
      <c r="H104" s="188">
        <v>300</v>
      </c>
      <c r="I104" s="190">
        <v>300</v>
      </c>
      <c r="J104" s="191" t="s">
        <v>621</v>
      </c>
      <c r="K104" s="192">
        <f t="shared" si="58"/>
        <v>43</v>
      </c>
      <c r="L104" s="193">
        <f t="shared" si="59"/>
        <v>0.16731517509727625</v>
      </c>
      <c r="M104" s="188" t="s">
        <v>588</v>
      </c>
      <c r="N104" s="194">
        <v>41822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85">
        <v>3</v>
      </c>
      <c r="B105" s="186">
        <v>41828</v>
      </c>
      <c r="C105" s="186"/>
      <c r="D105" s="187" t="s">
        <v>623</v>
      </c>
      <c r="E105" s="188" t="s">
        <v>590</v>
      </c>
      <c r="F105" s="189">
        <v>393</v>
      </c>
      <c r="G105" s="188" t="s">
        <v>620</v>
      </c>
      <c r="H105" s="188">
        <v>468</v>
      </c>
      <c r="I105" s="190">
        <v>468</v>
      </c>
      <c r="J105" s="191" t="s">
        <v>621</v>
      </c>
      <c r="K105" s="192">
        <f t="shared" si="58"/>
        <v>75</v>
      </c>
      <c r="L105" s="193">
        <f t="shared" si="59"/>
        <v>0.19083969465648856</v>
      </c>
      <c r="M105" s="188" t="s">
        <v>588</v>
      </c>
      <c r="N105" s="194">
        <v>41863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85">
        <v>4</v>
      </c>
      <c r="B106" s="186">
        <v>41857</v>
      </c>
      <c r="C106" s="186"/>
      <c r="D106" s="187" t="s">
        <v>624</v>
      </c>
      <c r="E106" s="188" t="s">
        <v>590</v>
      </c>
      <c r="F106" s="189">
        <v>205</v>
      </c>
      <c r="G106" s="188" t="s">
        <v>620</v>
      </c>
      <c r="H106" s="188">
        <v>275</v>
      </c>
      <c r="I106" s="190">
        <v>250</v>
      </c>
      <c r="J106" s="191" t="s">
        <v>621</v>
      </c>
      <c r="K106" s="192">
        <f t="shared" si="58"/>
        <v>70</v>
      </c>
      <c r="L106" s="193">
        <f t="shared" si="59"/>
        <v>0.34146341463414637</v>
      </c>
      <c r="M106" s="188" t="s">
        <v>588</v>
      </c>
      <c r="N106" s="194">
        <v>41962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85">
        <v>5</v>
      </c>
      <c r="B107" s="186">
        <v>41886</v>
      </c>
      <c r="C107" s="186"/>
      <c r="D107" s="187" t="s">
        <v>625</v>
      </c>
      <c r="E107" s="188" t="s">
        <v>590</v>
      </c>
      <c r="F107" s="189">
        <v>162</v>
      </c>
      <c r="G107" s="188" t="s">
        <v>620</v>
      </c>
      <c r="H107" s="188">
        <v>190</v>
      </c>
      <c r="I107" s="190">
        <v>190</v>
      </c>
      <c r="J107" s="191" t="s">
        <v>621</v>
      </c>
      <c r="K107" s="192">
        <f t="shared" si="58"/>
        <v>28</v>
      </c>
      <c r="L107" s="193">
        <f t="shared" si="59"/>
        <v>0.1728395061728395</v>
      </c>
      <c r="M107" s="188" t="s">
        <v>588</v>
      </c>
      <c r="N107" s="194">
        <v>42006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85">
        <v>6</v>
      </c>
      <c r="B108" s="186">
        <v>41886</v>
      </c>
      <c r="C108" s="186"/>
      <c r="D108" s="187" t="s">
        <v>626</v>
      </c>
      <c r="E108" s="188" t="s">
        <v>590</v>
      </c>
      <c r="F108" s="189">
        <v>75</v>
      </c>
      <c r="G108" s="188" t="s">
        <v>620</v>
      </c>
      <c r="H108" s="188">
        <v>91.5</v>
      </c>
      <c r="I108" s="190" t="s">
        <v>627</v>
      </c>
      <c r="J108" s="191" t="s">
        <v>628</v>
      </c>
      <c r="K108" s="192">
        <f t="shared" si="58"/>
        <v>16.5</v>
      </c>
      <c r="L108" s="193">
        <f t="shared" si="59"/>
        <v>0.22</v>
      </c>
      <c r="M108" s="188" t="s">
        <v>588</v>
      </c>
      <c r="N108" s="194">
        <v>41954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85">
        <v>7</v>
      </c>
      <c r="B109" s="186">
        <v>41913</v>
      </c>
      <c r="C109" s="186"/>
      <c r="D109" s="187" t="s">
        <v>629</v>
      </c>
      <c r="E109" s="188" t="s">
        <v>590</v>
      </c>
      <c r="F109" s="189">
        <v>850</v>
      </c>
      <c r="G109" s="188" t="s">
        <v>620</v>
      </c>
      <c r="H109" s="188">
        <v>982.5</v>
      </c>
      <c r="I109" s="190">
        <v>1050</v>
      </c>
      <c r="J109" s="191" t="s">
        <v>630</v>
      </c>
      <c r="K109" s="192">
        <f t="shared" si="58"/>
        <v>132.5</v>
      </c>
      <c r="L109" s="193">
        <f t="shared" si="59"/>
        <v>0.15588235294117647</v>
      </c>
      <c r="M109" s="188" t="s">
        <v>588</v>
      </c>
      <c r="N109" s="194">
        <v>42039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85">
        <v>8</v>
      </c>
      <c r="B110" s="186">
        <v>41913</v>
      </c>
      <c r="C110" s="186"/>
      <c r="D110" s="187" t="s">
        <v>631</v>
      </c>
      <c r="E110" s="188" t="s">
        <v>590</v>
      </c>
      <c r="F110" s="189">
        <v>475</v>
      </c>
      <c r="G110" s="188" t="s">
        <v>620</v>
      </c>
      <c r="H110" s="188">
        <v>515</v>
      </c>
      <c r="I110" s="190">
        <v>600</v>
      </c>
      <c r="J110" s="191" t="s">
        <v>632</v>
      </c>
      <c r="K110" s="192">
        <f t="shared" si="58"/>
        <v>40</v>
      </c>
      <c r="L110" s="193">
        <f t="shared" si="59"/>
        <v>8.4210526315789472E-2</v>
      </c>
      <c r="M110" s="188" t="s">
        <v>588</v>
      </c>
      <c r="N110" s="194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85">
        <v>9</v>
      </c>
      <c r="B111" s="186">
        <v>41913</v>
      </c>
      <c r="C111" s="186"/>
      <c r="D111" s="187" t="s">
        <v>633</v>
      </c>
      <c r="E111" s="188" t="s">
        <v>590</v>
      </c>
      <c r="F111" s="189">
        <v>86</v>
      </c>
      <c r="G111" s="188" t="s">
        <v>620</v>
      </c>
      <c r="H111" s="188">
        <v>99</v>
      </c>
      <c r="I111" s="190">
        <v>140</v>
      </c>
      <c r="J111" s="191" t="s">
        <v>634</v>
      </c>
      <c r="K111" s="192">
        <f t="shared" si="58"/>
        <v>13</v>
      </c>
      <c r="L111" s="193">
        <f t="shared" si="59"/>
        <v>0.15116279069767441</v>
      </c>
      <c r="M111" s="188" t="s">
        <v>588</v>
      </c>
      <c r="N111" s="194">
        <v>41939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85">
        <v>10</v>
      </c>
      <c r="B112" s="186">
        <v>41926</v>
      </c>
      <c r="C112" s="186"/>
      <c r="D112" s="187" t="s">
        <v>635</v>
      </c>
      <c r="E112" s="188" t="s">
        <v>590</v>
      </c>
      <c r="F112" s="189">
        <v>496.6</v>
      </c>
      <c r="G112" s="188" t="s">
        <v>620</v>
      </c>
      <c r="H112" s="188">
        <v>621</v>
      </c>
      <c r="I112" s="190">
        <v>580</v>
      </c>
      <c r="J112" s="191" t="s">
        <v>621</v>
      </c>
      <c r="K112" s="192">
        <f t="shared" si="58"/>
        <v>124.39999999999998</v>
      </c>
      <c r="L112" s="193">
        <f t="shared" si="59"/>
        <v>0.25050342327829234</v>
      </c>
      <c r="M112" s="188" t="s">
        <v>588</v>
      </c>
      <c r="N112" s="194">
        <v>42605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11</v>
      </c>
      <c r="B113" s="186">
        <v>41926</v>
      </c>
      <c r="C113" s="186"/>
      <c r="D113" s="187" t="s">
        <v>636</v>
      </c>
      <c r="E113" s="188" t="s">
        <v>590</v>
      </c>
      <c r="F113" s="189">
        <v>2481.9</v>
      </c>
      <c r="G113" s="188" t="s">
        <v>620</v>
      </c>
      <c r="H113" s="188">
        <v>2840</v>
      </c>
      <c r="I113" s="190">
        <v>2870</v>
      </c>
      <c r="J113" s="191" t="s">
        <v>637</v>
      </c>
      <c r="K113" s="192">
        <f t="shared" si="58"/>
        <v>358.09999999999991</v>
      </c>
      <c r="L113" s="193">
        <f t="shared" si="59"/>
        <v>0.14428462065353154</v>
      </c>
      <c r="M113" s="188" t="s">
        <v>588</v>
      </c>
      <c r="N113" s="194">
        <v>42017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12</v>
      </c>
      <c r="B114" s="186">
        <v>41928</v>
      </c>
      <c r="C114" s="186"/>
      <c r="D114" s="187" t="s">
        <v>638</v>
      </c>
      <c r="E114" s="188" t="s">
        <v>590</v>
      </c>
      <c r="F114" s="189">
        <v>84.5</v>
      </c>
      <c r="G114" s="188" t="s">
        <v>620</v>
      </c>
      <c r="H114" s="188">
        <v>93</v>
      </c>
      <c r="I114" s="190">
        <v>110</v>
      </c>
      <c r="J114" s="191" t="s">
        <v>639</v>
      </c>
      <c r="K114" s="192">
        <f t="shared" si="58"/>
        <v>8.5</v>
      </c>
      <c r="L114" s="193">
        <f t="shared" si="59"/>
        <v>0.10059171597633136</v>
      </c>
      <c r="M114" s="188" t="s">
        <v>588</v>
      </c>
      <c r="N114" s="194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13</v>
      </c>
      <c r="B115" s="186">
        <v>41928</v>
      </c>
      <c r="C115" s="186"/>
      <c r="D115" s="187" t="s">
        <v>640</v>
      </c>
      <c r="E115" s="188" t="s">
        <v>590</v>
      </c>
      <c r="F115" s="189">
        <v>401</v>
      </c>
      <c r="G115" s="188" t="s">
        <v>620</v>
      </c>
      <c r="H115" s="188">
        <v>428</v>
      </c>
      <c r="I115" s="190">
        <v>450</v>
      </c>
      <c r="J115" s="191" t="s">
        <v>641</v>
      </c>
      <c r="K115" s="192">
        <f t="shared" si="58"/>
        <v>27</v>
      </c>
      <c r="L115" s="193">
        <f t="shared" si="59"/>
        <v>6.7331670822942641E-2</v>
      </c>
      <c r="M115" s="188" t="s">
        <v>588</v>
      </c>
      <c r="N115" s="194">
        <v>42020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14</v>
      </c>
      <c r="B116" s="186">
        <v>41928</v>
      </c>
      <c r="C116" s="186"/>
      <c r="D116" s="187" t="s">
        <v>642</v>
      </c>
      <c r="E116" s="188" t="s">
        <v>590</v>
      </c>
      <c r="F116" s="189">
        <v>101</v>
      </c>
      <c r="G116" s="188" t="s">
        <v>620</v>
      </c>
      <c r="H116" s="188">
        <v>112</v>
      </c>
      <c r="I116" s="190">
        <v>120</v>
      </c>
      <c r="J116" s="191" t="s">
        <v>643</v>
      </c>
      <c r="K116" s="192">
        <f t="shared" si="58"/>
        <v>11</v>
      </c>
      <c r="L116" s="193">
        <f t="shared" si="59"/>
        <v>0.10891089108910891</v>
      </c>
      <c r="M116" s="188" t="s">
        <v>588</v>
      </c>
      <c r="N116" s="194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15</v>
      </c>
      <c r="B117" s="186">
        <v>41954</v>
      </c>
      <c r="C117" s="186"/>
      <c r="D117" s="187" t="s">
        <v>644</v>
      </c>
      <c r="E117" s="188" t="s">
        <v>590</v>
      </c>
      <c r="F117" s="189">
        <v>59</v>
      </c>
      <c r="G117" s="188" t="s">
        <v>620</v>
      </c>
      <c r="H117" s="188">
        <v>76</v>
      </c>
      <c r="I117" s="190">
        <v>76</v>
      </c>
      <c r="J117" s="191" t="s">
        <v>621</v>
      </c>
      <c r="K117" s="192">
        <f t="shared" si="58"/>
        <v>17</v>
      </c>
      <c r="L117" s="193">
        <f t="shared" si="59"/>
        <v>0.28813559322033899</v>
      </c>
      <c r="M117" s="188" t="s">
        <v>588</v>
      </c>
      <c r="N117" s="194">
        <v>43032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16</v>
      </c>
      <c r="B118" s="186">
        <v>41954</v>
      </c>
      <c r="C118" s="186"/>
      <c r="D118" s="187" t="s">
        <v>633</v>
      </c>
      <c r="E118" s="188" t="s">
        <v>590</v>
      </c>
      <c r="F118" s="189">
        <v>99</v>
      </c>
      <c r="G118" s="188" t="s">
        <v>620</v>
      </c>
      <c r="H118" s="188">
        <v>120</v>
      </c>
      <c r="I118" s="190">
        <v>120</v>
      </c>
      <c r="J118" s="191" t="s">
        <v>601</v>
      </c>
      <c r="K118" s="192">
        <f t="shared" si="58"/>
        <v>21</v>
      </c>
      <c r="L118" s="193">
        <f t="shared" si="59"/>
        <v>0.21212121212121213</v>
      </c>
      <c r="M118" s="188" t="s">
        <v>588</v>
      </c>
      <c r="N118" s="194">
        <v>41960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17</v>
      </c>
      <c r="B119" s="186">
        <v>41956</v>
      </c>
      <c r="C119" s="186"/>
      <c r="D119" s="187" t="s">
        <v>645</v>
      </c>
      <c r="E119" s="188" t="s">
        <v>590</v>
      </c>
      <c r="F119" s="189">
        <v>22</v>
      </c>
      <c r="G119" s="188" t="s">
        <v>620</v>
      </c>
      <c r="H119" s="188">
        <v>33.549999999999997</v>
      </c>
      <c r="I119" s="190">
        <v>32</v>
      </c>
      <c r="J119" s="191" t="s">
        <v>646</v>
      </c>
      <c r="K119" s="192">
        <f t="shared" si="58"/>
        <v>11.549999999999997</v>
      </c>
      <c r="L119" s="193">
        <f t="shared" si="59"/>
        <v>0.52499999999999991</v>
      </c>
      <c r="M119" s="188" t="s">
        <v>588</v>
      </c>
      <c r="N119" s="194">
        <v>42188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18</v>
      </c>
      <c r="B120" s="186">
        <v>41976</v>
      </c>
      <c r="C120" s="186"/>
      <c r="D120" s="187" t="s">
        <v>647</v>
      </c>
      <c r="E120" s="188" t="s">
        <v>590</v>
      </c>
      <c r="F120" s="189">
        <v>440</v>
      </c>
      <c r="G120" s="188" t="s">
        <v>620</v>
      </c>
      <c r="H120" s="188">
        <v>520</v>
      </c>
      <c r="I120" s="190">
        <v>520</v>
      </c>
      <c r="J120" s="191" t="s">
        <v>648</v>
      </c>
      <c r="K120" s="192">
        <f t="shared" si="58"/>
        <v>80</v>
      </c>
      <c r="L120" s="193">
        <f t="shared" si="59"/>
        <v>0.18181818181818182</v>
      </c>
      <c r="M120" s="188" t="s">
        <v>588</v>
      </c>
      <c r="N120" s="194">
        <v>42208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19</v>
      </c>
      <c r="B121" s="186">
        <v>41976</v>
      </c>
      <c r="C121" s="186"/>
      <c r="D121" s="187" t="s">
        <v>649</v>
      </c>
      <c r="E121" s="188" t="s">
        <v>590</v>
      </c>
      <c r="F121" s="189">
        <v>360</v>
      </c>
      <c r="G121" s="188" t="s">
        <v>620</v>
      </c>
      <c r="H121" s="188">
        <v>427</v>
      </c>
      <c r="I121" s="190">
        <v>425</v>
      </c>
      <c r="J121" s="191" t="s">
        <v>650</v>
      </c>
      <c r="K121" s="192">
        <f t="shared" si="58"/>
        <v>67</v>
      </c>
      <c r="L121" s="193">
        <f t="shared" si="59"/>
        <v>0.18611111111111112</v>
      </c>
      <c r="M121" s="188" t="s">
        <v>588</v>
      </c>
      <c r="N121" s="194">
        <v>42058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20</v>
      </c>
      <c r="B122" s="186">
        <v>42012</v>
      </c>
      <c r="C122" s="186"/>
      <c r="D122" s="187" t="s">
        <v>651</v>
      </c>
      <c r="E122" s="188" t="s">
        <v>590</v>
      </c>
      <c r="F122" s="189">
        <v>360</v>
      </c>
      <c r="G122" s="188" t="s">
        <v>620</v>
      </c>
      <c r="H122" s="188">
        <v>455</v>
      </c>
      <c r="I122" s="190">
        <v>420</v>
      </c>
      <c r="J122" s="191" t="s">
        <v>652</v>
      </c>
      <c r="K122" s="192">
        <f t="shared" si="58"/>
        <v>95</v>
      </c>
      <c r="L122" s="193">
        <f t="shared" si="59"/>
        <v>0.2638888888888889</v>
      </c>
      <c r="M122" s="188" t="s">
        <v>588</v>
      </c>
      <c r="N122" s="194">
        <v>42024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21</v>
      </c>
      <c r="B123" s="186">
        <v>42012</v>
      </c>
      <c r="C123" s="186"/>
      <c r="D123" s="187" t="s">
        <v>653</v>
      </c>
      <c r="E123" s="188" t="s">
        <v>590</v>
      </c>
      <c r="F123" s="189">
        <v>130</v>
      </c>
      <c r="G123" s="188"/>
      <c r="H123" s="188">
        <v>175.5</v>
      </c>
      <c r="I123" s="190">
        <v>165</v>
      </c>
      <c r="J123" s="191" t="s">
        <v>654</v>
      </c>
      <c r="K123" s="192">
        <f t="shared" si="58"/>
        <v>45.5</v>
      </c>
      <c r="L123" s="193">
        <f t="shared" si="59"/>
        <v>0.35</v>
      </c>
      <c r="M123" s="188" t="s">
        <v>588</v>
      </c>
      <c r="N123" s="194">
        <v>43088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22</v>
      </c>
      <c r="B124" s="186">
        <v>42040</v>
      </c>
      <c r="C124" s="186"/>
      <c r="D124" s="187" t="s">
        <v>381</v>
      </c>
      <c r="E124" s="188" t="s">
        <v>619</v>
      </c>
      <c r="F124" s="189">
        <v>98</v>
      </c>
      <c r="G124" s="188"/>
      <c r="H124" s="188">
        <v>120</v>
      </c>
      <c r="I124" s="190">
        <v>120</v>
      </c>
      <c r="J124" s="191" t="s">
        <v>621</v>
      </c>
      <c r="K124" s="192">
        <f t="shared" si="58"/>
        <v>22</v>
      </c>
      <c r="L124" s="193">
        <f t="shared" si="59"/>
        <v>0.22448979591836735</v>
      </c>
      <c r="M124" s="188" t="s">
        <v>588</v>
      </c>
      <c r="N124" s="194">
        <v>42753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23</v>
      </c>
      <c r="B125" s="186">
        <v>42040</v>
      </c>
      <c r="C125" s="186"/>
      <c r="D125" s="187" t="s">
        <v>655</v>
      </c>
      <c r="E125" s="188" t="s">
        <v>619</v>
      </c>
      <c r="F125" s="189">
        <v>196</v>
      </c>
      <c r="G125" s="188"/>
      <c r="H125" s="188">
        <v>262</v>
      </c>
      <c r="I125" s="190">
        <v>255</v>
      </c>
      <c r="J125" s="191" t="s">
        <v>621</v>
      </c>
      <c r="K125" s="192">
        <f t="shared" si="58"/>
        <v>66</v>
      </c>
      <c r="L125" s="193">
        <f t="shared" si="59"/>
        <v>0.33673469387755101</v>
      </c>
      <c r="M125" s="188" t="s">
        <v>588</v>
      </c>
      <c r="N125" s="194">
        <v>42599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5">
        <v>24</v>
      </c>
      <c r="B126" s="196">
        <v>42067</v>
      </c>
      <c r="C126" s="196"/>
      <c r="D126" s="197" t="s">
        <v>380</v>
      </c>
      <c r="E126" s="198" t="s">
        <v>619</v>
      </c>
      <c r="F126" s="199">
        <v>235</v>
      </c>
      <c r="G126" s="199"/>
      <c r="H126" s="200">
        <v>77</v>
      </c>
      <c r="I126" s="200" t="s">
        <v>656</v>
      </c>
      <c r="J126" s="201" t="s">
        <v>657</v>
      </c>
      <c r="K126" s="202">
        <f t="shared" si="58"/>
        <v>-158</v>
      </c>
      <c r="L126" s="203">
        <f t="shared" si="59"/>
        <v>-0.67234042553191486</v>
      </c>
      <c r="M126" s="199" t="s">
        <v>600</v>
      </c>
      <c r="N126" s="196">
        <v>43522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25</v>
      </c>
      <c r="B127" s="186">
        <v>42067</v>
      </c>
      <c r="C127" s="186"/>
      <c r="D127" s="187" t="s">
        <v>658</v>
      </c>
      <c r="E127" s="188" t="s">
        <v>619</v>
      </c>
      <c r="F127" s="189">
        <v>185</v>
      </c>
      <c r="G127" s="188"/>
      <c r="H127" s="188">
        <v>224</v>
      </c>
      <c r="I127" s="190" t="s">
        <v>659</v>
      </c>
      <c r="J127" s="191" t="s">
        <v>621</v>
      </c>
      <c r="K127" s="192">
        <f t="shared" si="58"/>
        <v>39</v>
      </c>
      <c r="L127" s="193">
        <f t="shared" si="59"/>
        <v>0.21081081081081082</v>
      </c>
      <c r="M127" s="188" t="s">
        <v>588</v>
      </c>
      <c r="N127" s="194">
        <v>42647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5">
        <v>26</v>
      </c>
      <c r="B128" s="196">
        <v>42090</v>
      </c>
      <c r="C128" s="196"/>
      <c r="D128" s="204" t="s">
        <v>660</v>
      </c>
      <c r="E128" s="199" t="s">
        <v>619</v>
      </c>
      <c r="F128" s="199">
        <v>49.5</v>
      </c>
      <c r="G128" s="200"/>
      <c r="H128" s="200">
        <v>15.85</v>
      </c>
      <c r="I128" s="200">
        <v>67</v>
      </c>
      <c r="J128" s="201" t="s">
        <v>661</v>
      </c>
      <c r="K128" s="200">
        <f t="shared" si="58"/>
        <v>-33.65</v>
      </c>
      <c r="L128" s="205">
        <f t="shared" si="59"/>
        <v>-0.67979797979797973</v>
      </c>
      <c r="M128" s="199" t="s">
        <v>600</v>
      </c>
      <c r="N128" s="206">
        <v>43627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27</v>
      </c>
      <c r="B129" s="186">
        <v>42093</v>
      </c>
      <c r="C129" s="186"/>
      <c r="D129" s="187" t="s">
        <v>662</v>
      </c>
      <c r="E129" s="188" t="s">
        <v>619</v>
      </c>
      <c r="F129" s="189">
        <v>183.5</v>
      </c>
      <c r="G129" s="188"/>
      <c r="H129" s="188">
        <v>219</v>
      </c>
      <c r="I129" s="190">
        <v>218</v>
      </c>
      <c r="J129" s="191" t="s">
        <v>663</v>
      </c>
      <c r="K129" s="192">
        <f t="shared" si="58"/>
        <v>35.5</v>
      </c>
      <c r="L129" s="193">
        <f t="shared" si="59"/>
        <v>0.19346049046321526</v>
      </c>
      <c r="M129" s="188" t="s">
        <v>588</v>
      </c>
      <c r="N129" s="194">
        <v>42103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28</v>
      </c>
      <c r="B130" s="186">
        <v>42114</v>
      </c>
      <c r="C130" s="186"/>
      <c r="D130" s="187" t="s">
        <v>664</v>
      </c>
      <c r="E130" s="188" t="s">
        <v>619</v>
      </c>
      <c r="F130" s="189">
        <f>(227+237)/2</f>
        <v>232</v>
      </c>
      <c r="G130" s="188"/>
      <c r="H130" s="188">
        <v>298</v>
      </c>
      <c r="I130" s="190">
        <v>298</v>
      </c>
      <c r="J130" s="191" t="s">
        <v>621</v>
      </c>
      <c r="K130" s="192">
        <f t="shared" si="58"/>
        <v>66</v>
      </c>
      <c r="L130" s="193">
        <f t="shared" si="59"/>
        <v>0.28448275862068967</v>
      </c>
      <c r="M130" s="188" t="s">
        <v>588</v>
      </c>
      <c r="N130" s="194">
        <v>42823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29</v>
      </c>
      <c r="B131" s="186">
        <v>42128</v>
      </c>
      <c r="C131" s="186"/>
      <c r="D131" s="187" t="s">
        <v>665</v>
      </c>
      <c r="E131" s="188" t="s">
        <v>590</v>
      </c>
      <c r="F131" s="189">
        <v>385</v>
      </c>
      <c r="G131" s="188"/>
      <c r="H131" s="188">
        <f>212.5+331</f>
        <v>543.5</v>
      </c>
      <c r="I131" s="190">
        <v>510</v>
      </c>
      <c r="J131" s="191" t="s">
        <v>666</v>
      </c>
      <c r="K131" s="192">
        <f t="shared" si="58"/>
        <v>158.5</v>
      </c>
      <c r="L131" s="193">
        <f t="shared" si="59"/>
        <v>0.41168831168831171</v>
      </c>
      <c r="M131" s="188" t="s">
        <v>588</v>
      </c>
      <c r="N131" s="194">
        <v>42235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30</v>
      </c>
      <c r="B132" s="186">
        <v>42128</v>
      </c>
      <c r="C132" s="186"/>
      <c r="D132" s="187" t="s">
        <v>667</v>
      </c>
      <c r="E132" s="188" t="s">
        <v>590</v>
      </c>
      <c r="F132" s="189">
        <v>115.5</v>
      </c>
      <c r="G132" s="188"/>
      <c r="H132" s="188">
        <v>146</v>
      </c>
      <c r="I132" s="190">
        <v>142</v>
      </c>
      <c r="J132" s="191" t="s">
        <v>668</v>
      </c>
      <c r="K132" s="192">
        <f t="shared" si="58"/>
        <v>30.5</v>
      </c>
      <c r="L132" s="193">
        <f t="shared" si="59"/>
        <v>0.26406926406926406</v>
      </c>
      <c r="M132" s="188" t="s">
        <v>588</v>
      </c>
      <c r="N132" s="194">
        <v>42202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31</v>
      </c>
      <c r="B133" s="186">
        <v>42151</v>
      </c>
      <c r="C133" s="186"/>
      <c r="D133" s="187" t="s">
        <v>669</v>
      </c>
      <c r="E133" s="188" t="s">
        <v>590</v>
      </c>
      <c r="F133" s="189">
        <v>237.5</v>
      </c>
      <c r="G133" s="188"/>
      <c r="H133" s="188">
        <v>279.5</v>
      </c>
      <c r="I133" s="190">
        <v>278</v>
      </c>
      <c r="J133" s="191" t="s">
        <v>621</v>
      </c>
      <c r="K133" s="192">
        <f t="shared" si="58"/>
        <v>42</v>
      </c>
      <c r="L133" s="193">
        <f t="shared" si="59"/>
        <v>0.17684210526315788</v>
      </c>
      <c r="M133" s="188" t="s">
        <v>588</v>
      </c>
      <c r="N133" s="194">
        <v>42222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32</v>
      </c>
      <c r="B134" s="186">
        <v>42174</v>
      </c>
      <c r="C134" s="186"/>
      <c r="D134" s="187" t="s">
        <v>640</v>
      </c>
      <c r="E134" s="188" t="s">
        <v>619</v>
      </c>
      <c r="F134" s="189">
        <v>340</v>
      </c>
      <c r="G134" s="188"/>
      <c r="H134" s="188">
        <v>448</v>
      </c>
      <c r="I134" s="190">
        <v>448</v>
      </c>
      <c r="J134" s="191" t="s">
        <v>621</v>
      </c>
      <c r="K134" s="192">
        <f t="shared" si="58"/>
        <v>108</v>
      </c>
      <c r="L134" s="193">
        <f t="shared" si="59"/>
        <v>0.31764705882352939</v>
      </c>
      <c r="M134" s="188" t="s">
        <v>588</v>
      </c>
      <c r="N134" s="194">
        <v>43018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33</v>
      </c>
      <c r="B135" s="186">
        <v>42191</v>
      </c>
      <c r="C135" s="186"/>
      <c r="D135" s="187" t="s">
        <v>670</v>
      </c>
      <c r="E135" s="188" t="s">
        <v>619</v>
      </c>
      <c r="F135" s="189">
        <v>390</v>
      </c>
      <c r="G135" s="188"/>
      <c r="H135" s="188">
        <v>460</v>
      </c>
      <c r="I135" s="190">
        <v>460</v>
      </c>
      <c r="J135" s="191" t="s">
        <v>621</v>
      </c>
      <c r="K135" s="192">
        <f t="shared" si="58"/>
        <v>70</v>
      </c>
      <c r="L135" s="193">
        <f t="shared" si="59"/>
        <v>0.17948717948717949</v>
      </c>
      <c r="M135" s="188" t="s">
        <v>588</v>
      </c>
      <c r="N135" s="194">
        <v>42478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5">
        <v>34</v>
      </c>
      <c r="B136" s="196">
        <v>42195</v>
      </c>
      <c r="C136" s="196"/>
      <c r="D136" s="197" t="s">
        <v>671</v>
      </c>
      <c r="E136" s="198" t="s">
        <v>619</v>
      </c>
      <c r="F136" s="199">
        <v>122.5</v>
      </c>
      <c r="G136" s="199"/>
      <c r="H136" s="200">
        <v>61</v>
      </c>
      <c r="I136" s="200">
        <v>172</v>
      </c>
      <c r="J136" s="201" t="s">
        <v>672</v>
      </c>
      <c r="K136" s="202">
        <f t="shared" si="58"/>
        <v>-61.5</v>
      </c>
      <c r="L136" s="203">
        <f t="shared" si="59"/>
        <v>-0.50204081632653064</v>
      </c>
      <c r="M136" s="199" t="s">
        <v>600</v>
      </c>
      <c r="N136" s="196">
        <v>43333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35</v>
      </c>
      <c r="B137" s="186">
        <v>42219</v>
      </c>
      <c r="C137" s="186"/>
      <c r="D137" s="187" t="s">
        <v>673</v>
      </c>
      <c r="E137" s="188" t="s">
        <v>619</v>
      </c>
      <c r="F137" s="189">
        <v>297.5</v>
      </c>
      <c r="G137" s="188"/>
      <c r="H137" s="188">
        <v>350</v>
      </c>
      <c r="I137" s="190">
        <v>360</v>
      </c>
      <c r="J137" s="191" t="s">
        <v>674</v>
      </c>
      <c r="K137" s="192">
        <f t="shared" si="58"/>
        <v>52.5</v>
      </c>
      <c r="L137" s="193">
        <f t="shared" si="59"/>
        <v>0.17647058823529413</v>
      </c>
      <c r="M137" s="188" t="s">
        <v>588</v>
      </c>
      <c r="N137" s="194">
        <v>42232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36</v>
      </c>
      <c r="B138" s="186">
        <v>42219</v>
      </c>
      <c r="C138" s="186"/>
      <c r="D138" s="187" t="s">
        <v>675</v>
      </c>
      <c r="E138" s="188" t="s">
        <v>619</v>
      </c>
      <c r="F138" s="189">
        <v>115.5</v>
      </c>
      <c r="G138" s="188"/>
      <c r="H138" s="188">
        <v>149</v>
      </c>
      <c r="I138" s="190">
        <v>140</v>
      </c>
      <c r="J138" s="191" t="s">
        <v>676</v>
      </c>
      <c r="K138" s="192">
        <f t="shared" si="58"/>
        <v>33.5</v>
      </c>
      <c r="L138" s="193">
        <f t="shared" si="59"/>
        <v>0.29004329004329005</v>
      </c>
      <c r="M138" s="188" t="s">
        <v>588</v>
      </c>
      <c r="N138" s="194">
        <v>42740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37</v>
      </c>
      <c r="B139" s="186">
        <v>42251</v>
      </c>
      <c r="C139" s="186"/>
      <c r="D139" s="187" t="s">
        <v>669</v>
      </c>
      <c r="E139" s="188" t="s">
        <v>619</v>
      </c>
      <c r="F139" s="189">
        <v>226</v>
      </c>
      <c r="G139" s="188"/>
      <c r="H139" s="188">
        <v>292</v>
      </c>
      <c r="I139" s="190">
        <v>292</v>
      </c>
      <c r="J139" s="191" t="s">
        <v>677</v>
      </c>
      <c r="K139" s="192">
        <f t="shared" si="58"/>
        <v>66</v>
      </c>
      <c r="L139" s="193">
        <f t="shared" si="59"/>
        <v>0.29203539823008851</v>
      </c>
      <c r="M139" s="188" t="s">
        <v>588</v>
      </c>
      <c r="N139" s="194">
        <v>42286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38</v>
      </c>
      <c r="B140" s="186">
        <v>42254</v>
      </c>
      <c r="C140" s="186"/>
      <c r="D140" s="187" t="s">
        <v>664</v>
      </c>
      <c r="E140" s="188" t="s">
        <v>619</v>
      </c>
      <c r="F140" s="189">
        <v>232.5</v>
      </c>
      <c r="G140" s="188"/>
      <c r="H140" s="188">
        <v>312.5</v>
      </c>
      <c r="I140" s="190">
        <v>310</v>
      </c>
      <c r="J140" s="191" t="s">
        <v>621</v>
      </c>
      <c r="K140" s="192">
        <f t="shared" si="58"/>
        <v>80</v>
      </c>
      <c r="L140" s="193">
        <f t="shared" si="59"/>
        <v>0.34408602150537637</v>
      </c>
      <c r="M140" s="188" t="s">
        <v>588</v>
      </c>
      <c r="N140" s="194">
        <v>42823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39</v>
      </c>
      <c r="B141" s="186">
        <v>42268</v>
      </c>
      <c r="C141" s="186"/>
      <c r="D141" s="187" t="s">
        <v>678</v>
      </c>
      <c r="E141" s="188" t="s">
        <v>619</v>
      </c>
      <c r="F141" s="189">
        <v>196.5</v>
      </c>
      <c r="G141" s="188"/>
      <c r="H141" s="188">
        <v>238</v>
      </c>
      <c r="I141" s="190">
        <v>238</v>
      </c>
      <c r="J141" s="191" t="s">
        <v>677</v>
      </c>
      <c r="K141" s="192">
        <f t="shared" si="58"/>
        <v>41.5</v>
      </c>
      <c r="L141" s="193">
        <f t="shared" si="59"/>
        <v>0.21119592875318066</v>
      </c>
      <c r="M141" s="188" t="s">
        <v>588</v>
      </c>
      <c r="N141" s="194">
        <v>42291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40</v>
      </c>
      <c r="B142" s="186">
        <v>42271</v>
      </c>
      <c r="C142" s="186"/>
      <c r="D142" s="187" t="s">
        <v>618</v>
      </c>
      <c r="E142" s="188" t="s">
        <v>619</v>
      </c>
      <c r="F142" s="189">
        <v>65</v>
      </c>
      <c r="G142" s="188"/>
      <c r="H142" s="188">
        <v>82</v>
      </c>
      <c r="I142" s="190">
        <v>82</v>
      </c>
      <c r="J142" s="191" t="s">
        <v>677</v>
      </c>
      <c r="K142" s="192">
        <f t="shared" si="58"/>
        <v>17</v>
      </c>
      <c r="L142" s="193">
        <f t="shared" si="59"/>
        <v>0.26153846153846155</v>
      </c>
      <c r="M142" s="188" t="s">
        <v>588</v>
      </c>
      <c r="N142" s="194">
        <v>42578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41</v>
      </c>
      <c r="B143" s="186">
        <v>42291</v>
      </c>
      <c r="C143" s="186"/>
      <c r="D143" s="187" t="s">
        <v>679</v>
      </c>
      <c r="E143" s="188" t="s">
        <v>619</v>
      </c>
      <c r="F143" s="189">
        <v>144</v>
      </c>
      <c r="G143" s="188"/>
      <c r="H143" s="188">
        <v>182.5</v>
      </c>
      <c r="I143" s="190">
        <v>181</v>
      </c>
      <c r="J143" s="191" t="s">
        <v>677</v>
      </c>
      <c r="K143" s="192">
        <f t="shared" si="58"/>
        <v>38.5</v>
      </c>
      <c r="L143" s="193">
        <f t="shared" si="59"/>
        <v>0.2673611111111111</v>
      </c>
      <c r="M143" s="188" t="s">
        <v>588</v>
      </c>
      <c r="N143" s="194">
        <v>42817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42</v>
      </c>
      <c r="B144" s="186">
        <v>42291</v>
      </c>
      <c r="C144" s="186"/>
      <c r="D144" s="187" t="s">
        <v>680</v>
      </c>
      <c r="E144" s="188" t="s">
        <v>619</v>
      </c>
      <c r="F144" s="189">
        <v>264</v>
      </c>
      <c r="G144" s="188"/>
      <c r="H144" s="188">
        <v>311</v>
      </c>
      <c r="I144" s="190">
        <v>311</v>
      </c>
      <c r="J144" s="191" t="s">
        <v>677</v>
      </c>
      <c r="K144" s="192">
        <f t="shared" si="58"/>
        <v>47</v>
      </c>
      <c r="L144" s="193">
        <f t="shared" si="59"/>
        <v>0.17803030303030304</v>
      </c>
      <c r="M144" s="188" t="s">
        <v>588</v>
      </c>
      <c r="N144" s="194">
        <v>42604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43</v>
      </c>
      <c r="B145" s="186">
        <v>42318</v>
      </c>
      <c r="C145" s="186"/>
      <c r="D145" s="187" t="s">
        <v>681</v>
      </c>
      <c r="E145" s="188" t="s">
        <v>590</v>
      </c>
      <c r="F145" s="189">
        <v>549.5</v>
      </c>
      <c r="G145" s="188"/>
      <c r="H145" s="188">
        <v>630</v>
      </c>
      <c r="I145" s="190">
        <v>630</v>
      </c>
      <c r="J145" s="191" t="s">
        <v>677</v>
      </c>
      <c r="K145" s="192">
        <f t="shared" si="58"/>
        <v>80.5</v>
      </c>
      <c r="L145" s="193">
        <f t="shared" si="59"/>
        <v>0.1464968152866242</v>
      </c>
      <c r="M145" s="188" t="s">
        <v>588</v>
      </c>
      <c r="N145" s="194">
        <v>42419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44</v>
      </c>
      <c r="B146" s="186">
        <v>42342</v>
      </c>
      <c r="C146" s="186"/>
      <c r="D146" s="187" t="s">
        <v>682</v>
      </c>
      <c r="E146" s="188" t="s">
        <v>619</v>
      </c>
      <c r="F146" s="189">
        <v>1027.5</v>
      </c>
      <c r="G146" s="188"/>
      <c r="H146" s="188">
        <v>1315</v>
      </c>
      <c r="I146" s="190">
        <v>1250</v>
      </c>
      <c r="J146" s="191" t="s">
        <v>677</v>
      </c>
      <c r="K146" s="192">
        <f t="shared" si="58"/>
        <v>287.5</v>
      </c>
      <c r="L146" s="193">
        <f t="shared" si="59"/>
        <v>0.27980535279805352</v>
      </c>
      <c r="M146" s="188" t="s">
        <v>588</v>
      </c>
      <c r="N146" s="194">
        <v>43244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45</v>
      </c>
      <c r="B147" s="186">
        <v>42367</v>
      </c>
      <c r="C147" s="186"/>
      <c r="D147" s="187" t="s">
        <v>683</v>
      </c>
      <c r="E147" s="188" t="s">
        <v>619</v>
      </c>
      <c r="F147" s="189">
        <v>465</v>
      </c>
      <c r="G147" s="188"/>
      <c r="H147" s="188">
        <v>540</v>
      </c>
      <c r="I147" s="190">
        <v>540</v>
      </c>
      <c r="J147" s="191" t="s">
        <v>677</v>
      </c>
      <c r="K147" s="192">
        <f t="shared" si="58"/>
        <v>75</v>
      </c>
      <c r="L147" s="193">
        <f t="shared" si="59"/>
        <v>0.16129032258064516</v>
      </c>
      <c r="M147" s="188" t="s">
        <v>588</v>
      </c>
      <c r="N147" s="194">
        <v>42530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46</v>
      </c>
      <c r="B148" s="186">
        <v>42380</v>
      </c>
      <c r="C148" s="186"/>
      <c r="D148" s="187" t="s">
        <v>381</v>
      </c>
      <c r="E148" s="188" t="s">
        <v>590</v>
      </c>
      <c r="F148" s="189">
        <v>81</v>
      </c>
      <c r="G148" s="188"/>
      <c r="H148" s="188">
        <v>110</v>
      </c>
      <c r="I148" s="190">
        <v>110</v>
      </c>
      <c r="J148" s="191" t="s">
        <v>677</v>
      </c>
      <c r="K148" s="192">
        <f t="shared" si="58"/>
        <v>29</v>
      </c>
      <c r="L148" s="193">
        <f t="shared" si="59"/>
        <v>0.35802469135802467</v>
      </c>
      <c r="M148" s="188" t="s">
        <v>588</v>
      </c>
      <c r="N148" s="194">
        <v>42745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47</v>
      </c>
      <c r="B149" s="186">
        <v>42382</v>
      </c>
      <c r="C149" s="186"/>
      <c r="D149" s="187" t="s">
        <v>684</v>
      </c>
      <c r="E149" s="188" t="s">
        <v>590</v>
      </c>
      <c r="F149" s="189">
        <v>417.5</v>
      </c>
      <c r="G149" s="188"/>
      <c r="H149" s="188">
        <v>547</v>
      </c>
      <c r="I149" s="190">
        <v>535</v>
      </c>
      <c r="J149" s="191" t="s">
        <v>677</v>
      </c>
      <c r="K149" s="192">
        <f t="shared" si="58"/>
        <v>129.5</v>
      </c>
      <c r="L149" s="193">
        <f t="shared" si="59"/>
        <v>0.31017964071856285</v>
      </c>
      <c r="M149" s="188" t="s">
        <v>588</v>
      </c>
      <c r="N149" s="194">
        <v>42578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48</v>
      </c>
      <c r="B150" s="186">
        <v>42408</v>
      </c>
      <c r="C150" s="186"/>
      <c r="D150" s="187" t="s">
        <v>685</v>
      </c>
      <c r="E150" s="188" t="s">
        <v>619</v>
      </c>
      <c r="F150" s="189">
        <v>650</v>
      </c>
      <c r="G150" s="188"/>
      <c r="H150" s="188">
        <v>800</v>
      </c>
      <c r="I150" s="190">
        <v>800</v>
      </c>
      <c r="J150" s="191" t="s">
        <v>677</v>
      </c>
      <c r="K150" s="192">
        <f t="shared" si="58"/>
        <v>150</v>
      </c>
      <c r="L150" s="193">
        <f t="shared" si="59"/>
        <v>0.23076923076923078</v>
      </c>
      <c r="M150" s="188" t="s">
        <v>588</v>
      </c>
      <c r="N150" s="194">
        <v>43154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49</v>
      </c>
      <c r="B151" s="186">
        <v>42433</v>
      </c>
      <c r="C151" s="186"/>
      <c r="D151" s="187" t="s">
        <v>210</v>
      </c>
      <c r="E151" s="188" t="s">
        <v>619</v>
      </c>
      <c r="F151" s="189">
        <v>437.5</v>
      </c>
      <c r="G151" s="188"/>
      <c r="H151" s="188">
        <v>504.5</v>
      </c>
      <c r="I151" s="190">
        <v>522</v>
      </c>
      <c r="J151" s="191" t="s">
        <v>686</v>
      </c>
      <c r="K151" s="192">
        <f t="shared" si="58"/>
        <v>67</v>
      </c>
      <c r="L151" s="193">
        <f t="shared" si="59"/>
        <v>0.15314285714285714</v>
      </c>
      <c r="M151" s="188" t="s">
        <v>588</v>
      </c>
      <c r="N151" s="194">
        <v>42480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50</v>
      </c>
      <c r="B152" s="186">
        <v>42438</v>
      </c>
      <c r="C152" s="186"/>
      <c r="D152" s="187" t="s">
        <v>687</v>
      </c>
      <c r="E152" s="188" t="s">
        <v>619</v>
      </c>
      <c r="F152" s="189">
        <v>189.5</v>
      </c>
      <c r="G152" s="188"/>
      <c r="H152" s="188">
        <v>218</v>
      </c>
      <c r="I152" s="190">
        <v>218</v>
      </c>
      <c r="J152" s="191" t="s">
        <v>677</v>
      </c>
      <c r="K152" s="192">
        <f t="shared" si="58"/>
        <v>28.5</v>
      </c>
      <c r="L152" s="193">
        <f t="shared" si="59"/>
        <v>0.15039577836411611</v>
      </c>
      <c r="M152" s="188" t="s">
        <v>588</v>
      </c>
      <c r="N152" s="194">
        <v>43034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5">
        <v>51</v>
      </c>
      <c r="B153" s="196">
        <v>42471</v>
      </c>
      <c r="C153" s="196"/>
      <c r="D153" s="204" t="s">
        <v>688</v>
      </c>
      <c r="E153" s="199" t="s">
        <v>619</v>
      </c>
      <c r="F153" s="199">
        <v>36.5</v>
      </c>
      <c r="G153" s="200"/>
      <c r="H153" s="200">
        <v>15.85</v>
      </c>
      <c r="I153" s="200">
        <v>60</v>
      </c>
      <c r="J153" s="201" t="s">
        <v>689</v>
      </c>
      <c r="K153" s="202">
        <f t="shared" si="58"/>
        <v>-20.65</v>
      </c>
      <c r="L153" s="203">
        <f t="shared" si="59"/>
        <v>-0.5657534246575342</v>
      </c>
      <c r="M153" s="199" t="s">
        <v>600</v>
      </c>
      <c r="N153" s="207">
        <v>43627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52</v>
      </c>
      <c r="B154" s="186">
        <v>42472</v>
      </c>
      <c r="C154" s="186"/>
      <c r="D154" s="187" t="s">
        <v>690</v>
      </c>
      <c r="E154" s="188" t="s">
        <v>619</v>
      </c>
      <c r="F154" s="189">
        <v>93</v>
      </c>
      <c r="G154" s="188"/>
      <c r="H154" s="188">
        <v>149</v>
      </c>
      <c r="I154" s="190">
        <v>140</v>
      </c>
      <c r="J154" s="191" t="s">
        <v>691</v>
      </c>
      <c r="K154" s="192">
        <f t="shared" si="58"/>
        <v>56</v>
      </c>
      <c r="L154" s="193">
        <f t="shared" si="59"/>
        <v>0.60215053763440862</v>
      </c>
      <c r="M154" s="188" t="s">
        <v>588</v>
      </c>
      <c r="N154" s="194">
        <v>42740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53</v>
      </c>
      <c r="B155" s="186">
        <v>42472</v>
      </c>
      <c r="C155" s="186"/>
      <c r="D155" s="187" t="s">
        <v>692</v>
      </c>
      <c r="E155" s="188" t="s">
        <v>619</v>
      </c>
      <c r="F155" s="189">
        <v>130</v>
      </c>
      <c r="G155" s="188"/>
      <c r="H155" s="188">
        <v>150</v>
      </c>
      <c r="I155" s="190" t="s">
        <v>693</v>
      </c>
      <c r="J155" s="191" t="s">
        <v>677</v>
      </c>
      <c r="K155" s="192">
        <f t="shared" si="58"/>
        <v>20</v>
      </c>
      <c r="L155" s="193">
        <f t="shared" si="59"/>
        <v>0.15384615384615385</v>
      </c>
      <c r="M155" s="188" t="s">
        <v>588</v>
      </c>
      <c r="N155" s="194">
        <v>42564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54</v>
      </c>
      <c r="B156" s="186">
        <v>42473</v>
      </c>
      <c r="C156" s="186"/>
      <c r="D156" s="187" t="s">
        <v>694</v>
      </c>
      <c r="E156" s="188" t="s">
        <v>619</v>
      </c>
      <c r="F156" s="189">
        <v>196</v>
      </c>
      <c r="G156" s="188"/>
      <c r="H156" s="188">
        <v>299</v>
      </c>
      <c r="I156" s="190">
        <v>299</v>
      </c>
      <c r="J156" s="191" t="s">
        <v>677</v>
      </c>
      <c r="K156" s="192">
        <v>103</v>
      </c>
      <c r="L156" s="193">
        <v>0.52551020408163296</v>
      </c>
      <c r="M156" s="188" t="s">
        <v>588</v>
      </c>
      <c r="N156" s="194">
        <v>42620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55</v>
      </c>
      <c r="B157" s="186">
        <v>42473</v>
      </c>
      <c r="C157" s="186"/>
      <c r="D157" s="187" t="s">
        <v>695</v>
      </c>
      <c r="E157" s="188" t="s">
        <v>619</v>
      </c>
      <c r="F157" s="189">
        <v>88</v>
      </c>
      <c r="G157" s="188"/>
      <c r="H157" s="188">
        <v>103</v>
      </c>
      <c r="I157" s="190">
        <v>103</v>
      </c>
      <c r="J157" s="191" t="s">
        <v>677</v>
      </c>
      <c r="K157" s="192">
        <v>15</v>
      </c>
      <c r="L157" s="193">
        <v>0.170454545454545</v>
      </c>
      <c r="M157" s="188" t="s">
        <v>588</v>
      </c>
      <c r="N157" s="194">
        <v>42530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56</v>
      </c>
      <c r="B158" s="186">
        <v>42492</v>
      </c>
      <c r="C158" s="186"/>
      <c r="D158" s="187" t="s">
        <v>696</v>
      </c>
      <c r="E158" s="188" t="s">
        <v>619</v>
      </c>
      <c r="F158" s="189">
        <v>127.5</v>
      </c>
      <c r="G158" s="188"/>
      <c r="H158" s="188">
        <v>148</v>
      </c>
      <c r="I158" s="190" t="s">
        <v>697</v>
      </c>
      <c r="J158" s="191" t="s">
        <v>677</v>
      </c>
      <c r="K158" s="192">
        <f>H158-F158</f>
        <v>20.5</v>
      </c>
      <c r="L158" s="193">
        <f>K158/F158</f>
        <v>0.16078431372549021</v>
      </c>
      <c r="M158" s="188" t="s">
        <v>588</v>
      </c>
      <c r="N158" s="194">
        <v>42564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57</v>
      </c>
      <c r="B159" s="186">
        <v>42493</v>
      </c>
      <c r="C159" s="186"/>
      <c r="D159" s="187" t="s">
        <v>698</v>
      </c>
      <c r="E159" s="188" t="s">
        <v>619</v>
      </c>
      <c r="F159" s="189">
        <v>675</v>
      </c>
      <c r="G159" s="188"/>
      <c r="H159" s="188">
        <v>815</v>
      </c>
      <c r="I159" s="190" t="s">
        <v>699</v>
      </c>
      <c r="J159" s="191" t="s">
        <v>677</v>
      </c>
      <c r="K159" s="192">
        <f>H159-F159</f>
        <v>140</v>
      </c>
      <c r="L159" s="193">
        <f>K159/F159</f>
        <v>0.2074074074074074</v>
      </c>
      <c r="M159" s="188" t="s">
        <v>588</v>
      </c>
      <c r="N159" s="194">
        <v>43154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5">
        <v>58</v>
      </c>
      <c r="B160" s="196">
        <v>42522</v>
      </c>
      <c r="C160" s="196"/>
      <c r="D160" s="197" t="s">
        <v>700</v>
      </c>
      <c r="E160" s="198" t="s">
        <v>619</v>
      </c>
      <c r="F160" s="199">
        <v>500</v>
      </c>
      <c r="G160" s="199"/>
      <c r="H160" s="200">
        <v>232.5</v>
      </c>
      <c r="I160" s="200" t="s">
        <v>701</v>
      </c>
      <c r="J160" s="201" t="s">
        <v>702</v>
      </c>
      <c r="K160" s="202">
        <f>H160-F160</f>
        <v>-267.5</v>
      </c>
      <c r="L160" s="203">
        <f>K160/F160</f>
        <v>-0.53500000000000003</v>
      </c>
      <c r="M160" s="199" t="s">
        <v>600</v>
      </c>
      <c r="N160" s="196">
        <v>43735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59</v>
      </c>
      <c r="B161" s="186">
        <v>42527</v>
      </c>
      <c r="C161" s="186"/>
      <c r="D161" s="187" t="s">
        <v>540</v>
      </c>
      <c r="E161" s="188" t="s">
        <v>619</v>
      </c>
      <c r="F161" s="189">
        <v>110</v>
      </c>
      <c r="G161" s="188"/>
      <c r="H161" s="188">
        <v>126.5</v>
      </c>
      <c r="I161" s="190">
        <v>125</v>
      </c>
      <c r="J161" s="191" t="s">
        <v>628</v>
      </c>
      <c r="K161" s="192">
        <f>H161-F161</f>
        <v>16.5</v>
      </c>
      <c r="L161" s="193">
        <f>K161/F161</f>
        <v>0.15</v>
      </c>
      <c r="M161" s="188" t="s">
        <v>588</v>
      </c>
      <c r="N161" s="194">
        <v>42552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60</v>
      </c>
      <c r="B162" s="186">
        <v>42538</v>
      </c>
      <c r="C162" s="186"/>
      <c r="D162" s="187" t="s">
        <v>703</v>
      </c>
      <c r="E162" s="188" t="s">
        <v>619</v>
      </c>
      <c r="F162" s="189">
        <v>44</v>
      </c>
      <c r="G162" s="188"/>
      <c r="H162" s="188">
        <v>69.5</v>
      </c>
      <c r="I162" s="190">
        <v>69.5</v>
      </c>
      <c r="J162" s="191" t="s">
        <v>704</v>
      </c>
      <c r="K162" s="192">
        <f>H162-F162</f>
        <v>25.5</v>
      </c>
      <c r="L162" s="193">
        <f>K162/F162</f>
        <v>0.57954545454545459</v>
      </c>
      <c r="M162" s="188" t="s">
        <v>588</v>
      </c>
      <c r="N162" s="194">
        <v>42977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61</v>
      </c>
      <c r="B163" s="186">
        <v>42549</v>
      </c>
      <c r="C163" s="186"/>
      <c r="D163" s="187" t="s">
        <v>705</v>
      </c>
      <c r="E163" s="188" t="s">
        <v>619</v>
      </c>
      <c r="F163" s="189">
        <v>262.5</v>
      </c>
      <c r="G163" s="188"/>
      <c r="H163" s="188">
        <v>340</v>
      </c>
      <c r="I163" s="190">
        <v>333</v>
      </c>
      <c r="J163" s="191" t="s">
        <v>706</v>
      </c>
      <c r="K163" s="192">
        <v>77.5</v>
      </c>
      <c r="L163" s="193">
        <v>0.29523809523809502</v>
      </c>
      <c r="M163" s="188" t="s">
        <v>588</v>
      </c>
      <c r="N163" s="194">
        <v>43017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62</v>
      </c>
      <c r="B164" s="186">
        <v>42549</v>
      </c>
      <c r="C164" s="186"/>
      <c r="D164" s="187" t="s">
        <v>707</v>
      </c>
      <c r="E164" s="188" t="s">
        <v>619</v>
      </c>
      <c r="F164" s="189">
        <v>840</v>
      </c>
      <c r="G164" s="188"/>
      <c r="H164" s="188">
        <v>1230</v>
      </c>
      <c r="I164" s="190">
        <v>1230</v>
      </c>
      <c r="J164" s="191" t="s">
        <v>677</v>
      </c>
      <c r="K164" s="192">
        <v>390</v>
      </c>
      <c r="L164" s="193">
        <v>0.46428571428571402</v>
      </c>
      <c r="M164" s="188" t="s">
        <v>588</v>
      </c>
      <c r="N164" s="194">
        <v>42649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8">
        <v>63</v>
      </c>
      <c r="B165" s="209">
        <v>42556</v>
      </c>
      <c r="C165" s="209"/>
      <c r="D165" s="210" t="s">
        <v>708</v>
      </c>
      <c r="E165" s="211" t="s">
        <v>619</v>
      </c>
      <c r="F165" s="211">
        <v>395</v>
      </c>
      <c r="G165" s="212"/>
      <c r="H165" s="212">
        <f>(468.5+342.5)/2</f>
        <v>405.5</v>
      </c>
      <c r="I165" s="212">
        <v>510</v>
      </c>
      <c r="J165" s="213" t="s">
        <v>709</v>
      </c>
      <c r="K165" s="214">
        <f t="shared" ref="K165:K171" si="60">H165-F165</f>
        <v>10.5</v>
      </c>
      <c r="L165" s="215">
        <f t="shared" ref="L165:L171" si="61">K165/F165</f>
        <v>2.6582278481012658E-2</v>
      </c>
      <c r="M165" s="211" t="s">
        <v>710</v>
      </c>
      <c r="N165" s="209">
        <v>43606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5">
        <v>64</v>
      </c>
      <c r="B166" s="196">
        <v>42584</v>
      </c>
      <c r="C166" s="196"/>
      <c r="D166" s="197" t="s">
        <v>711</v>
      </c>
      <c r="E166" s="198" t="s">
        <v>590</v>
      </c>
      <c r="F166" s="199">
        <f>169.5-12.8</f>
        <v>156.69999999999999</v>
      </c>
      <c r="G166" s="199"/>
      <c r="H166" s="200">
        <v>77</v>
      </c>
      <c r="I166" s="200" t="s">
        <v>712</v>
      </c>
      <c r="J166" s="201" t="s">
        <v>713</v>
      </c>
      <c r="K166" s="202">
        <f t="shared" si="60"/>
        <v>-79.699999999999989</v>
      </c>
      <c r="L166" s="203">
        <f t="shared" si="61"/>
        <v>-0.50861518825781749</v>
      </c>
      <c r="M166" s="199" t="s">
        <v>600</v>
      </c>
      <c r="N166" s="196">
        <v>43522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5">
        <v>65</v>
      </c>
      <c r="B167" s="196">
        <v>42586</v>
      </c>
      <c r="C167" s="196"/>
      <c r="D167" s="197" t="s">
        <v>714</v>
      </c>
      <c r="E167" s="198" t="s">
        <v>619</v>
      </c>
      <c r="F167" s="199">
        <v>400</v>
      </c>
      <c r="G167" s="199"/>
      <c r="H167" s="200">
        <v>305</v>
      </c>
      <c r="I167" s="200">
        <v>475</v>
      </c>
      <c r="J167" s="201" t="s">
        <v>715</v>
      </c>
      <c r="K167" s="202">
        <f t="shared" si="60"/>
        <v>-95</v>
      </c>
      <c r="L167" s="203">
        <f t="shared" si="61"/>
        <v>-0.23749999999999999</v>
      </c>
      <c r="M167" s="199" t="s">
        <v>600</v>
      </c>
      <c r="N167" s="196">
        <v>43606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66</v>
      </c>
      <c r="B168" s="186">
        <v>42593</v>
      </c>
      <c r="C168" s="186"/>
      <c r="D168" s="187" t="s">
        <v>716</v>
      </c>
      <c r="E168" s="188" t="s">
        <v>619</v>
      </c>
      <c r="F168" s="189">
        <v>86.5</v>
      </c>
      <c r="G168" s="188"/>
      <c r="H168" s="188">
        <v>130</v>
      </c>
      <c r="I168" s="190">
        <v>130</v>
      </c>
      <c r="J168" s="191" t="s">
        <v>717</v>
      </c>
      <c r="K168" s="192">
        <f t="shared" si="60"/>
        <v>43.5</v>
      </c>
      <c r="L168" s="193">
        <f t="shared" si="61"/>
        <v>0.50289017341040465</v>
      </c>
      <c r="M168" s="188" t="s">
        <v>588</v>
      </c>
      <c r="N168" s="194">
        <v>43091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5">
        <v>67</v>
      </c>
      <c r="B169" s="196">
        <v>42600</v>
      </c>
      <c r="C169" s="196"/>
      <c r="D169" s="197" t="s">
        <v>109</v>
      </c>
      <c r="E169" s="198" t="s">
        <v>619</v>
      </c>
      <c r="F169" s="199">
        <v>133.5</v>
      </c>
      <c r="G169" s="199"/>
      <c r="H169" s="200">
        <v>126.5</v>
      </c>
      <c r="I169" s="200">
        <v>178</v>
      </c>
      <c r="J169" s="201" t="s">
        <v>718</v>
      </c>
      <c r="K169" s="202">
        <f t="shared" si="60"/>
        <v>-7</v>
      </c>
      <c r="L169" s="203">
        <f t="shared" si="61"/>
        <v>-5.2434456928838954E-2</v>
      </c>
      <c r="M169" s="199" t="s">
        <v>600</v>
      </c>
      <c r="N169" s="196">
        <v>42615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68</v>
      </c>
      <c r="B170" s="186">
        <v>42613</v>
      </c>
      <c r="C170" s="186"/>
      <c r="D170" s="187" t="s">
        <v>719</v>
      </c>
      <c r="E170" s="188" t="s">
        <v>619</v>
      </c>
      <c r="F170" s="189">
        <v>560</v>
      </c>
      <c r="G170" s="188"/>
      <c r="H170" s="188">
        <v>725</v>
      </c>
      <c r="I170" s="190">
        <v>725</v>
      </c>
      <c r="J170" s="191" t="s">
        <v>621</v>
      </c>
      <c r="K170" s="192">
        <f t="shared" si="60"/>
        <v>165</v>
      </c>
      <c r="L170" s="193">
        <f t="shared" si="61"/>
        <v>0.29464285714285715</v>
      </c>
      <c r="M170" s="188" t="s">
        <v>588</v>
      </c>
      <c r="N170" s="194">
        <v>42456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69</v>
      </c>
      <c r="B171" s="186">
        <v>42614</v>
      </c>
      <c r="C171" s="186"/>
      <c r="D171" s="187" t="s">
        <v>720</v>
      </c>
      <c r="E171" s="188" t="s">
        <v>619</v>
      </c>
      <c r="F171" s="189">
        <v>160.5</v>
      </c>
      <c r="G171" s="188"/>
      <c r="H171" s="188">
        <v>210</v>
      </c>
      <c r="I171" s="190">
        <v>210</v>
      </c>
      <c r="J171" s="191" t="s">
        <v>621</v>
      </c>
      <c r="K171" s="192">
        <f t="shared" si="60"/>
        <v>49.5</v>
      </c>
      <c r="L171" s="193">
        <f t="shared" si="61"/>
        <v>0.30841121495327101</v>
      </c>
      <c r="M171" s="188" t="s">
        <v>588</v>
      </c>
      <c r="N171" s="194">
        <v>42871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70</v>
      </c>
      <c r="B172" s="186">
        <v>42646</v>
      </c>
      <c r="C172" s="186"/>
      <c r="D172" s="187" t="s">
        <v>395</v>
      </c>
      <c r="E172" s="188" t="s">
        <v>619</v>
      </c>
      <c r="F172" s="189">
        <v>430</v>
      </c>
      <c r="G172" s="188"/>
      <c r="H172" s="188">
        <v>596</v>
      </c>
      <c r="I172" s="190">
        <v>575</v>
      </c>
      <c r="J172" s="191" t="s">
        <v>721</v>
      </c>
      <c r="K172" s="192">
        <v>166</v>
      </c>
      <c r="L172" s="193">
        <v>0.38604651162790699</v>
      </c>
      <c r="M172" s="188" t="s">
        <v>588</v>
      </c>
      <c r="N172" s="194">
        <v>42769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71</v>
      </c>
      <c r="B173" s="186">
        <v>42657</v>
      </c>
      <c r="C173" s="186"/>
      <c r="D173" s="187" t="s">
        <v>722</v>
      </c>
      <c r="E173" s="188" t="s">
        <v>619</v>
      </c>
      <c r="F173" s="189">
        <v>280</v>
      </c>
      <c r="G173" s="188"/>
      <c r="H173" s="188">
        <v>345</v>
      </c>
      <c r="I173" s="190">
        <v>345</v>
      </c>
      <c r="J173" s="191" t="s">
        <v>621</v>
      </c>
      <c r="K173" s="192">
        <f t="shared" ref="K173:K178" si="62">H173-F173</f>
        <v>65</v>
      </c>
      <c r="L173" s="193">
        <f>K173/F173</f>
        <v>0.23214285714285715</v>
      </c>
      <c r="M173" s="188" t="s">
        <v>588</v>
      </c>
      <c r="N173" s="194">
        <v>42814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72</v>
      </c>
      <c r="B174" s="186">
        <v>42657</v>
      </c>
      <c r="C174" s="186"/>
      <c r="D174" s="187" t="s">
        <v>723</v>
      </c>
      <c r="E174" s="188" t="s">
        <v>619</v>
      </c>
      <c r="F174" s="189">
        <v>245</v>
      </c>
      <c r="G174" s="188"/>
      <c r="H174" s="188">
        <v>325.5</v>
      </c>
      <c r="I174" s="190">
        <v>330</v>
      </c>
      <c r="J174" s="191" t="s">
        <v>724</v>
      </c>
      <c r="K174" s="192">
        <f t="shared" si="62"/>
        <v>80.5</v>
      </c>
      <c r="L174" s="193">
        <f>K174/F174</f>
        <v>0.32857142857142857</v>
      </c>
      <c r="M174" s="188" t="s">
        <v>588</v>
      </c>
      <c r="N174" s="194">
        <v>42769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73</v>
      </c>
      <c r="B175" s="186">
        <v>42660</v>
      </c>
      <c r="C175" s="186"/>
      <c r="D175" s="187" t="s">
        <v>345</v>
      </c>
      <c r="E175" s="188" t="s">
        <v>619</v>
      </c>
      <c r="F175" s="189">
        <v>125</v>
      </c>
      <c r="G175" s="188"/>
      <c r="H175" s="188">
        <v>160</v>
      </c>
      <c r="I175" s="190">
        <v>160</v>
      </c>
      <c r="J175" s="191" t="s">
        <v>677</v>
      </c>
      <c r="K175" s="192">
        <f t="shared" si="62"/>
        <v>35</v>
      </c>
      <c r="L175" s="193">
        <v>0.28000000000000003</v>
      </c>
      <c r="M175" s="188" t="s">
        <v>588</v>
      </c>
      <c r="N175" s="194">
        <v>42803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74</v>
      </c>
      <c r="B176" s="186">
        <v>42660</v>
      </c>
      <c r="C176" s="186"/>
      <c r="D176" s="187" t="s">
        <v>468</v>
      </c>
      <c r="E176" s="188" t="s">
        <v>619</v>
      </c>
      <c r="F176" s="189">
        <v>114</v>
      </c>
      <c r="G176" s="188"/>
      <c r="H176" s="188">
        <v>145</v>
      </c>
      <c r="I176" s="190">
        <v>145</v>
      </c>
      <c r="J176" s="191" t="s">
        <v>677</v>
      </c>
      <c r="K176" s="192">
        <f t="shared" si="62"/>
        <v>31</v>
      </c>
      <c r="L176" s="193">
        <f>K176/F176</f>
        <v>0.27192982456140352</v>
      </c>
      <c r="M176" s="188" t="s">
        <v>588</v>
      </c>
      <c r="N176" s="194">
        <v>42859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75</v>
      </c>
      <c r="B177" s="186">
        <v>42660</v>
      </c>
      <c r="C177" s="186"/>
      <c r="D177" s="187" t="s">
        <v>725</v>
      </c>
      <c r="E177" s="188" t="s">
        <v>619</v>
      </c>
      <c r="F177" s="189">
        <v>212</v>
      </c>
      <c r="G177" s="188"/>
      <c r="H177" s="188">
        <v>280</v>
      </c>
      <c r="I177" s="190">
        <v>276</v>
      </c>
      <c r="J177" s="191" t="s">
        <v>726</v>
      </c>
      <c r="K177" s="192">
        <f t="shared" si="62"/>
        <v>68</v>
      </c>
      <c r="L177" s="193">
        <f>K177/F177</f>
        <v>0.32075471698113206</v>
      </c>
      <c r="M177" s="188" t="s">
        <v>588</v>
      </c>
      <c r="N177" s="194">
        <v>42858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76</v>
      </c>
      <c r="B178" s="186">
        <v>42678</v>
      </c>
      <c r="C178" s="186"/>
      <c r="D178" s="187" t="s">
        <v>456</v>
      </c>
      <c r="E178" s="188" t="s">
        <v>619</v>
      </c>
      <c r="F178" s="189">
        <v>155</v>
      </c>
      <c r="G178" s="188"/>
      <c r="H178" s="188">
        <v>210</v>
      </c>
      <c r="I178" s="190">
        <v>210</v>
      </c>
      <c r="J178" s="191" t="s">
        <v>727</v>
      </c>
      <c r="K178" s="192">
        <f t="shared" si="62"/>
        <v>55</v>
      </c>
      <c r="L178" s="193">
        <f>K178/F178</f>
        <v>0.35483870967741937</v>
      </c>
      <c r="M178" s="188" t="s">
        <v>588</v>
      </c>
      <c r="N178" s="194">
        <v>42944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5">
        <v>77</v>
      </c>
      <c r="B179" s="196">
        <v>42710</v>
      </c>
      <c r="C179" s="196"/>
      <c r="D179" s="197" t="s">
        <v>728</v>
      </c>
      <c r="E179" s="198" t="s">
        <v>619</v>
      </c>
      <c r="F179" s="199">
        <v>150.5</v>
      </c>
      <c r="G179" s="199"/>
      <c r="H179" s="200">
        <v>72.5</v>
      </c>
      <c r="I179" s="200">
        <v>174</v>
      </c>
      <c r="J179" s="201" t="s">
        <v>729</v>
      </c>
      <c r="K179" s="202">
        <v>-78</v>
      </c>
      <c r="L179" s="203">
        <v>-0.51827242524916906</v>
      </c>
      <c r="M179" s="199" t="s">
        <v>600</v>
      </c>
      <c r="N179" s="196">
        <v>43333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78</v>
      </c>
      <c r="B180" s="186">
        <v>42712</v>
      </c>
      <c r="C180" s="186"/>
      <c r="D180" s="187" t="s">
        <v>730</v>
      </c>
      <c r="E180" s="188" t="s">
        <v>619</v>
      </c>
      <c r="F180" s="189">
        <v>380</v>
      </c>
      <c r="G180" s="188"/>
      <c r="H180" s="188">
        <v>478</v>
      </c>
      <c r="I180" s="190">
        <v>468</v>
      </c>
      <c r="J180" s="191" t="s">
        <v>677</v>
      </c>
      <c r="K180" s="192">
        <f>H180-F180</f>
        <v>98</v>
      </c>
      <c r="L180" s="193">
        <f>K180/F180</f>
        <v>0.25789473684210529</v>
      </c>
      <c r="M180" s="188" t="s">
        <v>588</v>
      </c>
      <c r="N180" s="194">
        <v>43025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79</v>
      </c>
      <c r="B181" s="186">
        <v>42734</v>
      </c>
      <c r="C181" s="186"/>
      <c r="D181" s="187" t="s">
        <v>108</v>
      </c>
      <c r="E181" s="188" t="s">
        <v>619</v>
      </c>
      <c r="F181" s="189">
        <v>305</v>
      </c>
      <c r="G181" s="188"/>
      <c r="H181" s="188">
        <v>375</v>
      </c>
      <c r="I181" s="190">
        <v>375</v>
      </c>
      <c r="J181" s="191" t="s">
        <v>677</v>
      </c>
      <c r="K181" s="192">
        <f>H181-F181</f>
        <v>70</v>
      </c>
      <c r="L181" s="193">
        <f>K181/F181</f>
        <v>0.22950819672131148</v>
      </c>
      <c r="M181" s="188" t="s">
        <v>588</v>
      </c>
      <c r="N181" s="194">
        <v>42768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80</v>
      </c>
      <c r="B182" s="186">
        <v>42739</v>
      </c>
      <c r="C182" s="186"/>
      <c r="D182" s="187" t="s">
        <v>94</v>
      </c>
      <c r="E182" s="188" t="s">
        <v>619</v>
      </c>
      <c r="F182" s="189">
        <v>99.5</v>
      </c>
      <c r="G182" s="188"/>
      <c r="H182" s="188">
        <v>158</v>
      </c>
      <c r="I182" s="190">
        <v>158</v>
      </c>
      <c r="J182" s="191" t="s">
        <v>677</v>
      </c>
      <c r="K182" s="192">
        <f>H182-F182</f>
        <v>58.5</v>
      </c>
      <c r="L182" s="193">
        <f>K182/F182</f>
        <v>0.5879396984924623</v>
      </c>
      <c r="M182" s="188" t="s">
        <v>588</v>
      </c>
      <c r="N182" s="194">
        <v>42898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81</v>
      </c>
      <c r="B183" s="186">
        <v>42739</v>
      </c>
      <c r="C183" s="186"/>
      <c r="D183" s="187" t="s">
        <v>94</v>
      </c>
      <c r="E183" s="188" t="s">
        <v>619</v>
      </c>
      <c r="F183" s="189">
        <v>99.5</v>
      </c>
      <c r="G183" s="188"/>
      <c r="H183" s="188">
        <v>158</v>
      </c>
      <c r="I183" s="190">
        <v>158</v>
      </c>
      <c r="J183" s="191" t="s">
        <v>677</v>
      </c>
      <c r="K183" s="192">
        <v>58.5</v>
      </c>
      <c r="L183" s="193">
        <v>0.58793969849246197</v>
      </c>
      <c r="M183" s="188" t="s">
        <v>588</v>
      </c>
      <c r="N183" s="194">
        <v>42898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82</v>
      </c>
      <c r="B184" s="186">
        <v>42786</v>
      </c>
      <c r="C184" s="186"/>
      <c r="D184" s="187" t="s">
        <v>185</v>
      </c>
      <c r="E184" s="188" t="s">
        <v>619</v>
      </c>
      <c r="F184" s="189">
        <v>140.5</v>
      </c>
      <c r="G184" s="188"/>
      <c r="H184" s="188">
        <v>220</v>
      </c>
      <c r="I184" s="190">
        <v>220</v>
      </c>
      <c r="J184" s="191" t="s">
        <v>677</v>
      </c>
      <c r="K184" s="192">
        <f>H184-F184</f>
        <v>79.5</v>
      </c>
      <c r="L184" s="193">
        <f>K184/F184</f>
        <v>0.5658362989323843</v>
      </c>
      <c r="M184" s="188" t="s">
        <v>588</v>
      </c>
      <c r="N184" s="194">
        <v>42864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83</v>
      </c>
      <c r="B185" s="186">
        <v>42786</v>
      </c>
      <c r="C185" s="186"/>
      <c r="D185" s="187" t="s">
        <v>731</v>
      </c>
      <c r="E185" s="188" t="s">
        <v>619</v>
      </c>
      <c r="F185" s="189">
        <v>202.5</v>
      </c>
      <c r="G185" s="188"/>
      <c r="H185" s="188">
        <v>234</v>
      </c>
      <c r="I185" s="190">
        <v>234</v>
      </c>
      <c r="J185" s="191" t="s">
        <v>677</v>
      </c>
      <c r="K185" s="192">
        <v>31.5</v>
      </c>
      <c r="L185" s="193">
        <v>0.155555555555556</v>
      </c>
      <c r="M185" s="188" t="s">
        <v>588</v>
      </c>
      <c r="N185" s="194">
        <v>42836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84</v>
      </c>
      <c r="B186" s="186">
        <v>42818</v>
      </c>
      <c r="C186" s="186"/>
      <c r="D186" s="187" t="s">
        <v>732</v>
      </c>
      <c r="E186" s="188" t="s">
        <v>619</v>
      </c>
      <c r="F186" s="189">
        <v>300.5</v>
      </c>
      <c r="G186" s="188"/>
      <c r="H186" s="188">
        <v>417.5</v>
      </c>
      <c r="I186" s="190">
        <v>420</v>
      </c>
      <c r="J186" s="191" t="s">
        <v>733</v>
      </c>
      <c r="K186" s="192">
        <f>H186-F186</f>
        <v>117</v>
      </c>
      <c r="L186" s="193">
        <f>K186/F186</f>
        <v>0.38935108153078202</v>
      </c>
      <c r="M186" s="188" t="s">
        <v>588</v>
      </c>
      <c r="N186" s="194">
        <v>43070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85</v>
      </c>
      <c r="B187" s="186">
        <v>42818</v>
      </c>
      <c r="C187" s="186"/>
      <c r="D187" s="187" t="s">
        <v>707</v>
      </c>
      <c r="E187" s="188" t="s">
        <v>619</v>
      </c>
      <c r="F187" s="189">
        <v>850</v>
      </c>
      <c r="G187" s="188"/>
      <c r="H187" s="188">
        <v>1042.5</v>
      </c>
      <c r="I187" s="190">
        <v>1023</v>
      </c>
      <c r="J187" s="191" t="s">
        <v>734</v>
      </c>
      <c r="K187" s="192">
        <v>192.5</v>
      </c>
      <c r="L187" s="193">
        <v>0.22647058823529401</v>
      </c>
      <c r="M187" s="188" t="s">
        <v>588</v>
      </c>
      <c r="N187" s="194">
        <v>42830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86</v>
      </c>
      <c r="B188" s="186">
        <v>42830</v>
      </c>
      <c r="C188" s="186"/>
      <c r="D188" s="187" t="s">
        <v>487</v>
      </c>
      <c r="E188" s="188" t="s">
        <v>619</v>
      </c>
      <c r="F188" s="189">
        <v>785</v>
      </c>
      <c r="G188" s="188"/>
      <c r="H188" s="188">
        <v>930</v>
      </c>
      <c r="I188" s="190">
        <v>920</v>
      </c>
      <c r="J188" s="191" t="s">
        <v>735</v>
      </c>
      <c r="K188" s="192">
        <f>H188-F188</f>
        <v>145</v>
      </c>
      <c r="L188" s="193">
        <f>K188/F188</f>
        <v>0.18471337579617833</v>
      </c>
      <c r="M188" s="188" t="s">
        <v>588</v>
      </c>
      <c r="N188" s="194">
        <v>42976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5">
        <v>87</v>
      </c>
      <c r="B189" s="196">
        <v>42831</v>
      </c>
      <c r="C189" s="196"/>
      <c r="D189" s="197" t="s">
        <v>736</v>
      </c>
      <c r="E189" s="198" t="s">
        <v>619</v>
      </c>
      <c r="F189" s="199">
        <v>40</v>
      </c>
      <c r="G189" s="199"/>
      <c r="H189" s="200">
        <v>13.1</v>
      </c>
      <c r="I189" s="200">
        <v>60</v>
      </c>
      <c r="J189" s="201" t="s">
        <v>737</v>
      </c>
      <c r="K189" s="202">
        <v>-26.9</v>
      </c>
      <c r="L189" s="203">
        <v>-0.67249999999999999</v>
      </c>
      <c r="M189" s="199" t="s">
        <v>600</v>
      </c>
      <c r="N189" s="196">
        <v>43138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88</v>
      </c>
      <c r="B190" s="186">
        <v>42837</v>
      </c>
      <c r="C190" s="186"/>
      <c r="D190" s="187" t="s">
        <v>93</v>
      </c>
      <c r="E190" s="188" t="s">
        <v>619</v>
      </c>
      <c r="F190" s="189">
        <v>289.5</v>
      </c>
      <c r="G190" s="188"/>
      <c r="H190" s="188">
        <v>354</v>
      </c>
      <c r="I190" s="190">
        <v>360</v>
      </c>
      <c r="J190" s="191" t="s">
        <v>738</v>
      </c>
      <c r="K190" s="192">
        <f t="shared" ref="K190:K198" si="63">H190-F190</f>
        <v>64.5</v>
      </c>
      <c r="L190" s="193">
        <f t="shared" ref="L190:L198" si="64">K190/F190</f>
        <v>0.22279792746113988</v>
      </c>
      <c r="M190" s="188" t="s">
        <v>588</v>
      </c>
      <c r="N190" s="194">
        <v>43040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89</v>
      </c>
      <c r="B191" s="186">
        <v>42845</v>
      </c>
      <c r="C191" s="186"/>
      <c r="D191" s="187" t="s">
        <v>426</v>
      </c>
      <c r="E191" s="188" t="s">
        <v>619</v>
      </c>
      <c r="F191" s="189">
        <v>700</v>
      </c>
      <c r="G191" s="188"/>
      <c r="H191" s="188">
        <v>840</v>
      </c>
      <c r="I191" s="190">
        <v>840</v>
      </c>
      <c r="J191" s="191" t="s">
        <v>739</v>
      </c>
      <c r="K191" s="192">
        <f t="shared" si="63"/>
        <v>140</v>
      </c>
      <c r="L191" s="193">
        <f t="shared" si="64"/>
        <v>0.2</v>
      </c>
      <c r="M191" s="188" t="s">
        <v>588</v>
      </c>
      <c r="N191" s="194">
        <v>42893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90</v>
      </c>
      <c r="B192" s="186">
        <v>42887</v>
      </c>
      <c r="C192" s="186"/>
      <c r="D192" s="187" t="s">
        <v>740</v>
      </c>
      <c r="E192" s="188" t="s">
        <v>619</v>
      </c>
      <c r="F192" s="189">
        <v>130</v>
      </c>
      <c r="G192" s="188"/>
      <c r="H192" s="188">
        <v>144.25</v>
      </c>
      <c r="I192" s="190">
        <v>170</v>
      </c>
      <c r="J192" s="191" t="s">
        <v>741</v>
      </c>
      <c r="K192" s="192">
        <f t="shared" si="63"/>
        <v>14.25</v>
      </c>
      <c r="L192" s="193">
        <f t="shared" si="64"/>
        <v>0.10961538461538461</v>
      </c>
      <c r="M192" s="188" t="s">
        <v>588</v>
      </c>
      <c r="N192" s="194">
        <v>43675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91</v>
      </c>
      <c r="B193" s="186">
        <v>42901</v>
      </c>
      <c r="C193" s="186"/>
      <c r="D193" s="187" t="s">
        <v>742</v>
      </c>
      <c r="E193" s="188" t="s">
        <v>619</v>
      </c>
      <c r="F193" s="189">
        <v>214.5</v>
      </c>
      <c r="G193" s="188"/>
      <c r="H193" s="188">
        <v>262</v>
      </c>
      <c r="I193" s="190">
        <v>262</v>
      </c>
      <c r="J193" s="191" t="s">
        <v>743</v>
      </c>
      <c r="K193" s="192">
        <f t="shared" si="63"/>
        <v>47.5</v>
      </c>
      <c r="L193" s="193">
        <f t="shared" si="64"/>
        <v>0.22144522144522144</v>
      </c>
      <c r="M193" s="188" t="s">
        <v>588</v>
      </c>
      <c r="N193" s="194">
        <v>42977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6">
        <v>92</v>
      </c>
      <c r="B194" s="217">
        <v>42933</v>
      </c>
      <c r="C194" s="217"/>
      <c r="D194" s="218" t="s">
        <v>744</v>
      </c>
      <c r="E194" s="219" t="s">
        <v>619</v>
      </c>
      <c r="F194" s="220">
        <v>370</v>
      </c>
      <c r="G194" s="219"/>
      <c r="H194" s="219">
        <v>447.5</v>
      </c>
      <c r="I194" s="221">
        <v>450</v>
      </c>
      <c r="J194" s="222" t="s">
        <v>677</v>
      </c>
      <c r="K194" s="192">
        <f t="shared" si="63"/>
        <v>77.5</v>
      </c>
      <c r="L194" s="223">
        <f t="shared" si="64"/>
        <v>0.20945945945945946</v>
      </c>
      <c r="M194" s="219" t="s">
        <v>588</v>
      </c>
      <c r="N194" s="224">
        <v>43035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6">
        <v>93</v>
      </c>
      <c r="B195" s="217">
        <v>42943</v>
      </c>
      <c r="C195" s="217"/>
      <c r="D195" s="218" t="s">
        <v>183</v>
      </c>
      <c r="E195" s="219" t="s">
        <v>619</v>
      </c>
      <c r="F195" s="220">
        <v>657.5</v>
      </c>
      <c r="G195" s="219"/>
      <c r="H195" s="219">
        <v>825</v>
      </c>
      <c r="I195" s="221">
        <v>820</v>
      </c>
      <c r="J195" s="222" t="s">
        <v>677</v>
      </c>
      <c r="K195" s="192">
        <f t="shared" si="63"/>
        <v>167.5</v>
      </c>
      <c r="L195" s="223">
        <f t="shared" si="64"/>
        <v>0.25475285171102663</v>
      </c>
      <c r="M195" s="219" t="s">
        <v>588</v>
      </c>
      <c r="N195" s="224">
        <v>43090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94</v>
      </c>
      <c r="B196" s="186">
        <v>42964</v>
      </c>
      <c r="C196" s="186"/>
      <c r="D196" s="187" t="s">
        <v>361</v>
      </c>
      <c r="E196" s="188" t="s">
        <v>619</v>
      </c>
      <c r="F196" s="189">
        <v>605</v>
      </c>
      <c r="G196" s="188"/>
      <c r="H196" s="188">
        <v>750</v>
      </c>
      <c r="I196" s="190">
        <v>750</v>
      </c>
      <c r="J196" s="191" t="s">
        <v>735</v>
      </c>
      <c r="K196" s="192">
        <f t="shared" si="63"/>
        <v>145</v>
      </c>
      <c r="L196" s="193">
        <f t="shared" si="64"/>
        <v>0.23966942148760331</v>
      </c>
      <c r="M196" s="188" t="s">
        <v>588</v>
      </c>
      <c r="N196" s="194">
        <v>43027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5">
        <v>95</v>
      </c>
      <c r="B197" s="196">
        <v>42979</v>
      </c>
      <c r="C197" s="196"/>
      <c r="D197" s="204" t="s">
        <v>745</v>
      </c>
      <c r="E197" s="199" t="s">
        <v>619</v>
      </c>
      <c r="F197" s="199">
        <v>255</v>
      </c>
      <c r="G197" s="200"/>
      <c r="H197" s="200">
        <v>217.25</v>
      </c>
      <c r="I197" s="200">
        <v>320</v>
      </c>
      <c r="J197" s="201" t="s">
        <v>746</v>
      </c>
      <c r="K197" s="202">
        <f t="shared" si="63"/>
        <v>-37.75</v>
      </c>
      <c r="L197" s="205">
        <f t="shared" si="64"/>
        <v>-0.14803921568627451</v>
      </c>
      <c r="M197" s="199" t="s">
        <v>600</v>
      </c>
      <c r="N197" s="196">
        <v>43661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96</v>
      </c>
      <c r="B198" s="186">
        <v>42997</v>
      </c>
      <c r="C198" s="186"/>
      <c r="D198" s="187" t="s">
        <v>747</v>
      </c>
      <c r="E198" s="188" t="s">
        <v>619</v>
      </c>
      <c r="F198" s="189">
        <v>215</v>
      </c>
      <c r="G198" s="188"/>
      <c r="H198" s="188">
        <v>258</v>
      </c>
      <c r="I198" s="190">
        <v>258</v>
      </c>
      <c r="J198" s="191" t="s">
        <v>677</v>
      </c>
      <c r="K198" s="192">
        <f t="shared" si="63"/>
        <v>43</v>
      </c>
      <c r="L198" s="193">
        <f t="shared" si="64"/>
        <v>0.2</v>
      </c>
      <c r="M198" s="188" t="s">
        <v>588</v>
      </c>
      <c r="N198" s="194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97</v>
      </c>
      <c r="B199" s="186">
        <v>42997</v>
      </c>
      <c r="C199" s="186"/>
      <c r="D199" s="187" t="s">
        <v>747</v>
      </c>
      <c r="E199" s="188" t="s">
        <v>619</v>
      </c>
      <c r="F199" s="189">
        <v>215</v>
      </c>
      <c r="G199" s="188"/>
      <c r="H199" s="188">
        <v>258</v>
      </c>
      <c r="I199" s="190">
        <v>258</v>
      </c>
      <c r="J199" s="222" t="s">
        <v>677</v>
      </c>
      <c r="K199" s="192">
        <v>43</v>
      </c>
      <c r="L199" s="193">
        <v>0.2</v>
      </c>
      <c r="M199" s="188" t="s">
        <v>588</v>
      </c>
      <c r="N199" s="194">
        <v>43040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6">
        <v>98</v>
      </c>
      <c r="B200" s="217">
        <v>42998</v>
      </c>
      <c r="C200" s="217"/>
      <c r="D200" s="218" t="s">
        <v>748</v>
      </c>
      <c r="E200" s="219" t="s">
        <v>619</v>
      </c>
      <c r="F200" s="189">
        <v>75</v>
      </c>
      <c r="G200" s="219"/>
      <c r="H200" s="219">
        <v>90</v>
      </c>
      <c r="I200" s="221">
        <v>90</v>
      </c>
      <c r="J200" s="191" t="s">
        <v>749</v>
      </c>
      <c r="K200" s="192">
        <f t="shared" ref="K200:K205" si="65">H200-F200</f>
        <v>15</v>
      </c>
      <c r="L200" s="193">
        <f t="shared" ref="L200:L205" si="66">K200/F200</f>
        <v>0.2</v>
      </c>
      <c r="M200" s="188" t="s">
        <v>588</v>
      </c>
      <c r="N200" s="194">
        <v>43019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6">
        <v>99</v>
      </c>
      <c r="B201" s="217">
        <v>43011</v>
      </c>
      <c r="C201" s="217"/>
      <c r="D201" s="218" t="s">
        <v>602</v>
      </c>
      <c r="E201" s="219" t="s">
        <v>619</v>
      </c>
      <c r="F201" s="220">
        <v>315</v>
      </c>
      <c r="G201" s="219"/>
      <c r="H201" s="219">
        <v>392</v>
      </c>
      <c r="I201" s="221">
        <v>384</v>
      </c>
      <c r="J201" s="222" t="s">
        <v>750</v>
      </c>
      <c r="K201" s="192">
        <f t="shared" si="65"/>
        <v>77</v>
      </c>
      <c r="L201" s="223">
        <f t="shared" si="66"/>
        <v>0.24444444444444444</v>
      </c>
      <c r="M201" s="219" t="s">
        <v>588</v>
      </c>
      <c r="N201" s="224">
        <v>43017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100</v>
      </c>
      <c r="B202" s="217">
        <v>43013</v>
      </c>
      <c r="C202" s="217"/>
      <c r="D202" s="218" t="s">
        <v>461</v>
      </c>
      <c r="E202" s="219" t="s">
        <v>619</v>
      </c>
      <c r="F202" s="220">
        <v>145</v>
      </c>
      <c r="G202" s="219"/>
      <c r="H202" s="219">
        <v>179</v>
      </c>
      <c r="I202" s="221">
        <v>180</v>
      </c>
      <c r="J202" s="222" t="s">
        <v>751</v>
      </c>
      <c r="K202" s="192">
        <f t="shared" si="65"/>
        <v>34</v>
      </c>
      <c r="L202" s="223">
        <f t="shared" si="66"/>
        <v>0.23448275862068965</v>
      </c>
      <c r="M202" s="219" t="s">
        <v>588</v>
      </c>
      <c r="N202" s="224">
        <v>43025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101</v>
      </c>
      <c r="B203" s="217">
        <v>43014</v>
      </c>
      <c r="C203" s="217"/>
      <c r="D203" s="218" t="s">
        <v>335</v>
      </c>
      <c r="E203" s="219" t="s">
        <v>619</v>
      </c>
      <c r="F203" s="220">
        <v>256</v>
      </c>
      <c r="G203" s="219"/>
      <c r="H203" s="219">
        <v>323</v>
      </c>
      <c r="I203" s="221">
        <v>320</v>
      </c>
      <c r="J203" s="222" t="s">
        <v>677</v>
      </c>
      <c r="K203" s="192">
        <f t="shared" si="65"/>
        <v>67</v>
      </c>
      <c r="L203" s="223">
        <f t="shared" si="66"/>
        <v>0.26171875</v>
      </c>
      <c r="M203" s="219" t="s">
        <v>588</v>
      </c>
      <c r="N203" s="224">
        <v>43067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6">
        <v>102</v>
      </c>
      <c r="B204" s="217">
        <v>43017</v>
      </c>
      <c r="C204" s="217"/>
      <c r="D204" s="218" t="s">
        <v>351</v>
      </c>
      <c r="E204" s="219" t="s">
        <v>619</v>
      </c>
      <c r="F204" s="220">
        <v>137.5</v>
      </c>
      <c r="G204" s="219"/>
      <c r="H204" s="219">
        <v>184</v>
      </c>
      <c r="I204" s="221">
        <v>183</v>
      </c>
      <c r="J204" s="222" t="s">
        <v>752</v>
      </c>
      <c r="K204" s="192">
        <f t="shared" si="65"/>
        <v>46.5</v>
      </c>
      <c r="L204" s="223">
        <f t="shared" si="66"/>
        <v>0.33818181818181819</v>
      </c>
      <c r="M204" s="219" t="s">
        <v>588</v>
      </c>
      <c r="N204" s="224">
        <v>43108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103</v>
      </c>
      <c r="B205" s="217">
        <v>43018</v>
      </c>
      <c r="C205" s="217"/>
      <c r="D205" s="218" t="s">
        <v>753</v>
      </c>
      <c r="E205" s="219" t="s">
        <v>619</v>
      </c>
      <c r="F205" s="220">
        <v>125.5</v>
      </c>
      <c r="G205" s="219"/>
      <c r="H205" s="219">
        <v>158</v>
      </c>
      <c r="I205" s="221">
        <v>155</v>
      </c>
      <c r="J205" s="222" t="s">
        <v>754</v>
      </c>
      <c r="K205" s="192">
        <f t="shared" si="65"/>
        <v>32.5</v>
      </c>
      <c r="L205" s="223">
        <f t="shared" si="66"/>
        <v>0.25896414342629481</v>
      </c>
      <c r="M205" s="219" t="s">
        <v>588</v>
      </c>
      <c r="N205" s="224">
        <v>43067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104</v>
      </c>
      <c r="B206" s="217">
        <v>43018</v>
      </c>
      <c r="C206" s="217"/>
      <c r="D206" s="218" t="s">
        <v>755</v>
      </c>
      <c r="E206" s="219" t="s">
        <v>619</v>
      </c>
      <c r="F206" s="220">
        <v>895</v>
      </c>
      <c r="G206" s="219"/>
      <c r="H206" s="219">
        <v>1122.5</v>
      </c>
      <c r="I206" s="221">
        <v>1078</v>
      </c>
      <c r="J206" s="222" t="s">
        <v>756</v>
      </c>
      <c r="K206" s="192">
        <v>227.5</v>
      </c>
      <c r="L206" s="223">
        <v>0.25418994413407803</v>
      </c>
      <c r="M206" s="219" t="s">
        <v>588</v>
      </c>
      <c r="N206" s="224">
        <v>43117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105</v>
      </c>
      <c r="B207" s="217">
        <v>43020</v>
      </c>
      <c r="C207" s="217"/>
      <c r="D207" s="218" t="s">
        <v>344</v>
      </c>
      <c r="E207" s="219" t="s">
        <v>619</v>
      </c>
      <c r="F207" s="220">
        <v>525</v>
      </c>
      <c r="G207" s="219"/>
      <c r="H207" s="219">
        <v>629</v>
      </c>
      <c r="I207" s="221">
        <v>629</v>
      </c>
      <c r="J207" s="222" t="s">
        <v>677</v>
      </c>
      <c r="K207" s="192">
        <v>104</v>
      </c>
      <c r="L207" s="223">
        <v>0.19809523809523799</v>
      </c>
      <c r="M207" s="219" t="s">
        <v>588</v>
      </c>
      <c r="N207" s="224">
        <v>43119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106</v>
      </c>
      <c r="B208" s="217">
        <v>43046</v>
      </c>
      <c r="C208" s="217"/>
      <c r="D208" s="218" t="s">
        <v>386</v>
      </c>
      <c r="E208" s="219" t="s">
        <v>619</v>
      </c>
      <c r="F208" s="220">
        <v>740</v>
      </c>
      <c r="G208" s="219"/>
      <c r="H208" s="219">
        <v>892.5</v>
      </c>
      <c r="I208" s="221">
        <v>900</v>
      </c>
      <c r="J208" s="222" t="s">
        <v>757</v>
      </c>
      <c r="K208" s="192">
        <f>H208-F208</f>
        <v>152.5</v>
      </c>
      <c r="L208" s="223">
        <f>K208/F208</f>
        <v>0.20608108108108109</v>
      </c>
      <c r="M208" s="219" t="s">
        <v>588</v>
      </c>
      <c r="N208" s="224">
        <v>43052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107</v>
      </c>
      <c r="B209" s="186">
        <v>43073</v>
      </c>
      <c r="C209" s="186"/>
      <c r="D209" s="187" t="s">
        <v>758</v>
      </c>
      <c r="E209" s="188" t="s">
        <v>619</v>
      </c>
      <c r="F209" s="189">
        <v>118.5</v>
      </c>
      <c r="G209" s="188"/>
      <c r="H209" s="188">
        <v>143.5</v>
      </c>
      <c r="I209" s="190">
        <v>145</v>
      </c>
      <c r="J209" s="191" t="s">
        <v>609</v>
      </c>
      <c r="K209" s="192">
        <f>H209-F209</f>
        <v>25</v>
      </c>
      <c r="L209" s="193">
        <f>K209/F209</f>
        <v>0.2109704641350211</v>
      </c>
      <c r="M209" s="188" t="s">
        <v>588</v>
      </c>
      <c r="N209" s="194">
        <v>43097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5">
        <v>108</v>
      </c>
      <c r="B210" s="196">
        <v>43090</v>
      </c>
      <c r="C210" s="196"/>
      <c r="D210" s="197" t="s">
        <v>432</v>
      </c>
      <c r="E210" s="198" t="s">
        <v>619</v>
      </c>
      <c r="F210" s="199">
        <v>715</v>
      </c>
      <c r="G210" s="199"/>
      <c r="H210" s="200">
        <v>500</v>
      </c>
      <c r="I210" s="200">
        <v>872</v>
      </c>
      <c r="J210" s="201" t="s">
        <v>759</v>
      </c>
      <c r="K210" s="202">
        <f>H210-F210</f>
        <v>-215</v>
      </c>
      <c r="L210" s="203">
        <f>K210/F210</f>
        <v>-0.30069930069930068</v>
      </c>
      <c r="M210" s="199" t="s">
        <v>600</v>
      </c>
      <c r="N210" s="196">
        <v>43670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109</v>
      </c>
      <c r="B211" s="186">
        <v>43098</v>
      </c>
      <c r="C211" s="186"/>
      <c r="D211" s="187" t="s">
        <v>602</v>
      </c>
      <c r="E211" s="188" t="s">
        <v>619</v>
      </c>
      <c r="F211" s="189">
        <v>435</v>
      </c>
      <c r="G211" s="188"/>
      <c r="H211" s="188">
        <v>542.5</v>
      </c>
      <c r="I211" s="190">
        <v>539</v>
      </c>
      <c r="J211" s="191" t="s">
        <v>677</v>
      </c>
      <c r="K211" s="192">
        <v>107.5</v>
      </c>
      <c r="L211" s="193">
        <v>0.247126436781609</v>
      </c>
      <c r="M211" s="188" t="s">
        <v>588</v>
      </c>
      <c r="N211" s="194">
        <v>43206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110</v>
      </c>
      <c r="B212" s="186">
        <v>43098</v>
      </c>
      <c r="C212" s="186"/>
      <c r="D212" s="187" t="s">
        <v>560</v>
      </c>
      <c r="E212" s="188" t="s">
        <v>619</v>
      </c>
      <c r="F212" s="189">
        <v>885</v>
      </c>
      <c r="G212" s="188"/>
      <c r="H212" s="188">
        <v>1090</v>
      </c>
      <c r="I212" s="190">
        <v>1084</v>
      </c>
      <c r="J212" s="191" t="s">
        <v>677</v>
      </c>
      <c r="K212" s="192">
        <v>205</v>
      </c>
      <c r="L212" s="193">
        <v>0.23163841807909599</v>
      </c>
      <c r="M212" s="188" t="s">
        <v>588</v>
      </c>
      <c r="N212" s="194">
        <v>43213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5">
        <v>111</v>
      </c>
      <c r="B213" s="226">
        <v>43192</v>
      </c>
      <c r="C213" s="226"/>
      <c r="D213" s="204" t="s">
        <v>760</v>
      </c>
      <c r="E213" s="199" t="s">
        <v>619</v>
      </c>
      <c r="F213" s="227">
        <v>478.5</v>
      </c>
      <c r="G213" s="199"/>
      <c r="H213" s="199">
        <v>442</v>
      </c>
      <c r="I213" s="200">
        <v>613</v>
      </c>
      <c r="J213" s="201" t="s">
        <v>761</v>
      </c>
      <c r="K213" s="202">
        <f>H213-F213</f>
        <v>-36.5</v>
      </c>
      <c r="L213" s="203">
        <f>K213/F213</f>
        <v>-7.6280041797283177E-2</v>
      </c>
      <c r="M213" s="199" t="s">
        <v>600</v>
      </c>
      <c r="N213" s="196">
        <v>43762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5">
        <v>112</v>
      </c>
      <c r="B214" s="196">
        <v>43194</v>
      </c>
      <c r="C214" s="196"/>
      <c r="D214" s="197" t="s">
        <v>762</v>
      </c>
      <c r="E214" s="198" t="s">
        <v>619</v>
      </c>
      <c r="F214" s="199">
        <f>141.5-7.3</f>
        <v>134.19999999999999</v>
      </c>
      <c r="G214" s="199"/>
      <c r="H214" s="200">
        <v>77</v>
      </c>
      <c r="I214" s="200">
        <v>180</v>
      </c>
      <c r="J214" s="201" t="s">
        <v>763</v>
      </c>
      <c r="K214" s="202">
        <f>H214-F214</f>
        <v>-57.199999999999989</v>
      </c>
      <c r="L214" s="203">
        <f>K214/F214</f>
        <v>-0.42622950819672129</v>
      </c>
      <c r="M214" s="199" t="s">
        <v>600</v>
      </c>
      <c r="N214" s="196">
        <v>43522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5">
        <v>113</v>
      </c>
      <c r="B215" s="196">
        <v>43209</v>
      </c>
      <c r="C215" s="196"/>
      <c r="D215" s="197" t="s">
        <v>764</v>
      </c>
      <c r="E215" s="198" t="s">
        <v>619</v>
      </c>
      <c r="F215" s="199">
        <v>430</v>
      </c>
      <c r="G215" s="199"/>
      <c r="H215" s="200">
        <v>220</v>
      </c>
      <c r="I215" s="200">
        <v>537</v>
      </c>
      <c r="J215" s="201" t="s">
        <v>765</v>
      </c>
      <c r="K215" s="202">
        <f>H215-F215</f>
        <v>-210</v>
      </c>
      <c r="L215" s="203">
        <f>K215/F215</f>
        <v>-0.48837209302325579</v>
      </c>
      <c r="M215" s="199" t="s">
        <v>600</v>
      </c>
      <c r="N215" s="196">
        <v>43252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114</v>
      </c>
      <c r="B216" s="217">
        <v>43220</v>
      </c>
      <c r="C216" s="217"/>
      <c r="D216" s="218" t="s">
        <v>387</v>
      </c>
      <c r="E216" s="219" t="s">
        <v>619</v>
      </c>
      <c r="F216" s="219">
        <v>153.5</v>
      </c>
      <c r="G216" s="219"/>
      <c r="H216" s="219">
        <v>196</v>
      </c>
      <c r="I216" s="221">
        <v>196</v>
      </c>
      <c r="J216" s="191" t="s">
        <v>766</v>
      </c>
      <c r="K216" s="192">
        <f>H216-F216</f>
        <v>42.5</v>
      </c>
      <c r="L216" s="193">
        <f>K216/F216</f>
        <v>0.27687296416938112</v>
      </c>
      <c r="M216" s="188" t="s">
        <v>588</v>
      </c>
      <c r="N216" s="194">
        <v>43605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5">
        <v>115</v>
      </c>
      <c r="B217" s="196">
        <v>43306</v>
      </c>
      <c r="C217" s="196"/>
      <c r="D217" s="197" t="s">
        <v>736</v>
      </c>
      <c r="E217" s="198" t="s">
        <v>619</v>
      </c>
      <c r="F217" s="199">
        <v>27.5</v>
      </c>
      <c r="G217" s="199"/>
      <c r="H217" s="200">
        <v>13.1</v>
      </c>
      <c r="I217" s="200">
        <v>60</v>
      </c>
      <c r="J217" s="201" t="s">
        <v>767</v>
      </c>
      <c r="K217" s="202">
        <v>-14.4</v>
      </c>
      <c r="L217" s="203">
        <v>-0.52363636363636401</v>
      </c>
      <c r="M217" s="199" t="s">
        <v>600</v>
      </c>
      <c r="N217" s="196">
        <v>43138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5">
        <v>116</v>
      </c>
      <c r="B218" s="226">
        <v>43318</v>
      </c>
      <c r="C218" s="226"/>
      <c r="D218" s="204" t="s">
        <v>768</v>
      </c>
      <c r="E218" s="199" t="s">
        <v>619</v>
      </c>
      <c r="F218" s="199">
        <v>148.5</v>
      </c>
      <c r="G218" s="199"/>
      <c r="H218" s="199">
        <v>102</v>
      </c>
      <c r="I218" s="200">
        <v>182</v>
      </c>
      <c r="J218" s="201" t="s">
        <v>769</v>
      </c>
      <c r="K218" s="202">
        <f>H218-F218</f>
        <v>-46.5</v>
      </c>
      <c r="L218" s="203">
        <f>K218/F218</f>
        <v>-0.31313131313131315</v>
      </c>
      <c r="M218" s="199" t="s">
        <v>600</v>
      </c>
      <c r="N218" s="196">
        <v>43661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117</v>
      </c>
      <c r="B219" s="186">
        <v>43335</v>
      </c>
      <c r="C219" s="186"/>
      <c r="D219" s="187" t="s">
        <v>770</v>
      </c>
      <c r="E219" s="188" t="s">
        <v>619</v>
      </c>
      <c r="F219" s="219">
        <v>285</v>
      </c>
      <c r="G219" s="188"/>
      <c r="H219" s="188">
        <v>355</v>
      </c>
      <c r="I219" s="190">
        <v>364</v>
      </c>
      <c r="J219" s="191" t="s">
        <v>771</v>
      </c>
      <c r="K219" s="192">
        <v>70</v>
      </c>
      <c r="L219" s="193">
        <v>0.24561403508771901</v>
      </c>
      <c r="M219" s="188" t="s">
        <v>588</v>
      </c>
      <c r="N219" s="194">
        <v>43455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118</v>
      </c>
      <c r="B220" s="186">
        <v>43341</v>
      </c>
      <c r="C220" s="186"/>
      <c r="D220" s="187" t="s">
        <v>375</v>
      </c>
      <c r="E220" s="188" t="s">
        <v>619</v>
      </c>
      <c r="F220" s="219">
        <v>525</v>
      </c>
      <c r="G220" s="188"/>
      <c r="H220" s="188">
        <v>585</v>
      </c>
      <c r="I220" s="190">
        <v>635</v>
      </c>
      <c r="J220" s="191" t="s">
        <v>772</v>
      </c>
      <c r="K220" s="192">
        <f t="shared" ref="K220:K237" si="67">H220-F220</f>
        <v>60</v>
      </c>
      <c r="L220" s="193">
        <f t="shared" ref="L220:L237" si="68">K220/F220</f>
        <v>0.11428571428571428</v>
      </c>
      <c r="M220" s="188" t="s">
        <v>588</v>
      </c>
      <c r="N220" s="194">
        <v>43662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119</v>
      </c>
      <c r="B221" s="186">
        <v>43395</v>
      </c>
      <c r="C221" s="186"/>
      <c r="D221" s="187" t="s">
        <v>361</v>
      </c>
      <c r="E221" s="188" t="s">
        <v>619</v>
      </c>
      <c r="F221" s="219">
        <v>475</v>
      </c>
      <c r="G221" s="188"/>
      <c r="H221" s="188">
        <v>574</v>
      </c>
      <c r="I221" s="190">
        <v>570</v>
      </c>
      <c r="J221" s="191" t="s">
        <v>677</v>
      </c>
      <c r="K221" s="192">
        <f t="shared" si="67"/>
        <v>99</v>
      </c>
      <c r="L221" s="193">
        <f t="shared" si="68"/>
        <v>0.20842105263157895</v>
      </c>
      <c r="M221" s="188" t="s">
        <v>588</v>
      </c>
      <c r="N221" s="194">
        <v>43403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120</v>
      </c>
      <c r="B222" s="217">
        <v>43397</v>
      </c>
      <c r="C222" s="217"/>
      <c r="D222" s="218" t="s">
        <v>382</v>
      </c>
      <c r="E222" s="219" t="s">
        <v>619</v>
      </c>
      <c r="F222" s="219">
        <v>707.5</v>
      </c>
      <c r="G222" s="219"/>
      <c r="H222" s="219">
        <v>872</v>
      </c>
      <c r="I222" s="221">
        <v>872</v>
      </c>
      <c r="J222" s="222" t="s">
        <v>677</v>
      </c>
      <c r="K222" s="192">
        <f t="shared" si="67"/>
        <v>164.5</v>
      </c>
      <c r="L222" s="223">
        <f t="shared" si="68"/>
        <v>0.23250883392226149</v>
      </c>
      <c r="M222" s="219" t="s">
        <v>588</v>
      </c>
      <c r="N222" s="224">
        <v>43482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121</v>
      </c>
      <c r="B223" s="217">
        <v>43398</v>
      </c>
      <c r="C223" s="217"/>
      <c r="D223" s="218" t="s">
        <v>773</v>
      </c>
      <c r="E223" s="219" t="s">
        <v>619</v>
      </c>
      <c r="F223" s="219">
        <v>162</v>
      </c>
      <c r="G223" s="219"/>
      <c r="H223" s="219">
        <v>204</v>
      </c>
      <c r="I223" s="221">
        <v>209</v>
      </c>
      <c r="J223" s="222" t="s">
        <v>774</v>
      </c>
      <c r="K223" s="192">
        <f t="shared" si="67"/>
        <v>42</v>
      </c>
      <c r="L223" s="223">
        <f t="shared" si="68"/>
        <v>0.25925925925925924</v>
      </c>
      <c r="M223" s="219" t="s">
        <v>588</v>
      </c>
      <c r="N223" s="224">
        <v>43539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122</v>
      </c>
      <c r="B224" s="217">
        <v>43399</v>
      </c>
      <c r="C224" s="217"/>
      <c r="D224" s="218" t="s">
        <v>480</v>
      </c>
      <c r="E224" s="219" t="s">
        <v>619</v>
      </c>
      <c r="F224" s="219">
        <v>240</v>
      </c>
      <c r="G224" s="219"/>
      <c r="H224" s="219">
        <v>297</v>
      </c>
      <c r="I224" s="221">
        <v>297</v>
      </c>
      <c r="J224" s="222" t="s">
        <v>677</v>
      </c>
      <c r="K224" s="228">
        <f t="shared" si="67"/>
        <v>57</v>
      </c>
      <c r="L224" s="223">
        <f t="shared" si="68"/>
        <v>0.23749999999999999</v>
      </c>
      <c r="M224" s="219" t="s">
        <v>588</v>
      </c>
      <c r="N224" s="224">
        <v>43417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123</v>
      </c>
      <c r="B225" s="186">
        <v>43439</v>
      </c>
      <c r="C225" s="186"/>
      <c r="D225" s="187" t="s">
        <v>775</v>
      </c>
      <c r="E225" s="188" t="s">
        <v>619</v>
      </c>
      <c r="F225" s="188">
        <v>202.5</v>
      </c>
      <c r="G225" s="188"/>
      <c r="H225" s="188">
        <v>255</v>
      </c>
      <c r="I225" s="190">
        <v>252</v>
      </c>
      <c r="J225" s="191" t="s">
        <v>677</v>
      </c>
      <c r="K225" s="192">
        <f t="shared" si="67"/>
        <v>52.5</v>
      </c>
      <c r="L225" s="193">
        <f t="shared" si="68"/>
        <v>0.25925925925925924</v>
      </c>
      <c r="M225" s="188" t="s">
        <v>588</v>
      </c>
      <c r="N225" s="194">
        <v>43542</v>
      </c>
      <c r="O225" s="1"/>
      <c r="P225" s="1"/>
      <c r="Q225" s="1"/>
      <c r="R225" s="6" t="s">
        <v>776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124</v>
      </c>
      <c r="B226" s="217">
        <v>43465</v>
      </c>
      <c r="C226" s="186"/>
      <c r="D226" s="218" t="s">
        <v>414</v>
      </c>
      <c r="E226" s="219" t="s">
        <v>619</v>
      </c>
      <c r="F226" s="219">
        <v>710</v>
      </c>
      <c r="G226" s="219"/>
      <c r="H226" s="219">
        <v>866</v>
      </c>
      <c r="I226" s="221">
        <v>866</v>
      </c>
      <c r="J226" s="222" t="s">
        <v>677</v>
      </c>
      <c r="K226" s="192">
        <f t="shared" si="67"/>
        <v>156</v>
      </c>
      <c r="L226" s="193">
        <f t="shared" si="68"/>
        <v>0.21971830985915494</v>
      </c>
      <c r="M226" s="188" t="s">
        <v>588</v>
      </c>
      <c r="N226" s="194">
        <v>43553</v>
      </c>
      <c r="O226" s="1"/>
      <c r="P226" s="1"/>
      <c r="Q226" s="1"/>
      <c r="R226" s="6" t="s">
        <v>776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125</v>
      </c>
      <c r="B227" s="217">
        <v>43522</v>
      </c>
      <c r="C227" s="217"/>
      <c r="D227" s="218" t="s">
        <v>152</v>
      </c>
      <c r="E227" s="219" t="s">
        <v>619</v>
      </c>
      <c r="F227" s="219">
        <v>337.25</v>
      </c>
      <c r="G227" s="219"/>
      <c r="H227" s="219">
        <v>398.5</v>
      </c>
      <c r="I227" s="221">
        <v>411</v>
      </c>
      <c r="J227" s="191" t="s">
        <v>777</v>
      </c>
      <c r="K227" s="192">
        <f t="shared" si="67"/>
        <v>61.25</v>
      </c>
      <c r="L227" s="193">
        <f t="shared" si="68"/>
        <v>0.1816160118606375</v>
      </c>
      <c r="M227" s="188" t="s">
        <v>588</v>
      </c>
      <c r="N227" s="194">
        <v>43760</v>
      </c>
      <c r="O227" s="1"/>
      <c r="P227" s="1"/>
      <c r="Q227" s="1"/>
      <c r="R227" s="6" t="s">
        <v>776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9">
        <v>126</v>
      </c>
      <c r="B228" s="230">
        <v>43559</v>
      </c>
      <c r="C228" s="230"/>
      <c r="D228" s="231" t="s">
        <v>778</v>
      </c>
      <c r="E228" s="232" t="s">
        <v>619</v>
      </c>
      <c r="F228" s="232">
        <v>130</v>
      </c>
      <c r="G228" s="232"/>
      <c r="H228" s="232">
        <v>65</v>
      </c>
      <c r="I228" s="233">
        <v>158</v>
      </c>
      <c r="J228" s="201" t="s">
        <v>779</v>
      </c>
      <c r="K228" s="202">
        <f t="shared" si="67"/>
        <v>-65</v>
      </c>
      <c r="L228" s="203">
        <f t="shared" si="68"/>
        <v>-0.5</v>
      </c>
      <c r="M228" s="199" t="s">
        <v>600</v>
      </c>
      <c r="N228" s="196">
        <v>43726</v>
      </c>
      <c r="O228" s="1"/>
      <c r="P228" s="1"/>
      <c r="Q228" s="1"/>
      <c r="R228" s="6" t="s">
        <v>780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127</v>
      </c>
      <c r="B229" s="217">
        <v>43017</v>
      </c>
      <c r="C229" s="217"/>
      <c r="D229" s="218" t="s">
        <v>185</v>
      </c>
      <c r="E229" s="219" t="s">
        <v>619</v>
      </c>
      <c r="F229" s="219">
        <v>141.5</v>
      </c>
      <c r="G229" s="219"/>
      <c r="H229" s="219">
        <v>183.5</v>
      </c>
      <c r="I229" s="221">
        <v>210</v>
      </c>
      <c r="J229" s="191" t="s">
        <v>774</v>
      </c>
      <c r="K229" s="192">
        <f t="shared" si="67"/>
        <v>42</v>
      </c>
      <c r="L229" s="193">
        <f t="shared" si="68"/>
        <v>0.29681978798586572</v>
      </c>
      <c r="M229" s="188" t="s">
        <v>588</v>
      </c>
      <c r="N229" s="194">
        <v>43042</v>
      </c>
      <c r="O229" s="1"/>
      <c r="P229" s="1"/>
      <c r="Q229" s="1"/>
      <c r="R229" s="6" t="s">
        <v>780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9">
        <v>128</v>
      </c>
      <c r="B230" s="230">
        <v>43074</v>
      </c>
      <c r="C230" s="230"/>
      <c r="D230" s="231" t="s">
        <v>781</v>
      </c>
      <c r="E230" s="232" t="s">
        <v>619</v>
      </c>
      <c r="F230" s="227">
        <v>172</v>
      </c>
      <c r="G230" s="232"/>
      <c r="H230" s="232">
        <v>155.25</v>
      </c>
      <c r="I230" s="233">
        <v>230</v>
      </c>
      <c r="J230" s="201" t="s">
        <v>782</v>
      </c>
      <c r="K230" s="202">
        <f t="shared" si="67"/>
        <v>-16.75</v>
      </c>
      <c r="L230" s="203">
        <f t="shared" si="68"/>
        <v>-9.7383720930232565E-2</v>
      </c>
      <c r="M230" s="199" t="s">
        <v>600</v>
      </c>
      <c r="N230" s="196">
        <v>43787</v>
      </c>
      <c r="O230" s="1"/>
      <c r="P230" s="1"/>
      <c r="Q230" s="1"/>
      <c r="R230" s="6" t="s">
        <v>780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129</v>
      </c>
      <c r="B231" s="217">
        <v>43398</v>
      </c>
      <c r="C231" s="217"/>
      <c r="D231" s="218" t="s">
        <v>107</v>
      </c>
      <c r="E231" s="219" t="s">
        <v>619</v>
      </c>
      <c r="F231" s="219">
        <v>698.5</v>
      </c>
      <c r="G231" s="219"/>
      <c r="H231" s="219">
        <v>890</v>
      </c>
      <c r="I231" s="221">
        <v>890</v>
      </c>
      <c r="J231" s="191" t="s">
        <v>850</v>
      </c>
      <c r="K231" s="192">
        <f t="shared" si="67"/>
        <v>191.5</v>
      </c>
      <c r="L231" s="193">
        <f t="shared" si="68"/>
        <v>0.27415891195418757</v>
      </c>
      <c r="M231" s="188" t="s">
        <v>588</v>
      </c>
      <c r="N231" s="194">
        <v>44328</v>
      </c>
      <c r="O231" s="1"/>
      <c r="P231" s="1"/>
      <c r="Q231" s="1"/>
      <c r="R231" s="6" t="s">
        <v>776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130</v>
      </c>
      <c r="B232" s="217">
        <v>42877</v>
      </c>
      <c r="C232" s="217"/>
      <c r="D232" s="218" t="s">
        <v>374</v>
      </c>
      <c r="E232" s="219" t="s">
        <v>619</v>
      </c>
      <c r="F232" s="219">
        <v>127.6</v>
      </c>
      <c r="G232" s="219"/>
      <c r="H232" s="219">
        <v>138</v>
      </c>
      <c r="I232" s="221">
        <v>190</v>
      </c>
      <c r="J232" s="191" t="s">
        <v>783</v>
      </c>
      <c r="K232" s="192">
        <f t="shared" si="67"/>
        <v>10.400000000000006</v>
      </c>
      <c r="L232" s="193">
        <f t="shared" si="68"/>
        <v>8.1504702194357417E-2</v>
      </c>
      <c r="M232" s="188" t="s">
        <v>588</v>
      </c>
      <c r="N232" s="194">
        <v>43774</v>
      </c>
      <c r="O232" s="1"/>
      <c r="P232" s="1"/>
      <c r="Q232" s="1"/>
      <c r="R232" s="6" t="s">
        <v>780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131</v>
      </c>
      <c r="B233" s="217">
        <v>43158</v>
      </c>
      <c r="C233" s="217"/>
      <c r="D233" s="218" t="s">
        <v>784</v>
      </c>
      <c r="E233" s="219" t="s">
        <v>619</v>
      </c>
      <c r="F233" s="219">
        <v>317</v>
      </c>
      <c r="G233" s="219"/>
      <c r="H233" s="219">
        <v>382.5</v>
      </c>
      <c r="I233" s="221">
        <v>398</v>
      </c>
      <c r="J233" s="191" t="s">
        <v>785</v>
      </c>
      <c r="K233" s="192">
        <f t="shared" si="67"/>
        <v>65.5</v>
      </c>
      <c r="L233" s="193">
        <f t="shared" si="68"/>
        <v>0.20662460567823343</v>
      </c>
      <c r="M233" s="188" t="s">
        <v>588</v>
      </c>
      <c r="N233" s="194">
        <v>44238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132</v>
      </c>
      <c r="B234" s="230">
        <v>43164</v>
      </c>
      <c r="C234" s="230"/>
      <c r="D234" s="231" t="s">
        <v>144</v>
      </c>
      <c r="E234" s="232" t="s">
        <v>619</v>
      </c>
      <c r="F234" s="227">
        <f>510-14.4</f>
        <v>495.6</v>
      </c>
      <c r="G234" s="232"/>
      <c r="H234" s="232">
        <v>350</v>
      </c>
      <c r="I234" s="233">
        <v>672</v>
      </c>
      <c r="J234" s="201" t="s">
        <v>786</v>
      </c>
      <c r="K234" s="202">
        <f t="shared" si="67"/>
        <v>-145.60000000000002</v>
      </c>
      <c r="L234" s="203">
        <f t="shared" si="68"/>
        <v>-0.29378531073446329</v>
      </c>
      <c r="M234" s="199" t="s">
        <v>600</v>
      </c>
      <c r="N234" s="196">
        <v>43887</v>
      </c>
      <c r="O234" s="1"/>
      <c r="P234" s="1"/>
      <c r="Q234" s="1"/>
      <c r="R234" s="6" t="s">
        <v>776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133</v>
      </c>
      <c r="B235" s="230">
        <v>43237</v>
      </c>
      <c r="C235" s="230"/>
      <c r="D235" s="231" t="s">
        <v>472</v>
      </c>
      <c r="E235" s="232" t="s">
        <v>619</v>
      </c>
      <c r="F235" s="227">
        <v>230.3</v>
      </c>
      <c r="G235" s="232"/>
      <c r="H235" s="232">
        <v>102.5</v>
      </c>
      <c r="I235" s="233">
        <v>348</v>
      </c>
      <c r="J235" s="201" t="s">
        <v>787</v>
      </c>
      <c r="K235" s="202">
        <f t="shared" si="67"/>
        <v>-127.80000000000001</v>
      </c>
      <c r="L235" s="203">
        <f t="shared" si="68"/>
        <v>-0.55492835432045162</v>
      </c>
      <c r="M235" s="199" t="s">
        <v>600</v>
      </c>
      <c r="N235" s="196">
        <v>43896</v>
      </c>
      <c r="O235" s="1"/>
      <c r="P235" s="1"/>
      <c r="Q235" s="1"/>
      <c r="R235" s="6" t="s">
        <v>776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134</v>
      </c>
      <c r="B236" s="217">
        <v>43258</v>
      </c>
      <c r="C236" s="217"/>
      <c r="D236" s="218" t="s">
        <v>437</v>
      </c>
      <c r="E236" s="219" t="s">
        <v>619</v>
      </c>
      <c r="F236" s="219">
        <f>342.5-5.1</f>
        <v>337.4</v>
      </c>
      <c r="G236" s="219"/>
      <c r="H236" s="219">
        <v>412.5</v>
      </c>
      <c r="I236" s="221">
        <v>439</v>
      </c>
      <c r="J236" s="191" t="s">
        <v>788</v>
      </c>
      <c r="K236" s="192">
        <f t="shared" si="67"/>
        <v>75.100000000000023</v>
      </c>
      <c r="L236" s="193">
        <f t="shared" si="68"/>
        <v>0.22258446947243635</v>
      </c>
      <c r="M236" s="188" t="s">
        <v>588</v>
      </c>
      <c r="N236" s="194">
        <v>44230</v>
      </c>
      <c r="O236" s="1"/>
      <c r="P236" s="1"/>
      <c r="Q236" s="1"/>
      <c r="R236" s="6" t="s">
        <v>780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0">
        <v>135</v>
      </c>
      <c r="B237" s="209">
        <v>43285</v>
      </c>
      <c r="C237" s="209"/>
      <c r="D237" s="210" t="s">
        <v>55</v>
      </c>
      <c r="E237" s="211" t="s">
        <v>619</v>
      </c>
      <c r="F237" s="211">
        <f>127.5-5.53</f>
        <v>121.97</v>
      </c>
      <c r="G237" s="212"/>
      <c r="H237" s="212">
        <v>122.5</v>
      </c>
      <c r="I237" s="212">
        <v>170</v>
      </c>
      <c r="J237" s="213" t="s">
        <v>817</v>
      </c>
      <c r="K237" s="214">
        <f t="shared" si="67"/>
        <v>0.53000000000000114</v>
      </c>
      <c r="L237" s="215">
        <f t="shared" si="68"/>
        <v>4.3453308190538747E-3</v>
      </c>
      <c r="M237" s="211" t="s">
        <v>710</v>
      </c>
      <c r="N237" s="209">
        <v>44431</v>
      </c>
      <c r="O237" s="1"/>
      <c r="P237" s="1"/>
      <c r="Q237" s="1"/>
      <c r="R237" s="6" t="s">
        <v>776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136</v>
      </c>
      <c r="B238" s="230">
        <v>43294</v>
      </c>
      <c r="C238" s="230"/>
      <c r="D238" s="231" t="s">
        <v>363</v>
      </c>
      <c r="E238" s="232" t="s">
        <v>619</v>
      </c>
      <c r="F238" s="227">
        <v>46.5</v>
      </c>
      <c r="G238" s="232"/>
      <c r="H238" s="232">
        <v>17</v>
      </c>
      <c r="I238" s="233">
        <v>59</v>
      </c>
      <c r="J238" s="201" t="s">
        <v>789</v>
      </c>
      <c r="K238" s="202">
        <f t="shared" ref="K238:K246" si="69">H238-F238</f>
        <v>-29.5</v>
      </c>
      <c r="L238" s="203">
        <f t="shared" ref="L238:L246" si="70">K238/F238</f>
        <v>-0.63440860215053763</v>
      </c>
      <c r="M238" s="199" t="s">
        <v>600</v>
      </c>
      <c r="N238" s="196">
        <v>43887</v>
      </c>
      <c r="O238" s="1"/>
      <c r="P238" s="1"/>
      <c r="Q238" s="1"/>
      <c r="R238" s="6" t="s">
        <v>776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137</v>
      </c>
      <c r="B239" s="217">
        <v>43396</v>
      </c>
      <c r="C239" s="217"/>
      <c r="D239" s="218" t="s">
        <v>416</v>
      </c>
      <c r="E239" s="219" t="s">
        <v>619</v>
      </c>
      <c r="F239" s="219">
        <v>156.5</v>
      </c>
      <c r="G239" s="219"/>
      <c r="H239" s="219">
        <v>207.5</v>
      </c>
      <c r="I239" s="221">
        <v>191</v>
      </c>
      <c r="J239" s="191" t="s">
        <v>677</v>
      </c>
      <c r="K239" s="192">
        <f t="shared" si="69"/>
        <v>51</v>
      </c>
      <c r="L239" s="193">
        <f t="shared" si="70"/>
        <v>0.32587859424920129</v>
      </c>
      <c r="M239" s="188" t="s">
        <v>588</v>
      </c>
      <c r="N239" s="194">
        <v>44369</v>
      </c>
      <c r="O239" s="1"/>
      <c r="P239" s="1"/>
      <c r="Q239" s="1"/>
      <c r="R239" s="6" t="s">
        <v>776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138</v>
      </c>
      <c r="B240" s="217">
        <v>43439</v>
      </c>
      <c r="C240" s="217"/>
      <c r="D240" s="218" t="s">
        <v>325</v>
      </c>
      <c r="E240" s="219" t="s">
        <v>619</v>
      </c>
      <c r="F240" s="219">
        <v>259.5</v>
      </c>
      <c r="G240" s="219"/>
      <c r="H240" s="219">
        <v>320</v>
      </c>
      <c r="I240" s="221">
        <v>320</v>
      </c>
      <c r="J240" s="191" t="s">
        <v>677</v>
      </c>
      <c r="K240" s="192">
        <f t="shared" si="69"/>
        <v>60.5</v>
      </c>
      <c r="L240" s="193">
        <f t="shared" si="70"/>
        <v>0.23314065510597304</v>
      </c>
      <c r="M240" s="188" t="s">
        <v>588</v>
      </c>
      <c r="N240" s="194">
        <v>44323</v>
      </c>
      <c r="O240" s="1"/>
      <c r="P240" s="1"/>
      <c r="Q240" s="1"/>
      <c r="R240" s="6" t="s">
        <v>776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139</v>
      </c>
      <c r="B241" s="230">
        <v>43439</v>
      </c>
      <c r="C241" s="230"/>
      <c r="D241" s="231" t="s">
        <v>790</v>
      </c>
      <c r="E241" s="232" t="s">
        <v>619</v>
      </c>
      <c r="F241" s="232">
        <v>715</v>
      </c>
      <c r="G241" s="232"/>
      <c r="H241" s="232">
        <v>445</v>
      </c>
      <c r="I241" s="233">
        <v>840</v>
      </c>
      <c r="J241" s="201" t="s">
        <v>791</v>
      </c>
      <c r="K241" s="202">
        <f t="shared" si="69"/>
        <v>-270</v>
      </c>
      <c r="L241" s="203">
        <f t="shared" si="70"/>
        <v>-0.3776223776223776</v>
      </c>
      <c r="M241" s="199" t="s">
        <v>600</v>
      </c>
      <c r="N241" s="196">
        <v>43800</v>
      </c>
      <c r="O241" s="1"/>
      <c r="P241" s="1"/>
      <c r="Q241" s="1"/>
      <c r="R241" s="6" t="s">
        <v>776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140</v>
      </c>
      <c r="B242" s="217">
        <v>43469</v>
      </c>
      <c r="C242" s="217"/>
      <c r="D242" s="218" t="s">
        <v>157</v>
      </c>
      <c r="E242" s="219" t="s">
        <v>619</v>
      </c>
      <c r="F242" s="219">
        <v>875</v>
      </c>
      <c r="G242" s="219"/>
      <c r="H242" s="219">
        <v>1165</v>
      </c>
      <c r="I242" s="221">
        <v>1185</v>
      </c>
      <c r="J242" s="191" t="s">
        <v>792</v>
      </c>
      <c r="K242" s="192">
        <f t="shared" si="69"/>
        <v>290</v>
      </c>
      <c r="L242" s="193">
        <f t="shared" si="70"/>
        <v>0.33142857142857141</v>
      </c>
      <c r="M242" s="188" t="s">
        <v>588</v>
      </c>
      <c r="N242" s="194">
        <v>43847</v>
      </c>
      <c r="O242" s="1"/>
      <c r="P242" s="1"/>
      <c r="Q242" s="1"/>
      <c r="R242" s="6" t="s">
        <v>776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141</v>
      </c>
      <c r="B243" s="217">
        <v>43559</v>
      </c>
      <c r="C243" s="217"/>
      <c r="D243" s="218" t="s">
        <v>341</v>
      </c>
      <c r="E243" s="219" t="s">
        <v>619</v>
      </c>
      <c r="F243" s="219">
        <f>387-14.63</f>
        <v>372.37</v>
      </c>
      <c r="G243" s="219"/>
      <c r="H243" s="219">
        <v>490</v>
      </c>
      <c r="I243" s="221">
        <v>490</v>
      </c>
      <c r="J243" s="191" t="s">
        <v>677</v>
      </c>
      <c r="K243" s="192">
        <f t="shared" si="69"/>
        <v>117.63</v>
      </c>
      <c r="L243" s="193">
        <f t="shared" si="70"/>
        <v>0.31589548030185027</v>
      </c>
      <c r="M243" s="188" t="s">
        <v>588</v>
      </c>
      <c r="N243" s="194">
        <v>43850</v>
      </c>
      <c r="O243" s="1"/>
      <c r="P243" s="1"/>
      <c r="Q243" s="1"/>
      <c r="R243" s="6" t="s">
        <v>776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142</v>
      </c>
      <c r="B244" s="230">
        <v>43578</v>
      </c>
      <c r="C244" s="230"/>
      <c r="D244" s="231" t="s">
        <v>793</v>
      </c>
      <c r="E244" s="232" t="s">
        <v>590</v>
      </c>
      <c r="F244" s="232">
        <v>220</v>
      </c>
      <c r="G244" s="232"/>
      <c r="H244" s="232">
        <v>127.5</v>
      </c>
      <c r="I244" s="233">
        <v>284</v>
      </c>
      <c r="J244" s="201" t="s">
        <v>794</v>
      </c>
      <c r="K244" s="202">
        <f t="shared" si="69"/>
        <v>-92.5</v>
      </c>
      <c r="L244" s="203">
        <f t="shared" si="70"/>
        <v>-0.42045454545454547</v>
      </c>
      <c r="M244" s="199" t="s">
        <v>600</v>
      </c>
      <c r="N244" s="196">
        <v>43896</v>
      </c>
      <c r="O244" s="1"/>
      <c r="P244" s="1"/>
      <c r="Q244" s="1"/>
      <c r="R244" s="6" t="s">
        <v>776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143</v>
      </c>
      <c r="B245" s="217">
        <v>43622</v>
      </c>
      <c r="C245" s="217"/>
      <c r="D245" s="218" t="s">
        <v>481</v>
      </c>
      <c r="E245" s="219" t="s">
        <v>590</v>
      </c>
      <c r="F245" s="219">
        <v>332.8</v>
      </c>
      <c r="G245" s="219"/>
      <c r="H245" s="219">
        <v>405</v>
      </c>
      <c r="I245" s="221">
        <v>419</v>
      </c>
      <c r="J245" s="191" t="s">
        <v>795</v>
      </c>
      <c r="K245" s="192">
        <f t="shared" si="69"/>
        <v>72.199999999999989</v>
      </c>
      <c r="L245" s="193">
        <f t="shared" si="70"/>
        <v>0.21694711538461534</v>
      </c>
      <c r="M245" s="188" t="s">
        <v>588</v>
      </c>
      <c r="N245" s="194">
        <v>43860</v>
      </c>
      <c r="O245" s="1"/>
      <c r="P245" s="1"/>
      <c r="Q245" s="1"/>
      <c r="R245" s="6" t="s">
        <v>780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0">
        <v>144</v>
      </c>
      <c r="B246" s="209">
        <v>43641</v>
      </c>
      <c r="C246" s="209"/>
      <c r="D246" s="210" t="s">
        <v>150</v>
      </c>
      <c r="E246" s="211" t="s">
        <v>619</v>
      </c>
      <c r="F246" s="211">
        <v>386</v>
      </c>
      <c r="G246" s="212"/>
      <c r="H246" s="212">
        <v>395</v>
      </c>
      <c r="I246" s="212">
        <v>452</v>
      </c>
      <c r="J246" s="213" t="s">
        <v>796</v>
      </c>
      <c r="K246" s="214">
        <f t="shared" si="69"/>
        <v>9</v>
      </c>
      <c r="L246" s="215">
        <f t="shared" si="70"/>
        <v>2.3316062176165803E-2</v>
      </c>
      <c r="M246" s="211" t="s">
        <v>710</v>
      </c>
      <c r="N246" s="209">
        <v>43868</v>
      </c>
      <c r="O246" s="1"/>
      <c r="P246" s="1"/>
      <c r="Q246" s="1"/>
      <c r="R246" s="6" t="s">
        <v>780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0">
        <v>145</v>
      </c>
      <c r="B247" s="209">
        <v>43707</v>
      </c>
      <c r="C247" s="209"/>
      <c r="D247" s="210" t="s">
        <v>130</v>
      </c>
      <c r="E247" s="211" t="s">
        <v>619</v>
      </c>
      <c r="F247" s="211">
        <v>137.5</v>
      </c>
      <c r="G247" s="212"/>
      <c r="H247" s="212">
        <v>138.5</v>
      </c>
      <c r="I247" s="212">
        <v>190</v>
      </c>
      <c r="J247" s="213" t="s">
        <v>816</v>
      </c>
      <c r="K247" s="214">
        <f>H247-F247</f>
        <v>1</v>
      </c>
      <c r="L247" s="215">
        <f>K247/F247</f>
        <v>7.2727272727272727E-3</v>
      </c>
      <c r="M247" s="211" t="s">
        <v>710</v>
      </c>
      <c r="N247" s="209">
        <v>44432</v>
      </c>
      <c r="O247" s="1"/>
      <c r="P247" s="1"/>
      <c r="Q247" s="1"/>
      <c r="R247" s="6" t="s">
        <v>776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146</v>
      </c>
      <c r="B248" s="217">
        <v>43731</v>
      </c>
      <c r="C248" s="217"/>
      <c r="D248" s="218" t="s">
        <v>428</v>
      </c>
      <c r="E248" s="219" t="s">
        <v>619</v>
      </c>
      <c r="F248" s="219">
        <v>235</v>
      </c>
      <c r="G248" s="219"/>
      <c r="H248" s="219">
        <v>295</v>
      </c>
      <c r="I248" s="221">
        <v>296</v>
      </c>
      <c r="J248" s="191" t="s">
        <v>797</v>
      </c>
      <c r="K248" s="192">
        <f t="shared" ref="K248:K254" si="71">H248-F248</f>
        <v>60</v>
      </c>
      <c r="L248" s="193">
        <f t="shared" ref="L248:L254" si="72">K248/F248</f>
        <v>0.25531914893617019</v>
      </c>
      <c r="M248" s="188" t="s">
        <v>588</v>
      </c>
      <c r="N248" s="194">
        <v>43844</v>
      </c>
      <c r="O248" s="1"/>
      <c r="P248" s="1"/>
      <c r="Q248" s="1"/>
      <c r="R248" s="6" t="s">
        <v>780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147</v>
      </c>
      <c r="B249" s="217">
        <v>43752</v>
      </c>
      <c r="C249" s="217"/>
      <c r="D249" s="218" t="s">
        <v>798</v>
      </c>
      <c r="E249" s="219" t="s">
        <v>619</v>
      </c>
      <c r="F249" s="219">
        <v>277.5</v>
      </c>
      <c r="G249" s="219"/>
      <c r="H249" s="219">
        <v>333</v>
      </c>
      <c r="I249" s="221">
        <v>333</v>
      </c>
      <c r="J249" s="191" t="s">
        <v>799</v>
      </c>
      <c r="K249" s="192">
        <f t="shared" si="71"/>
        <v>55.5</v>
      </c>
      <c r="L249" s="193">
        <f t="shared" si="72"/>
        <v>0.2</v>
      </c>
      <c r="M249" s="188" t="s">
        <v>588</v>
      </c>
      <c r="N249" s="194">
        <v>43846</v>
      </c>
      <c r="O249" s="1"/>
      <c r="P249" s="1"/>
      <c r="Q249" s="1"/>
      <c r="R249" s="6" t="s">
        <v>776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148</v>
      </c>
      <c r="B250" s="217">
        <v>43752</v>
      </c>
      <c r="C250" s="217"/>
      <c r="D250" s="218" t="s">
        <v>800</v>
      </c>
      <c r="E250" s="219" t="s">
        <v>619</v>
      </c>
      <c r="F250" s="219">
        <v>930</v>
      </c>
      <c r="G250" s="219"/>
      <c r="H250" s="219">
        <v>1165</v>
      </c>
      <c r="I250" s="221">
        <v>1200</v>
      </c>
      <c r="J250" s="191" t="s">
        <v>801</v>
      </c>
      <c r="K250" s="192">
        <f t="shared" si="71"/>
        <v>235</v>
      </c>
      <c r="L250" s="193">
        <f t="shared" si="72"/>
        <v>0.25268817204301075</v>
      </c>
      <c r="M250" s="188" t="s">
        <v>588</v>
      </c>
      <c r="N250" s="194">
        <v>43847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149</v>
      </c>
      <c r="B251" s="217">
        <v>43753</v>
      </c>
      <c r="C251" s="217"/>
      <c r="D251" s="218" t="s">
        <v>802</v>
      </c>
      <c r="E251" s="219" t="s">
        <v>619</v>
      </c>
      <c r="F251" s="189">
        <v>111</v>
      </c>
      <c r="G251" s="219"/>
      <c r="H251" s="219">
        <v>141</v>
      </c>
      <c r="I251" s="221">
        <v>141</v>
      </c>
      <c r="J251" s="191" t="s">
        <v>603</v>
      </c>
      <c r="K251" s="192">
        <f t="shared" si="71"/>
        <v>30</v>
      </c>
      <c r="L251" s="193">
        <f t="shared" si="72"/>
        <v>0.27027027027027029</v>
      </c>
      <c r="M251" s="188" t="s">
        <v>588</v>
      </c>
      <c r="N251" s="194">
        <v>44328</v>
      </c>
      <c r="O251" s="1"/>
      <c r="P251" s="1"/>
      <c r="Q251" s="1"/>
      <c r="R251" s="6" t="s">
        <v>780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150</v>
      </c>
      <c r="B252" s="217">
        <v>43753</v>
      </c>
      <c r="C252" s="217"/>
      <c r="D252" s="218" t="s">
        <v>803</v>
      </c>
      <c r="E252" s="219" t="s">
        <v>619</v>
      </c>
      <c r="F252" s="189">
        <v>296</v>
      </c>
      <c r="G252" s="219"/>
      <c r="H252" s="219">
        <v>370</v>
      </c>
      <c r="I252" s="221">
        <v>370</v>
      </c>
      <c r="J252" s="191" t="s">
        <v>677</v>
      </c>
      <c r="K252" s="192">
        <f t="shared" si="71"/>
        <v>74</v>
      </c>
      <c r="L252" s="193">
        <f t="shared" si="72"/>
        <v>0.25</v>
      </c>
      <c r="M252" s="188" t="s">
        <v>588</v>
      </c>
      <c r="N252" s="194">
        <v>43853</v>
      </c>
      <c r="O252" s="1"/>
      <c r="P252" s="1"/>
      <c r="Q252" s="1"/>
      <c r="R252" s="6" t="s">
        <v>780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151</v>
      </c>
      <c r="B253" s="217">
        <v>43754</v>
      </c>
      <c r="C253" s="217"/>
      <c r="D253" s="218" t="s">
        <v>804</v>
      </c>
      <c r="E253" s="219" t="s">
        <v>619</v>
      </c>
      <c r="F253" s="189">
        <v>300</v>
      </c>
      <c r="G253" s="219"/>
      <c r="H253" s="219">
        <v>382.5</v>
      </c>
      <c r="I253" s="221">
        <v>344</v>
      </c>
      <c r="J253" s="191" t="s">
        <v>855</v>
      </c>
      <c r="K253" s="192">
        <f t="shared" si="71"/>
        <v>82.5</v>
      </c>
      <c r="L253" s="193">
        <f t="shared" si="72"/>
        <v>0.27500000000000002</v>
      </c>
      <c r="M253" s="188" t="s">
        <v>588</v>
      </c>
      <c r="N253" s="194">
        <v>44238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152</v>
      </c>
      <c r="B254" s="217">
        <v>43832</v>
      </c>
      <c r="C254" s="217"/>
      <c r="D254" s="218" t="s">
        <v>805</v>
      </c>
      <c r="E254" s="219" t="s">
        <v>619</v>
      </c>
      <c r="F254" s="189">
        <v>495</v>
      </c>
      <c r="G254" s="219"/>
      <c r="H254" s="219">
        <v>595</v>
      </c>
      <c r="I254" s="221">
        <v>590</v>
      </c>
      <c r="J254" s="191" t="s">
        <v>854</v>
      </c>
      <c r="K254" s="192">
        <f t="shared" si="71"/>
        <v>100</v>
      </c>
      <c r="L254" s="193">
        <f t="shared" si="72"/>
        <v>0.20202020202020202</v>
      </c>
      <c r="M254" s="188" t="s">
        <v>588</v>
      </c>
      <c r="N254" s="194">
        <v>44589</v>
      </c>
      <c r="O254" s="1"/>
      <c r="P254" s="1"/>
      <c r="Q254" s="1"/>
      <c r="R254" s="6" t="s">
        <v>780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153</v>
      </c>
      <c r="B255" s="217">
        <v>43966</v>
      </c>
      <c r="C255" s="217"/>
      <c r="D255" s="218" t="s">
        <v>71</v>
      </c>
      <c r="E255" s="219" t="s">
        <v>619</v>
      </c>
      <c r="F255" s="189">
        <v>67.5</v>
      </c>
      <c r="G255" s="219"/>
      <c r="H255" s="219">
        <v>86</v>
      </c>
      <c r="I255" s="221">
        <v>86</v>
      </c>
      <c r="J255" s="191" t="s">
        <v>806</v>
      </c>
      <c r="K255" s="192">
        <f t="shared" ref="K255:K262" si="73">H255-F255</f>
        <v>18.5</v>
      </c>
      <c r="L255" s="193">
        <f t="shared" ref="L255:L262" si="74">K255/F255</f>
        <v>0.27407407407407408</v>
      </c>
      <c r="M255" s="188" t="s">
        <v>588</v>
      </c>
      <c r="N255" s="194">
        <v>44008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154</v>
      </c>
      <c r="B256" s="217">
        <v>44035</v>
      </c>
      <c r="C256" s="217"/>
      <c r="D256" s="218" t="s">
        <v>480</v>
      </c>
      <c r="E256" s="219" t="s">
        <v>619</v>
      </c>
      <c r="F256" s="189">
        <v>231</v>
      </c>
      <c r="G256" s="219"/>
      <c r="H256" s="219">
        <v>281</v>
      </c>
      <c r="I256" s="221">
        <v>281</v>
      </c>
      <c r="J256" s="191" t="s">
        <v>677</v>
      </c>
      <c r="K256" s="192">
        <f t="shared" si="73"/>
        <v>50</v>
      </c>
      <c r="L256" s="193">
        <f t="shared" si="74"/>
        <v>0.21645021645021645</v>
      </c>
      <c r="M256" s="188" t="s">
        <v>588</v>
      </c>
      <c r="N256" s="194">
        <v>44358</v>
      </c>
      <c r="O256" s="1"/>
      <c r="P256" s="1"/>
      <c r="Q256" s="1"/>
      <c r="R256" s="6" t="s">
        <v>780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155</v>
      </c>
      <c r="B257" s="217">
        <v>44092</v>
      </c>
      <c r="C257" s="217"/>
      <c r="D257" s="218" t="s">
        <v>405</v>
      </c>
      <c r="E257" s="219" t="s">
        <v>619</v>
      </c>
      <c r="F257" s="219">
        <v>206</v>
      </c>
      <c r="G257" s="219"/>
      <c r="H257" s="219">
        <v>248</v>
      </c>
      <c r="I257" s="221">
        <v>248</v>
      </c>
      <c r="J257" s="191" t="s">
        <v>677</v>
      </c>
      <c r="K257" s="192">
        <f t="shared" si="73"/>
        <v>42</v>
      </c>
      <c r="L257" s="193">
        <f t="shared" si="74"/>
        <v>0.20388349514563106</v>
      </c>
      <c r="M257" s="188" t="s">
        <v>588</v>
      </c>
      <c r="N257" s="194">
        <v>44214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156</v>
      </c>
      <c r="B258" s="217">
        <v>44140</v>
      </c>
      <c r="C258" s="217"/>
      <c r="D258" s="218" t="s">
        <v>405</v>
      </c>
      <c r="E258" s="219" t="s">
        <v>619</v>
      </c>
      <c r="F258" s="219">
        <v>182.5</v>
      </c>
      <c r="G258" s="219"/>
      <c r="H258" s="219">
        <v>248</v>
      </c>
      <c r="I258" s="221">
        <v>248</v>
      </c>
      <c r="J258" s="191" t="s">
        <v>677</v>
      </c>
      <c r="K258" s="192">
        <f t="shared" si="73"/>
        <v>65.5</v>
      </c>
      <c r="L258" s="193">
        <f t="shared" si="74"/>
        <v>0.35890410958904112</v>
      </c>
      <c r="M258" s="188" t="s">
        <v>588</v>
      </c>
      <c r="N258" s="194">
        <v>44214</v>
      </c>
      <c r="O258" s="1"/>
      <c r="P258" s="1"/>
      <c r="Q258" s="1"/>
      <c r="R258" s="6" t="s">
        <v>780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157</v>
      </c>
      <c r="B259" s="217">
        <v>44140</v>
      </c>
      <c r="C259" s="217"/>
      <c r="D259" s="218" t="s">
        <v>325</v>
      </c>
      <c r="E259" s="219" t="s">
        <v>619</v>
      </c>
      <c r="F259" s="219">
        <v>247.5</v>
      </c>
      <c r="G259" s="219"/>
      <c r="H259" s="219">
        <v>320</v>
      </c>
      <c r="I259" s="221">
        <v>320</v>
      </c>
      <c r="J259" s="191" t="s">
        <v>677</v>
      </c>
      <c r="K259" s="192">
        <f t="shared" si="73"/>
        <v>72.5</v>
      </c>
      <c r="L259" s="193">
        <f t="shared" si="74"/>
        <v>0.29292929292929293</v>
      </c>
      <c r="M259" s="188" t="s">
        <v>588</v>
      </c>
      <c r="N259" s="194">
        <v>44323</v>
      </c>
      <c r="O259" s="1"/>
      <c r="P259" s="1"/>
      <c r="Q259" s="1"/>
      <c r="R259" s="6" t="s">
        <v>780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158</v>
      </c>
      <c r="B260" s="217">
        <v>44140</v>
      </c>
      <c r="C260" s="217"/>
      <c r="D260" s="218" t="s">
        <v>271</v>
      </c>
      <c r="E260" s="219" t="s">
        <v>619</v>
      </c>
      <c r="F260" s="189">
        <v>925</v>
      </c>
      <c r="G260" s="219"/>
      <c r="H260" s="219">
        <v>1095</v>
      </c>
      <c r="I260" s="221">
        <v>1093</v>
      </c>
      <c r="J260" s="191" t="s">
        <v>807</v>
      </c>
      <c r="K260" s="192">
        <f t="shared" si="73"/>
        <v>170</v>
      </c>
      <c r="L260" s="193">
        <f t="shared" si="74"/>
        <v>0.18378378378378379</v>
      </c>
      <c r="M260" s="188" t="s">
        <v>588</v>
      </c>
      <c r="N260" s="194">
        <v>44201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159</v>
      </c>
      <c r="B261" s="217">
        <v>44140</v>
      </c>
      <c r="C261" s="217"/>
      <c r="D261" s="218" t="s">
        <v>341</v>
      </c>
      <c r="E261" s="219" t="s">
        <v>619</v>
      </c>
      <c r="F261" s="189">
        <v>332.5</v>
      </c>
      <c r="G261" s="219"/>
      <c r="H261" s="219">
        <v>393</v>
      </c>
      <c r="I261" s="221">
        <v>406</v>
      </c>
      <c r="J261" s="191" t="s">
        <v>808</v>
      </c>
      <c r="K261" s="192">
        <f t="shared" si="73"/>
        <v>60.5</v>
      </c>
      <c r="L261" s="193">
        <f t="shared" si="74"/>
        <v>0.18195488721804512</v>
      </c>
      <c r="M261" s="188" t="s">
        <v>588</v>
      </c>
      <c r="N261" s="194">
        <v>44256</v>
      </c>
      <c r="O261" s="1"/>
      <c r="P261" s="1"/>
      <c r="Q261" s="1"/>
      <c r="R261" s="6" t="s">
        <v>780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160</v>
      </c>
      <c r="B262" s="217">
        <v>44141</v>
      </c>
      <c r="C262" s="217"/>
      <c r="D262" s="218" t="s">
        <v>480</v>
      </c>
      <c r="E262" s="219" t="s">
        <v>619</v>
      </c>
      <c r="F262" s="189">
        <v>231</v>
      </c>
      <c r="G262" s="219"/>
      <c r="H262" s="219">
        <v>281</v>
      </c>
      <c r="I262" s="221">
        <v>281</v>
      </c>
      <c r="J262" s="191" t="s">
        <v>677</v>
      </c>
      <c r="K262" s="192">
        <f t="shared" si="73"/>
        <v>50</v>
      </c>
      <c r="L262" s="193">
        <f t="shared" si="74"/>
        <v>0.21645021645021645</v>
      </c>
      <c r="M262" s="188" t="s">
        <v>588</v>
      </c>
      <c r="N262" s="194">
        <v>44358</v>
      </c>
      <c r="O262" s="1"/>
      <c r="P262" s="1"/>
      <c r="Q262" s="1"/>
      <c r="R262" s="6" t="s">
        <v>780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42">
        <v>161</v>
      </c>
      <c r="B263" s="235">
        <v>44187</v>
      </c>
      <c r="C263" s="235"/>
      <c r="D263" s="236" t="s">
        <v>453</v>
      </c>
      <c r="E263" s="53" t="s">
        <v>619</v>
      </c>
      <c r="F263" s="237" t="s">
        <v>809</v>
      </c>
      <c r="G263" s="53"/>
      <c r="H263" s="53"/>
      <c r="I263" s="238">
        <v>239</v>
      </c>
      <c r="J263" s="234" t="s">
        <v>591</v>
      </c>
      <c r="K263" s="234"/>
      <c r="L263" s="239"/>
      <c r="M263" s="240"/>
      <c r="N263" s="241"/>
      <c r="O263" s="1"/>
      <c r="P263" s="1"/>
      <c r="Q263" s="1"/>
      <c r="R263" s="6" t="s">
        <v>780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162</v>
      </c>
      <c r="B264" s="217">
        <v>44258</v>
      </c>
      <c r="C264" s="217"/>
      <c r="D264" s="218" t="s">
        <v>805</v>
      </c>
      <c r="E264" s="219" t="s">
        <v>619</v>
      </c>
      <c r="F264" s="189">
        <v>495</v>
      </c>
      <c r="G264" s="219"/>
      <c r="H264" s="219">
        <v>595</v>
      </c>
      <c r="I264" s="221">
        <v>590</v>
      </c>
      <c r="J264" s="191" t="s">
        <v>854</v>
      </c>
      <c r="K264" s="192">
        <f>H264-F264</f>
        <v>100</v>
      </c>
      <c r="L264" s="193">
        <f>K264/F264</f>
        <v>0.20202020202020202</v>
      </c>
      <c r="M264" s="188" t="s">
        <v>588</v>
      </c>
      <c r="N264" s="194">
        <v>44589</v>
      </c>
      <c r="O264" s="1"/>
      <c r="P264" s="1"/>
      <c r="R264" s="6" t="s">
        <v>780</v>
      </c>
    </row>
    <row r="265" spans="1:26" ht="12.75" customHeight="1">
      <c r="A265" s="216">
        <v>163</v>
      </c>
      <c r="B265" s="217">
        <v>44274</v>
      </c>
      <c r="C265" s="217"/>
      <c r="D265" s="218" t="s">
        <v>341</v>
      </c>
      <c r="E265" s="219" t="s">
        <v>619</v>
      </c>
      <c r="F265" s="189">
        <v>355</v>
      </c>
      <c r="G265" s="219"/>
      <c r="H265" s="219">
        <v>422.5</v>
      </c>
      <c r="I265" s="221">
        <v>420</v>
      </c>
      <c r="J265" s="191" t="s">
        <v>810</v>
      </c>
      <c r="K265" s="192">
        <f>H265-F265</f>
        <v>67.5</v>
      </c>
      <c r="L265" s="193">
        <f>K265/F265</f>
        <v>0.19014084507042253</v>
      </c>
      <c r="M265" s="188" t="s">
        <v>588</v>
      </c>
      <c r="N265" s="194">
        <v>44361</v>
      </c>
      <c r="O265" s="1"/>
      <c r="R265" s="243" t="s">
        <v>780</v>
      </c>
    </row>
    <row r="266" spans="1:26" ht="12.75" customHeight="1">
      <c r="A266" s="216">
        <v>164</v>
      </c>
      <c r="B266" s="217">
        <v>44295</v>
      </c>
      <c r="C266" s="217"/>
      <c r="D266" s="218" t="s">
        <v>811</v>
      </c>
      <c r="E266" s="219" t="s">
        <v>619</v>
      </c>
      <c r="F266" s="189">
        <v>555</v>
      </c>
      <c r="G266" s="219"/>
      <c r="H266" s="219">
        <v>663</v>
      </c>
      <c r="I266" s="221">
        <v>663</v>
      </c>
      <c r="J266" s="191" t="s">
        <v>812</v>
      </c>
      <c r="K266" s="192">
        <f>H266-F266</f>
        <v>108</v>
      </c>
      <c r="L266" s="193">
        <f>K266/F266</f>
        <v>0.19459459459459461</v>
      </c>
      <c r="M266" s="188" t="s">
        <v>588</v>
      </c>
      <c r="N266" s="194">
        <v>44321</v>
      </c>
      <c r="O266" s="1"/>
      <c r="P266" s="1"/>
      <c r="Q266" s="1"/>
      <c r="R266" s="243" t="s">
        <v>780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165</v>
      </c>
      <c r="B267" s="217">
        <v>44308</v>
      </c>
      <c r="C267" s="217"/>
      <c r="D267" s="218" t="s">
        <v>374</v>
      </c>
      <c r="E267" s="219" t="s">
        <v>619</v>
      </c>
      <c r="F267" s="189">
        <v>126.5</v>
      </c>
      <c r="G267" s="219"/>
      <c r="H267" s="219">
        <v>155</v>
      </c>
      <c r="I267" s="221">
        <v>155</v>
      </c>
      <c r="J267" s="191" t="s">
        <v>677</v>
      </c>
      <c r="K267" s="192">
        <f>H267-F267</f>
        <v>28.5</v>
      </c>
      <c r="L267" s="193">
        <f>K267/F267</f>
        <v>0.22529644268774704</v>
      </c>
      <c r="M267" s="188" t="s">
        <v>588</v>
      </c>
      <c r="N267" s="194">
        <v>44362</v>
      </c>
      <c r="O267" s="1"/>
      <c r="R267" s="243" t="s">
        <v>780</v>
      </c>
    </row>
    <row r="268" spans="1:26" ht="12.75" customHeight="1">
      <c r="A268" s="286">
        <v>166</v>
      </c>
      <c r="B268" s="287">
        <v>44368</v>
      </c>
      <c r="C268" s="287"/>
      <c r="D268" s="288" t="s">
        <v>392</v>
      </c>
      <c r="E268" s="289" t="s">
        <v>619</v>
      </c>
      <c r="F268" s="290">
        <v>287.5</v>
      </c>
      <c r="G268" s="289"/>
      <c r="H268" s="289">
        <v>245</v>
      </c>
      <c r="I268" s="291">
        <v>344</v>
      </c>
      <c r="J268" s="201" t="s">
        <v>848</v>
      </c>
      <c r="K268" s="202">
        <f>H268-F268</f>
        <v>-42.5</v>
      </c>
      <c r="L268" s="203">
        <f>K268/F268</f>
        <v>-0.14782608695652175</v>
      </c>
      <c r="M268" s="199" t="s">
        <v>600</v>
      </c>
      <c r="N268" s="196">
        <v>44508</v>
      </c>
      <c r="O268" s="1"/>
      <c r="R268" s="243" t="s">
        <v>780</v>
      </c>
    </row>
    <row r="269" spans="1:26" ht="12.75" customHeight="1">
      <c r="A269" s="242">
        <v>167</v>
      </c>
      <c r="B269" s="235">
        <v>44368</v>
      </c>
      <c r="C269" s="235"/>
      <c r="D269" s="236" t="s">
        <v>480</v>
      </c>
      <c r="E269" s="53" t="s">
        <v>619</v>
      </c>
      <c r="F269" s="237" t="s">
        <v>813</v>
      </c>
      <c r="G269" s="53"/>
      <c r="H269" s="53"/>
      <c r="I269" s="238">
        <v>320</v>
      </c>
      <c r="J269" s="234" t="s">
        <v>591</v>
      </c>
      <c r="K269" s="242"/>
      <c r="L269" s="235"/>
      <c r="M269" s="235"/>
      <c r="N269" s="236"/>
      <c r="O269" s="41"/>
      <c r="R269" s="243" t="s">
        <v>780</v>
      </c>
    </row>
    <row r="270" spans="1:26" ht="12.75" customHeight="1">
      <c r="A270" s="216">
        <v>168</v>
      </c>
      <c r="B270" s="217">
        <v>44406</v>
      </c>
      <c r="C270" s="217"/>
      <c r="D270" s="218" t="s">
        <v>374</v>
      </c>
      <c r="E270" s="219" t="s">
        <v>619</v>
      </c>
      <c r="F270" s="189">
        <v>162.5</v>
      </c>
      <c r="G270" s="219"/>
      <c r="H270" s="219">
        <v>200</v>
      </c>
      <c r="I270" s="221">
        <v>200</v>
      </c>
      <c r="J270" s="191" t="s">
        <v>677</v>
      </c>
      <c r="K270" s="192">
        <f>H270-F270</f>
        <v>37.5</v>
      </c>
      <c r="L270" s="193">
        <f>K270/F270</f>
        <v>0.23076923076923078</v>
      </c>
      <c r="M270" s="188" t="s">
        <v>588</v>
      </c>
      <c r="N270" s="194">
        <v>44571</v>
      </c>
      <c r="O270" s="1"/>
      <c r="R270" s="243" t="s">
        <v>780</v>
      </c>
    </row>
    <row r="271" spans="1:26" ht="12.75" customHeight="1">
      <c r="A271" s="216">
        <v>169</v>
      </c>
      <c r="B271" s="217">
        <v>44462</v>
      </c>
      <c r="C271" s="217"/>
      <c r="D271" s="218" t="s">
        <v>818</v>
      </c>
      <c r="E271" s="219" t="s">
        <v>619</v>
      </c>
      <c r="F271" s="189">
        <v>1235</v>
      </c>
      <c r="G271" s="219"/>
      <c r="H271" s="219">
        <v>1505</v>
      </c>
      <c r="I271" s="221">
        <v>1500</v>
      </c>
      <c r="J271" s="191" t="s">
        <v>677</v>
      </c>
      <c r="K271" s="192">
        <f>H271-F271</f>
        <v>270</v>
      </c>
      <c r="L271" s="193">
        <f>K271/F271</f>
        <v>0.21862348178137653</v>
      </c>
      <c r="M271" s="188" t="s">
        <v>588</v>
      </c>
      <c r="N271" s="194">
        <v>44564</v>
      </c>
      <c r="O271" s="1"/>
      <c r="R271" s="243" t="s">
        <v>780</v>
      </c>
    </row>
    <row r="272" spans="1:26" ht="12.75" customHeight="1">
      <c r="A272" s="258">
        <v>170</v>
      </c>
      <c r="B272" s="259">
        <v>44480</v>
      </c>
      <c r="C272" s="259"/>
      <c r="D272" s="260" t="s">
        <v>820</v>
      </c>
      <c r="E272" s="261" t="s">
        <v>619</v>
      </c>
      <c r="F272" s="262" t="s">
        <v>825</v>
      </c>
      <c r="G272" s="261"/>
      <c r="H272" s="261"/>
      <c r="I272" s="261">
        <v>145</v>
      </c>
      <c r="J272" s="263" t="s">
        <v>591</v>
      </c>
      <c r="K272" s="258"/>
      <c r="L272" s="259"/>
      <c r="M272" s="259"/>
      <c r="N272" s="260"/>
      <c r="O272" s="41"/>
      <c r="R272" s="243" t="s">
        <v>780</v>
      </c>
    </row>
    <row r="273" spans="1:18" ht="12.75" customHeight="1">
      <c r="A273" s="264">
        <v>171</v>
      </c>
      <c r="B273" s="265">
        <v>44481</v>
      </c>
      <c r="C273" s="265"/>
      <c r="D273" s="266" t="s">
        <v>260</v>
      </c>
      <c r="E273" s="267" t="s">
        <v>619</v>
      </c>
      <c r="F273" s="268" t="s">
        <v>822</v>
      </c>
      <c r="G273" s="267"/>
      <c r="H273" s="267"/>
      <c r="I273" s="267">
        <v>380</v>
      </c>
      <c r="J273" s="269" t="s">
        <v>591</v>
      </c>
      <c r="K273" s="264"/>
      <c r="L273" s="265"/>
      <c r="M273" s="265"/>
      <c r="N273" s="266"/>
      <c r="O273" s="41"/>
      <c r="R273" s="243" t="s">
        <v>780</v>
      </c>
    </row>
    <row r="274" spans="1:18" ht="12.75" customHeight="1">
      <c r="A274" s="264">
        <v>172</v>
      </c>
      <c r="B274" s="265">
        <v>44481</v>
      </c>
      <c r="C274" s="265"/>
      <c r="D274" s="266" t="s">
        <v>400</v>
      </c>
      <c r="E274" s="267" t="s">
        <v>619</v>
      </c>
      <c r="F274" s="268" t="s">
        <v>823</v>
      </c>
      <c r="G274" s="267"/>
      <c r="H274" s="267"/>
      <c r="I274" s="267">
        <v>56</v>
      </c>
      <c r="J274" s="269" t="s">
        <v>591</v>
      </c>
      <c r="K274" s="264"/>
      <c r="L274" s="265"/>
      <c r="M274" s="265"/>
      <c r="N274" s="266"/>
      <c r="O274" s="41"/>
      <c r="R274" s="243"/>
    </row>
    <row r="275" spans="1:18" ht="12.75" customHeight="1">
      <c r="A275" s="216">
        <v>173</v>
      </c>
      <c r="B275" s="217">
        <v>44551</v>
      </c>
      <c r="C275" s="217"/>
      <c r="D275" s="218" t="s">
        <v>118</v>
      </c>
      <c r="E275" s="219" t="s">
        <v>619</v>
      </c>
      <c r="F275" s="189">
        <v>2300</v>
      </c>
      <c r="G275" s="219"/>
      <c r="H275" s="219">
        <f>(2820+2200)/2</f>
        <v>2510</v>
      </c>
      <c r="I275" s="221">
        <v>3000</v>
      </c>
      <c r="J275" s="191" t="s">
        <v>881</v>
      </c>
      <c r="K275" s="192">
        <f>H275-F275</f>
        <v>210</v>
      </c>
      <c r="L275" s="193">
        <f>K275/F275</f>
        <v>9.1304347826086957E-2</v>
      </c>
      <c r="M275" s="188" t="s">
        <v>588</v>
      </c>
      <c r="N275" s="194">
        <v>44649</v>
      </c>
      <c r="O275" s="1"/>
      <c r="R275" s="243"/>
    </row>
    <row r="276" spans="1:18" ht="12.75" customHeight="1">
      <c r="A276" s="270">
        <v>174</v>
      </c>
      <c r="B276" s="265">
        <v>44606</v>
      </c>
      <c r="C276" s="270"/>
      <c r="D276" s="270" t="s">
        <v>426</v>
      </c>
      <c r="E276" s="267" t="s">
        <v>619</v>
      </c>
      <c r="F276" s="267" t="s">
        <v>857</v>
      </c>
      <c r="G276" s="267"/>
      <c r="H276" s="267"/>
      <c r="I276" s="267">
        <v>764</v>
      </c>
      <c r="J276" s="267" t="s">
        <v>591</v>
      </c>
      <c r="K276" s="267"/>
      <c r="L276" s="267"/>
      <c r="M276" s="267"/>
      <c r="N276" s="270"/>
      <c r="O276" s="41"/>
      <c r="R276" s="243"/>
    </row>
    <row r="277" spans="1:18" ht="12.75" customHeight="1">
      <c r="A277" s="270">
        <v>175</v>
      </c>
      <c r="B277" s="265">
        <v>44613</v>
      </c>
      <c r="C277" s="270"/>
      <c r="D277" s="270" t="s">
        <v>818</v>
      </c>
      <c r="E277" s="267" t="s">
        <v>619</v>
      </c>
      <c r="F277" s="267" t="s">
        <v>858</v>
      </c>
      <c r="G277" s="267"/>
      <c r="H277" s="267"/>
      <c r="I277" s="267">
        <v>1510</v>
      </c>
      <c r="J277" s="267" t="s">
        <v>591</v>
      </c>
      <c r="K277" s="267"/>
      <c r="L277" s="267"/>
      <c r="M277" s="267"/>
      <c r="N277" s="270"/>
      <c r="O277" s="41"/>
      <c r="R277" s="243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243"/>
    </row>
    <row r="279" spans="1:18" ht="12.75" customHeight="1">
      <c r="A279" s="242"/>
      <c r="B279" s="244" t="s">
        <v>814</v>
      </c>
      <c r="F279" s="56"/>
      <c r="G279" s="56"/>
      <c r="H279" s="56"/>
      <c r="I279" s="56"/>
      <c r="J279" s="41"/>
      <c r="K279" s="56"/>
      <c r="L279" s="56"/>
      <c r="M279" s="56"/>
      <c r="O279" s="41"/>
      <c r="R279" s="243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1:18" ht="12.75" customHeight="1">
      <c r="A289" s="245"/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A290" s="245"/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A291" s="53"/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</sheetData>
  <autoFilter ref="R1:R287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2022-04-07T02:34:22Z</dcterms:modified>
</cp:coreProperties>
</file>