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8" i="6"/>
  <c r="M68" s="1"/>
  <c r="L58"/>
  <c r="M58" s="1"/>
  <c r="K58"/>
  <c r="L57"/>
  <c r="K57"/>
  <c r="M57" s="1"/>
  <c r="L56"/>
  <c r="K56"/>
  <c r="L53"/>
  <c r="M53" s="1"/>
  <c r="K53"/>
  <c r="L54"/>
  <c r="K54"/>
  <c r="M33"/>
  <c r="L33"/>
  <c r="K33"/>
  <c r="L31"/>
  <c r="K31"/>
  <c r="M31" s="1"/>
  <c r="M34"/>
  <c r="L34"/>
  <c r="K34"/>
  <c r="L35"/>
  <c r="M35" s="1"/>
  <c r="K35"/>
  <c r="M16"/>
  <c r="L16"/>
  <c r="K16"/>
  <c r="L14"/>
  <c r="M14" s="1"/>
  <c r="K14"/>
  <c r="L55"/>
  <c r="K55"/>
  <c r="M54" l="1"/>
  <c r="M56"/>
  <c r="M55"/>
  <c r="K67" l="1"/>
  <c r="M67" s="1"/>
  <c r="P17" l="1"/>
  <c r="P18"/>
  <c r="L30"/>
  <c r="M30" s="1"/>
  <c r="L12"/>
  <c r="K12"/>
  <c r="M12" s="1"/>
  <c r="L13"/>
  <c r="K30"/>
  <c r="L49"/>
  <c r="M49" s="1"/>
  <c r="K49"/>
  <c r="L52"/>
  <c r="K52"/>
  <c r="L51"/>
  <c r="K51"/>
  <c r="L50"/>
  <c r="K50"/>
  <c r="M66"/>
  <c r="K66"/>
  <c r="K70"/>
  <c r="M70" s="1"/>
  <c r="L79"/>
  <c r="L48"/>
  <c r="M48" s="1"/>
  <c r="K48"/>
  <c r="L47"/>
  <c r="K47"/>
  <c r="K79"/>
  <c r="P15"/>
  <c r="L11"/>
  <c r="K11"/>
  <c r="L15"/>
  <c r="K15"/>
  <c r="K13"/>
  <c r="K65"/>
  <c r="M65" s="1"/>
  <c r="M47" l="1"/>
  <c r="M50"/>
  <c r="M51"/>
  <c r="M52"/>
  <c r="M79"/>
  <c r="M11"/>
  <c r="M15"/>
  <c r="M13"/>
  <c r="K272" l="1"/>
  <c r="L272" s="1"/>
  <c r="K261"/>
  <c r="L261" s="1"/>
  <c r="K251"/>
  <c r="L251" s="1"/>
  <c r="P10"/>
  <c r="K267" l="1"/>
  <c r="L267" s="1"/>
  <c r="K268" l="1"/>
  <c r="L268" s="1"/>
  <c r="K265" l="1"/>
  <c r="L265" s="1"/>
  <c r="K244"/>
  <c r="L244" s="1"/>
  <c r="K264"/>
  <c r="L264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F234"/>
  <c r="K234" s="1"/>
  <c r="L234" s="1"/>
  <c r="F233"/>
  <c r="K233" s="1"/>
  <c r="L233" s="1"/>
  <c r="K232"/>
  <c r="L232" s="1"/>
  <c r="F231"/>
  <c r="K231" s="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2"/>
  <c r="L212" s="1"/>
  <c r="F211"/>
  <c r="K211" s="1"/>
  <c r="L211" s="1"/>
  <c r="K210"/>
  <c r="L210" s="1"/>
  <c r="K207"/>
  <c r="L207" s="1"/>
  <c r="K206"/>
  <c r="L206" s="1"/>
  <c r="K205"/>
  <c r="L205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3"/>
  <c r="L183" s="1"/>
  <c r="K181"/>
  <c r="L181" s="1"/>
  <c r="K179"/>
  <c r="L179" s="1"/>
  <c r="K178"/>
  <c r="L178" s="1"/>
  <c r="K177"/>
  <c r="L177" s="1"/>
  <c r="K175"/>
  <c r="L175" s="1"/>
  <c r="K174"/>
  <c r="L174" s="1"/>
  <c r="K173"/>
  <c r="L173" s="1"/>
  <c r="K172"/>
  <c r="K171"/>
  <c r="L171" s="1"/>
  <c r="K170"/>
  <c r="L170" s="1"/>
  <c r="K168"/>
  <c r="L168" s="1"/>
  <c r="K167"/>
  <c r="L167" s="1"/>
  <c r="K166"/>
  <c r="L166" s="1"/>
  <c r="K165"/>
  <c r="L165" s="1"/>
  <c r="K164"/>
  <c r="L164" s="1"/>
  <c r="F163"/>
  <c r="K163" s="1"/>
  <c r="L163" s="1"/>
  <c r="H162"/>
  <c r="K162" s="1"/>
  <c r="L162" s="1"/>
  <c r="K159"/>
  <c r="L159" s="1"/>
  <c r="K158"/>
  <c r="L158" s="1"/>
  <c r="K157"/>
  <c r="L157" s="1"/>
  <c r="K156"/>
  <c r="L156" s="1"/>
  <c r="K155"/>
  <c r="L155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H128"/>
  <c r="K128" s="1"/>
  <c r="L128" s="1"/>
  <c r="F127"/>
  <c r="K127" s="1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M7"/>
  <c r="D7" i="5"/>
  <c r="K6" i="4"/>
  <c r="K6" i="3"/>
  <c r="L6" i="2"/>
</calcChain>
</file>

<file path=xl/sharedStrings.xml><?xml version="1.0" encoding="utf-8"?>
<sst xmlns="http://schemas.openxmlformats.org/spreadsheetml/2006/main" count="2806" uniqueCount="1077">
  <si>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</si>
  <si>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</si>
  <si>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</si>
  <si>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</si>
  <si>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</si>
  <si>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</si>
  <si>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</si>
  <si>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</si>
  <si>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</si>
  <si>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</si>
  <si>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</si>
  <si>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</si>
  <si>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</si>
  <si>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</si>
  <si>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</si>
  <si>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</si>
  <si>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</si>
  <si>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</si>
  <si>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</si>
  <si>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</si>
  <si>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</si>
  <si>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</si>
  <si>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</si>
  <si>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</si>
  <si>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</si>
  <si>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</si>
  <si>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</si>
  <si>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</si>
  <si>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</si>
  <si>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</si>
  <si>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</si>
  <si>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</si>
  <si>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</si>
  <si>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</si>
  <si>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</si>
  <si>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</si>
  <si>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</si>
  <si>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</si>
  <si>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</si>
  <si>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</si>
  <si>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</si>
  <si>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</si>
  <si>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</si>
  <si>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</si>
  <si>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</si>
  <si>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</si>
  <si>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</si>
  <si>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</si>
  <si>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</si>
  <si>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</si>
  <si>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</si>
  <si>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</si>
  <si>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</si>
  <si>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</si>
  <si>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</si>
  <si>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</si>
  <si>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</si>
  <si>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</si>
  <si>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</si>
  <si>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</si>
  <si>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</si>
  <si>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</si>
  <si>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</si>
  <si>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</si>
  <si>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</si>
  <si>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</si>
  <si>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</si>
  <si>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</si>
  <si>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</si>
  <si>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</si>
  <si>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</si>
  <si>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</si>
  <si>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</si>
  <si>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</si>
  <si>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</si>
  <si>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</si>
  <si>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</si>
  <si>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</si>
  <si>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</si>
  <si>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</si>
  <si>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</si>
  <si>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</si>
  <si>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</si>
  <si>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</si>
  <si>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</si>
  <si>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</si>
  <si>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</si>
  <si>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</si>
  <si>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</si>
  <si>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</si>
  <si>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</si>
  <si>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</si>
  <si>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</si>
  <si>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</si>
  <si>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</si>
  <si>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</si>
  <si>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</si>
  <si>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</si>
  <si>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</si>
  <si>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</si>
  <si>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</si>
  <si>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</si>
  <si>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</si>
  <si>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</si>
  <si>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</si>
  <si>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</si>
  <si>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</si>
  <si>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</si>
  <si>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</si>
  <si>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</si>
  <si>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</si>
  <si>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</si>
  <si>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</si>
  <si>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</si>
  <si>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</si>
  <si>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</si>
  <si>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</si>
  <si>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</si>
  <si>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</si>
  <si>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</si>
  <si>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</si>
  <si>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</si>
  <si>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</si>
  <si>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</si>
  <si>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</si>
  <si>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</si>
  <si>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</si>
  <si>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</si>
  <si>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</si>
  <si>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</si>
  <si>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</si>
  <si>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</si>
  <si>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</si>
  <si>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</si>
  <si>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</si>
  <si>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</si>
  <si>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</si>
  <si>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</si>
  <si>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</si>
  <si>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</si>
  <si>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</si>
  <si>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</si>
  <si>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</si>
  <si>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</si>
  <si>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</si>
  <si>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</si>
  <si>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</si>
  <si>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</si>
  <si>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</si>
  <si>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</si>
  <si>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</si>
  <si>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</si>
  <si>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</si>
  <si>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</si>
  <si>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</si>
  <si>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</si>
  <si>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</si>
  <si>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</si>
  <si>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</si>
  <si>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</si>
  <si>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</si>
  <si>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</si>
  <si>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</si>
  <si>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</si>
  <si>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</si>
  <si>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</si>
  <si>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</si>
  <si>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</si>
  <si>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</si>
  <si>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</si>
  <si>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</si>
  <si>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</si>
  <si>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</si>
  <si>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</si>
  <si>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</si>
  <si>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</si>
  <si>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</si>
  <si>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</si>
  <si>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</si>
  <si>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</si>
  <si>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</si>
  <si>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</si>
  <si>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</si>
  <si>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</si>
  <si>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</si>
  <si>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</si>
  <si>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</si>
  <si>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</si>
  <si>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</si>
  <si>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</si>
  <si>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</si>
  <si>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</si>
  <si>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</si>
  <si>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</si>
  <si>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</si>
  <si>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</si>
  <si>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</si>
  <si>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</si>
  <si>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</si>
  <si>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</si>
  <si>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</si>
  <si>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</si>
  <si>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</si>
  <si>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</si>
  <si>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</si>
  <si>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</si>
  <si>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</si>
  <si>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</si>
  <si>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</si>
  <si>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</si>
  <si>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</si>
  <si>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</si>
  <si>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</si>
  <si>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</si>
  <si>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</si>
  <si>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</si>
  <si>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</si>
  <si>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</si>
  <si>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</si>
  <si>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</si>
  <si>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</si>
  <si>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</si>
  <si>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</si>
  <si>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</si>
  <si>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</si>
  <si>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</si>
  <si>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</si>
  <si>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</si>
  <si>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</si>
  <si>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</si>
  <si>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</si>
  <si>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</si>
  <si>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</si>
  <si>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</si>
  <si>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</si>
  <si>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</si>
  <si>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</si>
  <si>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</si>
  <si>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</si>
  <si>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</si>
  <si>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</si>
  <si>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</si>
  <si>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</si>
  <si>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</si>
  <si>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</si>
  <si>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</si>
  <si>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</si>
  <si>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</si>
  <si>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</si>
  <si>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</si>
  <si>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</si>
  <si>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</si>
  <si>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</si>
  <si>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</si>
  <si>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</si>
  <si>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</si>
  <si>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</si>
  <si>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</si>
  <si>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</si>
  <si>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</si>
  <si>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</si>
  <si>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</si>
  <si>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</si>
  <si>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</si>
  <si>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</si>
  <si>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</si>
  <si>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</si>
  <si>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</si>
  <si>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</si>
  <si>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</si>
  <si>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</si>
  <si>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</si>
  <si>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</si>
  <si>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</si>
  <si>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</si>
  <si>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</si>
  <si>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</si>
  <si>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</si>
  <si>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</si>
  <si>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</si>
  <si>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</si>
  <si>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</si>
  <si>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</si>
  <si>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</si>
  <si>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</si>
  <si>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</si>
  <si>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</si>
  <si>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</si>
  <si>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</si>
  <si>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</si>
  <si>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</si>
  <si>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</si>
  <si>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</si>
  <si>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</si>
  <si>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</si>
  <si>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</si>
  <si>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</si>
  <si>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</si>
  <si>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</si>
  <si>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</si>
  <si>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</si>
  <si>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</si>
  <si>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</si>
  <si>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</si>
  <si>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</si>
  <si>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</si>
  <si>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</si>
  <si>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</si>
  <si>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</si>
  <si>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</si>
  <si>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</si>
  <si>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</si>
  <si>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</si>
  <si>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</si>
  <si>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</si>
  <si>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</si>
  <si>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</si>
  <si>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</si>
  <si>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</si>
  <si>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</si>
  <si>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</si>
  <si>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</si>
  <si>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</si>
  <si>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</si>
  <si>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</si>
  <si>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</si>
  <si>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</si>
  <si>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</si>
  <si>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</si>
  <si>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</si>
  <si>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</si>
  <si>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</si>
  <si>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</si>
  <si>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</si>
  <si>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</si>
  <si>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</si>
  <si>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</si>
  <si>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</si>
  <si>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</si>
  <si>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</si>
  <si>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</si>
  <si>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</si>
  <si>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</si>
  <si>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</si>
  <si>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</si>
  <si>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</si>
  <si>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</si>
  <si>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</si>
  <si>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</si>
  <si>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</si>
  <si>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</si>
  <si>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</si>
  <si>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</si>
  <si>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</si>
  <si>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</si>
  <si>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</si>
  <si>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</si>
  <si>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</si>
  <si>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</si>
  <si>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</si>
  <si>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</si>
  <si>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</si>
  <si>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</si>
  <si>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</si>
  <si>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</si>
  <si>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</si>
  <si>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</si>
  <si>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</si>
  <si>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</si>
  <si>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</si>
  <si>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</si>
  <si>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</si>
  <si>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</si>
  <si>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</si>
  <si>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</si>
  <si>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</si>
  <si>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</si>
  <si>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</si>
  <si>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</si>
  <si>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</si>
  <si>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</si>
  <si>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</si>
  <si>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</si>
  <si>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</si>
  <si>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</si>
  <si>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</si>
  <si>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</si>
  <si>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</si>
  <si>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</si>
  <si>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</si>
  <si>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</si>
  <si>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</si>
  <si>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</si>
  <si>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</si>
  <si>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</si>
  <si>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</si>
  <si>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</si>
  <si>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</si>
  <si>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</si>
  <si>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</si>
  <si>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</si>
  <si>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</si>
  <si>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</si>
  <si>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</si>
  <si>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</si>
  <si>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</si>
  <si>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</si>
  <si>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</si>
  <si>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</si>
  <si>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</si>
  <si>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</si>
  <si>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</si>
  <si>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</si>
  <si>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</si>
  <si>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</si>
  <si>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</si>
  <si>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</si>
  <si>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</si>
  <si>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</si>
  <si>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</si>
  <si>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</si>
  <si>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</si>
  <si>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</si>
  <si>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</si>
  <si>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</si>
  <si>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</si>
  <si>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</si>
  <si>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</si>
  <si>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</si>
  <si>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</si>
  <si>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</si>
  <si>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</si>
  <si>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</si>
  <si>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</si>
  <si>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</si>
  <si>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</si>
  <si>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</si>
  <si>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</si>
  <si>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</si>
  <si>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</si>
  <si>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</si>
  <si>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</si>
  <si>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</si>
  <si>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</si>
  <si>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</si>
  <si>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</si>
  <si>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</si>
  <si>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</si>
  <si>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</si>
  <si>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</si>
  <si>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</si>
  <si>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</si>
  <si>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</si>
  <si>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</si>
  <si>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</si>
  <si>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</si>
  <si>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</si>
  <si>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</si>
  <si>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</si>
  <si>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</si>
  <si>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</si>
  <si>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</si>
  <si>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</si>
  <si>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</si>
  <si>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</si>
  <si>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</si>
  <si>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</si>
  <si>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</si>
  <si>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</si>
  <si>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</si>
  <si>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</si>
  <si>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</si>
  <si>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</si>
  <si>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</si>
  <si>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</si>
  <si>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</si>
  <si>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</si>
  <si>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</si>
  <si>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</si>
  <si>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</si>
  <si>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</si>
  <si>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</si>
  <si>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</si>
  <si>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</si>
  <si>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</si>
  <si>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</si>
  <si>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</si>
  <si>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</si>
  <si>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</si>
  <si>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</si>
  <si>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</si>
  <si>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</si>
  <si>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</si>
  <si>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</si>
  <si>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</si>
  <si>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</si>
  <si>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</si>
  <si>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</si>
  <si>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</si>
  <si>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</si>
  <si>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</si>
  <si>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</si>
  <si>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</si>
  <si>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</si>
  <si>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</si>
  <si>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</si>
  <si>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</si>
  <si>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</si>
  <si>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</si>
  <si>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</si>
  <si>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</si>
  <si>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</si>
  <si>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</si>
  <si>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</si>
  <si>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</si>
  <si>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</si>
  <si>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</si>
  <si>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</si>
  <si>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</si>
  <si>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</si>
  <si>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</si>
  <si>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</si>
  <si>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</si>
  <si>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</si>
  <si>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</si>
  <si>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</si>
  <si>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</si>
  <si>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</si>
  <si>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</si>
  <si>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</si>
  <si>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</si>
  <si>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</si>
  <si>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</si>
  <si>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</si>
  <si>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</si>
  <si>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</si>
  <si>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</si>
  <si>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</si>
  <si>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</si>
  <si>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</si>
  <si>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</si>
  <si>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</si>
  <si>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</si>
  <si>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</si>
  <si>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</si>
  <si>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</si>
  <si>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</si>
  <si>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</si>
  <si>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</si>
  <si>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</si>
  <si>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</si>
  <si>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</si>
  <si>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</si>
  <si>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</si>
  <si>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</si>
  <si>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</si>
  <si>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</si>
  <si>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</si>
  <si>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</si>
  <si>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</si>
  <si>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</si>
  <si>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</si>
  <si>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</si>
  <si>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</si>
  <si>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</si>
  <si>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</si>
  <si>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</si>
  <si>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</si>
  <si>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</si>
  <si>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</si>
  <si>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</si>
  <si>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</si>
  <si>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</si>
  <si>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</si>
  <si>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</si>
  <si>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</si>
  <si>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</si>
  <si>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</si>
  <si>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</si>
  <si>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</si>
  <si>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</si>
  <si>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</si>
  <si>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</si>
  <si>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</si>
  <si>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</si>
  <si>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</si>
  <si>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</si>
  <si>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</si>
  <si>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</si>
  <si>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</si>
  <si>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</si>
  <si>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</si>
  <si>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</si>
  <si>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</si>
  <si>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</si>
  <si>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</si>
  <si>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</si>
  <si>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</si>
  <si>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</si>
  <si>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</si>
  <si>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</si>
  <si>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</si>
  <si>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</si>
  <si>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</si>
  <si>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</si>
  <si>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</si>
  <si>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</si>
  <si>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</si>
  <si>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</si>
  <si>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</si>
  <si>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</si>
  <si>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</si>
  <si>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</si>
  <si>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</si>
  <si>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</si>
  <si>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</si>
  <si>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</si>
  <si>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</si>
  <si>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</si>
  <si>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</si>
  <si>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</si>
  <si>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</si>
  <si>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</si>
  <si>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</si>
  <si>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</si>
  <si>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</si>
  <si>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</si>
  <si>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</si>
  <si>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</si>
  <si>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</si>
  <si>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</si>
  <si>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</si>
  <si>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</si>
  <si>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</si>
  <si>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</si>
  <si>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</si>
  <si>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</si>
  <si>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</si>
  <si>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</si>
  <si>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</si>
  <si>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</si>
  <si>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</si>
  <si>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</si>
  <si>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</si>
  <si>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</si>
  <si>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</si>
  <si>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</si>
  <si>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</si>
  <si>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</si>
  <si>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</si>
  <si>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</si>
  <si>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</si>
  <si>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</si>
  <si>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</si>
  <si>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</si>
  <si>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</si>
  <si>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</si>
  <si>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</si>
  <si>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</si>
  <si>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</si>
  <si>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</si>
  <si>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</si>
  <si>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</si>
  <si>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</si>
  <si>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</si>
  <si>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</si>
  <si>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</si>
  <si>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</si>
  <si>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</si>
  <si>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</si>
  <si>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</si>
  <si>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</si>
  <si>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</si>
  <si>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</si>
  <si>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</si>
  <si>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</si>
  <si>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</si>
  <si>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</si>
  <si>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</si>
  <si>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</si>
  <si>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</si>
  <si>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</si>
  <si>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</si>
  <si>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</si>
  <si>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</si>
  <si>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</si>
  <si>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</si>
  <si>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</si>
  <si>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</si>
  <si>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</si>
  <si>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</si>
  <si>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</si>
  <si>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</si>
  <si>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</si>
  <si>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</si>
  <si>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</si>
  <si>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</si>
  <si>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</si>
  <si>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</si>
  <si>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</si>
  <si>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</si>
  <si>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</si>
  <si>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</si>
  <si>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</si>
  <si>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</si>
  <si>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</si>
  <si>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</si>
  <si>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</si>
  <si>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</si>
  <si>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</si>
  <si>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</si>
  <si>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</si>
  <si>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</si>
  <si>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</si>
  <si>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</si>
  <si>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</si>
  <si>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</si>
  <si>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</si>
  <si>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</si>
  <si>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</si>
  <si>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</si>
  <si>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</si>
  <si>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</si>
  <si>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</si>
  <si>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</si>
  <si>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</si>
  <si>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</si>
  <si>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</si>
  <si>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</si>
  <si>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</si>
  <si>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</si>
  <si>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</si>
  <si>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</si>
  <si>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</si>
  <si>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</si>
  <si>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</si>
  <si>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</si>
  <si>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</si>
  <si>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</si>
  <si>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</si>
  <si>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</si>
  <si>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</si>
  <si>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</si>
  <si>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</si>
  <si>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</si>
  <si>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</si>
  <si>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</si>
  <si>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</si>
  <si>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</si>
  <si>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</si>
  <si>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</si>
  <si>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</si>
  <si>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</si>
  <si>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</si>
  <si>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</si>
  <si>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</si>
  <si>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</si>
  <si>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</si>
  <si>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</si>
  <si>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</si>
  <si>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</si>
  <si>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</si>
  <si>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</si>
  <si>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</si>
  <si>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</si>
  <si>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</si>
  <si>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</si>
  <si>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</si>
  <si>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</si>
  <si>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</si>
  <si>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</si>
  <si>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</si>
  <si>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</si>
  <si>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</si>
  <si>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</si>
  <si>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</si>
  <si>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</si>
  <si>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</si>
  <si>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</si>
  <si>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</si>
  <si>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</si>
  <si>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</si>
  <si>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</si>
  <si>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</si>
  <si>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</si>
  <si>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</si>
  <si>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</si>
  <si>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</si>
  <si>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</si>
  <si>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</si>
  <si>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</si>
  <si>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</si>
  <si>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</si>
  <si>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</si>
  <si>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</si>
  <si>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</si>
  <si>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</si>
  <si>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</si>
  <si>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</si>
  <si>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</si>
  <si>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</si>
  <si>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</si>
  <si>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</si>
  <si>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</si>
  <si>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</si>
  <si>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</si>
  <si>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</si>
  <si>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</si>
  <si>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</si>
  <si>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</si>
  <si>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</si>
  <si>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</si>
  <si>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</si>
  <si>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</si>
  <si>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</si>
  <si>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</si>
  <si>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</si>
  <si>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</si>
  <si>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</si>
  <si>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</si>
  <si>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</si>
  <si>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</si>
  <si>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</si>
  <si>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</si>
  <si>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</si>
  <si>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</si>
  <si>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</si>
  <si>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</si>
  <si>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</si>
  <si>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</si>
  <si>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</si>
  <si>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</si>
  <si>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</si>
  <si>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</si>
  <si>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</si>
  <si>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</si>
  <si>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</si>
  <si>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</si>
  <si>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</si>
  <si>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</si>
  <si>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</si>
  <si>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</si>
  <si>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</si>
  <si>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</si>
  <si>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</si>
  <si>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</si>
  <si>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</si>
  <si>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</si>
  <si>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</si>
  <si>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</si>
  <si>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</si>
  <si>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</si>
  <si>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</si>
  <si>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</si>
  <si>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</si>
  <si>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</si>
  <si>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</si>
  <si>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</si>
  <si>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</si>
  <si>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</si>
  <si>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</si>
  <si>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</si>
  <si>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</si>
  <si>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</si>
  <si>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</si>
  <si>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</si>
  <si>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</si>
  <si>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</si>
  <si>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</si>
  <si>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</si>
  <si>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</si>
  <si>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MFSINTRCRP</t>
  </si>
  <si>
    <t>1245-1265</t>
  </si>
  <si>
    <t>BHARATFORG MAR FUT</t>
  </si>
  <si>
    <t>HDFCBANK MAR FUT</t>
  </si>
  <si>
    <t>GRAVITON RESEARCH CAPITAL LLP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</si>
  <si>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</si>
  <si>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</si>
  <si>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</si>
  <si>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</si>
  <si>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</si>
  <si>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</si>
  <si>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</si>
  <si>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1810-1815</t>
  </si>
  <si>
    <t>1880-1920</t>
  </si>
  <si>
    <t>ADVIKCA</t>
  </si>
  <si>
    <t>TINEAGRO</t>
  </si>
  <si>
    <t>NAYAN MAHENDRABHAI THAKKAR</t>
  </si>
  <si>
    <t>XTX MARKETS LLP</t>
  </si>
  <si>
    <t>BRIGHT</t>
  </si>
  <si>
    <t>Bright Solar Limited</t>
  </si>
  <si>
    <t>PIYUSHKUMAR THUMAR</t>
  </si>
  <si>
    <t>Part Profit of Rs.23.5/-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</si>
  <si>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</si>
  <si>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</si>
  <si>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</si>
  <si>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</si>
  <si>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</si>
  <si>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</si>
  <si>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</si>
  <si>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</si>
  <si>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</si>
  <si>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</si>
  <si>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</si>
  <si>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666-672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</si>
  <si>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</si>
  <si>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</si>
  <si>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</si>
  <si>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</si>
  <si>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</si>
  <si>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</si>
  <si>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</si>
  <si>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DML</t>
  </si>
  <si>
    <t>P S SHETH</t>
  </si>
  <si>
    <t>IFL</t>
  </si>
  <si>
    <t>SHARADA RAMDAS PAI</t>
  </si>
  <si>
    <t>MAYUKH</t>
  </si>
  <si>
    <t>KARANSINGH KISHANSINGH TOMAR</t>
  </si>
  <si>
    <t>RAJ DEVANGBHAI PATEL</t>
  </si>
  <si>
    <t>Retail Research Technical Calls &amp; Fundamental Performance Report for the month of Mar-2022</t>
  </si>
  <si>
    <t>1990-2005</t>
  </si>
  <si>
    <t>2150-2250</t>
  </si>
  <si>
    <t>430-440</t>
  </si>
  <si>
    <t>3400-3410</t>
  </si>
  <si>
    <t>3550-3600</t>
  </si>
  <si>
    <t>1850-1900</t>
  </si>
  <si>
    <t>INFY 1740 CE MAR</t>
  </si>
  <si>
    <t>60-75</t>
  </si>
  <si>
    <t>54-56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</si>
  <si>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</si>
  <si>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</si>
  <si>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</si>
  <si>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</si>
  <si>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</si>
  <si>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</si>
  <si>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</si>
  <si>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</si>
  <si>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</si>
  <si>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</si>
  <si>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</si>
  <si>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</si>
  <si>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</si>
  <si>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</si>
  <si>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</si>
  <si>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AGRIMONY</t>
  </si>
  <si>
    <t>DDIL</t>
  </si>
  <si>
    <t>MONA SHRENIK SHAH</t>
  </si>
  <si>
    <t>GEMSI</t>
  </si>
  <si>
    <t>BASAVARAJ CHANNAPPA MAHASHETTI</t>
  </si>
  <si>
    <t>CHANDRA SHEKHAR</t>
  </si>
  <si>
    <t>NAMRATA ANKIT NANDU</t>
  </si>
  <si>
    <t>PATEL NISARG DHARMENDRABHAI</t>
  </si>
  <si>
    <t>OMNIPOTENT</t>
  </si>
  <si>
    <t>ANSARI NAMRA FIRDAUS AAMIR ANJUM</t>
  </si>
  <si>
    <t>PROMAX</t>
  </si>
  <si>
    <t>DHAVAL VINODBHAI GADANI</t>
  </si>
  <si>
    <t>VISAGAR</t>
  </si>
  <si>
    <t>GMDCLTD</t>
  </si>
  <si>
    <t>Gujarat Min. Dev. Corpn</t>
  </si>
  <si>
    <t>SBC</t>
  </si>
  <si>
    <t>Loss of Rs.36/-</t>
  </si>
  <si>
    <t>SBIN MAR FUT</t>
  </si>
  <si>
    <t>470-480</t>
  </si>
  <si>
    <t>MPHASIS MAR FUT</t>
  </si>
  <si>
    <t>3200-3250</t>
  </si>
  <si>
    <t>Part Profit of Rs.24/-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</si>
  <si>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</si>
  <si>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</si>
  <si>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</si>
  <si>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</si>
  <si>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</si>
  <si>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</si>
  <si>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</si>
  <si>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</si>
  <si>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</si>
  <si>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</si>
  <si>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</si>
  <si>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2320-2324</t>
  </si>
  <si>
    <t>2370-2430</t>
  </si>
  <si>
    <t>Loss of Rs.37.5/-</t>
  </si>
  <si>
    <t>Profit of Rs.33/-</t>
  </si>
  <si>
    <t>Profit of Rs.14.5/-</t>
  </si>
  <si>
    <t>Profit of Rs.7.5/-</t>
  </si>
  <si>
    <t>1725-1735</t>
  </si>
  <si>
    <t>1800-1820</t>
  </si>
  <si>
    <t xml:space="preserve"> BAJFINANCE </t>
  </si>
  <si>
    <t>6640-6660</t>
  </si>
  <si>
    <t>6900-7000</t>
  </si>
  <si>
    <t>MORAMREDDY NARASA REDDY</t>
  </si>
  <si>
    <t>NAVEEN GUPTA</t>
  </si>
  <si>
    <t>PRIYA MITTAL</t>
  </si>
  <si>
    <t>PARESH DHIRAJLAL SHAH</t>
  </si>
  <si>
    <t>BP COMTRADE PRIVATE LIMITED</t>
  </si>
  <si>
    <t>BHALCHANDRA G KULKARNI</t>
  </si>
  <si>
    <t>MOHIT DHANJIBHAI PATEL</t>
  </si>
  <si>
    <t>DHANJIBHAI LALJIBHAI PATEL</t>
  </si>
  <si>
    <t>SUMITA DHANJIBHAI PATEL</t>
  </si>
  <si>
    <t>RONAK ROHITKUMAR SHAH</t>
  </si>
  <si>
    <t>ARYACAPM</t>
  </si>
  <si>
    <t>TIA ENTERPRISES PRIVATE LIMITED</t>
  </si>
  <si>
    <t>YOURTEMPLATEBOX WEB SERVICES PRIVATE LIMITED</t>
  </si>
  <si>
    <t>BALLARPUR</t>
  </si>
  <si>
    <t>CORPOCO</t>
  </si>
  <si>
    <t>ANSHUMAN HALDER</t>
  </si>
  <si>
    <t>KIRTIKUMAR SHANTILAL GANDHI</t>
  </si>
  <si>
    <t>MAHESH MULCHAND SOLANKI</t>
  </si>
  <si>
    <t>PRAVESH MULCHAND SOLANKI</t>
  </si>
  <si>
    <t>RAMESH BHANDAPPA MUNNOLI</t>
  </si>
  <si>
    <t>SIDDAPPA VEERAPPA HAGARAGI</t>
  </si>
  <si>
    <t>DITCO</t>
  </si>
  <si>
    <t>SHIVANI GARG</t>
  </si>
  <si>
    <t>SIDDHANTPRADEEP</t>
  </si>
  <si>
    <t>ECOPLAST</t>
  </si>
  <si>
    <t>ASHOK JAIN</t>
  </si>
  <si>
    <t>HIRWANI JAYANTIBHAI VAGHELA</t>
  </si>
  <si>
    <t>KIRANSY-B</t>
  </si>
  <si>
    <t>MUKESH ISHWARLAL SARAIYA</t>
  </si>
  <si>
    <t>LLOYDSME</t>
  </si>
  <si>
    <t>SKY UNITED LLP</t>
  </si>
  <si>
    <t>SHREE GLOBAL TRADEFIN LIMITED</t>
  </si>
  <si>
    <t>GAURAV CHANDRAKANT SHAH</t>
  </si>
  <si>
    <t>HEMVIN INTIGRATED FINANCETED</t>
  </si>
  <si>
    <t>NATHUEC</t>
  </si>
  <si>
    <t>SUKHRAO SINGH MINHAS</t>
  </si>
  <si>
    <t>ORACLECR</t>
  </si>
  <si>
    <t>B.W.TRADERS</t>
  </si>
  <si>
    <t>RCAN</t>
  </si>
  <si>
    <t>BEELINE BROKING LIMITED</t>
  </si>
  <si>
    <t>AAGAM HITEN SHETH</t>
  </si>
  <si>
    <t>RCRL</t>
  </si>
  <si>
    <t>HITESH KUMAR</t>
  </si>
  <si>
    <t>ROOPSHRI</t>
  </si>
  <si>
    <t>HETAL SHASHANK DOSHI</t>
  </si>
  <si>
    <t>AARAVI DEVELOPERS PRIVATE LIMITED</t>
  </si>
  <si>
    <t>SHASHANK PRAVINCHANDRA DOSHI</t>
  </si>
  <si>
    <t>DOSHI HETAL S</t>
  </si>
  <si>
    <t>DHAVAL GIRISHBHAI PARMAR</t>
  </si>
  <si>
    <t>TRANSCHEM</t>
  </si>
  <si>
    <t>PRIYANKA FINANCE PRIVATE LIMITED</t>
  </si>
  <si>
    <t>JMS MINING PRIVATE LIMITED</t>
  </si>
  <si>
    <t>TRANWAY</t>
  </si>
  <si>
    <t>VIVEKKAUL</t>
  </si>
  <si>
    <t>VIVIDM</t>
  </si>
  <si>
    <t>DILIP RAMANLAL DOSHI</t>
  </si>
  <si>
    <t>DAKSHA JAYESHBHAI THAKKER</t>
  </si>
  <si>
    <t>BIRLACABLE</t>
  </si>
  <si>
    <t>Birla Cable Limited</t>
  </si>
  <si>
    <t>QE SECURITIES</t>
  </si>
  <si>
    <t>HISARMETAL</t>
  </si>
  <si>
    <t>Hisar Metal Ind. Limited</t>
  </si>
  <si>
    <t>NK SECURITIES RESEARCH PRIVATE LIMITED</t>
  </si>
  <si>
    <t>MATALIA STOCK BROKING TRADING A/C</t>
  </si>
  <si>
    <t>ORION STOCKS LTD</t>
  </si>
  <si>
    <t>INVENTURE</t>
  </si>
  <si>
    <t>Inventure Gro &amp; Sec Ltd</t>
  </si>
  <si>
    <t>HI GROWTH CORPORATE SERVICES PVT LTD</t>
  </si>
  <si>
    <t>ANKITA VISHAL SHAH</t>
  </si>
  <si>
    <t>JAKHARIA</t>
  </si>
  <si>
    <t>JAKHARIA FABRIC LIMITED</t>
  </si>
  <si>
    <t>VINOD HARILAL JHAVERI</t>
  </si>
  <si>
    <t>MCL</t>
  </si>
  <si>
    <t>Madhav Copper Limited</t>
  </si>
  <si>
    <t>KETANKUMAR VALLABHBHAI  MANGUKIYA</t>
  </si>
  <si>
    <t>Multi Commodity Exchange</t>
  </si>
  <si>
    <t>APR PROPERTIES PRIVATE LIMITED</t>
  </si>
  <si>
    <t>SHIVAUM</t>
  </si>
  <si>
    <t>Shiv Aum Steels Limited</t>
  </si>
  <si>
    <t>Spicejet Limited</t>
  </si>
  <si>
    <t>NEOMILE CORPORATE ADVISORY PRIVATE LIMITED</t>
  </si>
  <si>
    <t>Ujjivan Fin. Servc. Ltd.</t>
  </si>
  <si>
    <t>URAVI</t>
  </si>
  <si>
    <t>Uravi T And Wedg Lamp Ltd</t>
  </si>
  <si>
    <t>ARTNIRMAN</t>
  </si>
  <si>
    <t>Art Nirman Limited</t>
  </si>
  <si>
    <t>VINEET SURESHCHANDRA ARYA</t>
  </si>
  <si>
    <t>TAYAL SONS LTD</t>
  </si>
  <si>
    <t>NOPEA CAPITAL SERVICES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</si>
</sst>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6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16" fontId="33" fillId="14" borderId="21" xfId="0" applyNumberFormat="1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center"/>
    </xf>
    <xf numFmtId="15" fontId="31" fillId="20" borderId="1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1" xfId="0" applyNumberFormat="1" applyFont="1" applyFill="1" applyBorder="1" applyAlignment="1">
      <alignment horizontal="center" vertical="center" wrapText="1"/>
    </xf>
    <xf numFmtId="16" fontId="32" fillId="23" borderId="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2" fontId="32" fillId="23" borderId="2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0" fontId="31" fillId="24" borderId="21" xfId="0" applyFont="1" applyFill="1" applyBorder="1" applyAlignment="1">
      <alignment horizontal="left" vertical="center"/>
    </xf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7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2" fontId="32" fillId="6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2" t="s">
        <v>16</v>
      </c>
      <c r="B9" s="444" t="s">
        <v>17</v>
      </c>
      <c r="C9" s="444" t="s">
        <v>18</v>
      </c>
      <c r="D9" s="444" t="s">
        <v>19</v>
      </c>
      <c r="E9" s="23" t="s">
        <v>20</v>
      </c>
      <c r="F9" s="23" t="s">
        <v>21</v>
      </c>
      <c r="G9" s="439" t="s">
        <v>22</v>
      </c>
      <c r="H9" s="440"/>
      <c r="I9" s="441"/>
      <c r="J9" s="439" t="s">
        <v>23</v>
      </c>
      <c r="K9" s="440"/>
      <c r="L9" s="441"/>
      <c r="M9" s="23"/>
      <c r="N9" s="24"/>
      <c r="O9" s="24"/>
      <c r="P9" s="24"/>
    </row>
    <row r="10" spans="1:16" ht="59.25" customHeight="1">
      <c r="A10" s="443"/>
      <c r="B10" s="445"/>
      <c r="C10" s="445"/>
      <c r="D10" s="44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16258.95</v>
      </c>
      <c r="F11" s="32">
        <v>16296.766666666668</v>
      </c>
      <c r="G11" s="33">
        <v>16114.183333333338</v>
      </c>
      <c r="H11" s="33">
        <v>15969.41666666667</v>
      </c>
      <c r="I11" s="33">
        <v>15786.833333333339</v>
      </c>
      <c r="J11" s="33">
        <v>16441.533333333336</v>
      </c>
      <c r="K11" s="33">
        <v>16624.116666666669</v>
      </c>
      <c r="L11" s="33">
        <v>16768.883333333335</v>
      </c>
      <c r="M11" s="34">
        <v>16479.349999999999</v>
      </c>
      <c r="N11" s="34">
        <v>16152</v>
      </c>
      <c r="O11" s="35">
        <v>16170200</v>
      </c>
      <c r="P11" s="36">
        <v>3.3345262135425983E-2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34455.449999999997</v>
      </c>
      <c r="F12" s="37">
        <v>34593.75</v>
      </c>
      <c r="G12" s="38">
        <v>34015.199999999997</v>
      </c>
      <c r="H12" s="38">
        <v>33574.949999999997</v>
      </c>
      <c r="I12" s="38">
        <v>32996.399999999994</v>
      </c>
      <c r="J12" s="38">
        <v>35034</v>
      </c>
      <c r="K12" s="38">
        <v>35612.550000000003</v>
      </c>
      <c r="L12" s="38">
        <v>36052.800000000003</v>
      </c>
      <c r="M12" s="28">
        <v>35172.300000000003</v>
      </c>
      <c r="N12" s="28">
        <v>34153.5</v>
      </c>
      <c r="O12" s="39">
        <v>4350725</v>
      </c>
      <c r="P12" s="40">
        <v>-6.8425137535097127E-3</v>
      </c>
    </row>
    <row r="13" spans="1:16" ht="12.75" customHeight="1">
      <c r="A13" s="28">
        <v>3</v>
      </c>
      <c r="B13" s="29" t="s">
        <v>35</v>
      </c>
      <c r="C13" s="30" t="s">
        <v>828</v>
      </c>
      <c r="D13" s="31">
        <v>44649</v>
      </c>
      <c r="E13" s="37">
        <v>16116.75</v>
      </c>
      <c r="F13" s="37">
        <v>16148.949999999999</v>
      </c>
      <c r="G13" s="38">
        <v>15947.899999999998</v>
      </c>
      <c r="H13" s="38">
        <v>15779.05</v>
      </c>
      <c r="I13" s="38">
        <v>15577.999999999998</v>
      </c>
      <c r="J13" s="38">
        <v>16317.799999999997</v>
      </c>
      <c r="K13" s="38">
        <v>16518.849999999999</v>
      </c>
      <c r="L13" s="38">
        <v>16687.699999999997</v>
      </c>
      <c r="M13" s="28">
        <v>16350</v>
      </c>
      <c r="N13" s="28">
        <v>15980.1</v>
      </c>
      <c r="O13" s="39">
        <v>3720</v>
      </c>
      <c r="P13" s="40">
        <v>6.8965517241379309E-2</v>
      </c>
    </row>
    <row r="14" spans="1:16" ht="12.75" customHeight="1">
      <c r="A14" s="28">
        <v>4</v>
      </c>
      <c r="B14" s="29" t="s">
        <v>35</v>
      </c>
      <c r="C14" s="30" t="s">
        <v>862</v>
      </c>
      <c r="D14" s="31">
        <v>44649</v>
      </c>
      <c r="E14" s="37">
        <v>6842.9</v>
      </c>
      <c r="F14" s="37">
        <v>6842.8999999999987</v>
      </c>
      <c r="G14" s="38">
        <v>6700.0999999999976</v>
      </c>
      <c r="H14" s="38">
        <v>6557.2999999999993</v>
      </c>
      <c r="I14" s="38">
        <v>6414.4999999999982</v>
      </c>
      <c r="J14" s="38">
        <v>6985.6999999999971</v>
      </c>
      <c r="K14" s="38">
        <v>7128.4999999999982</v>
      </c>
      <c r="L14" s="38">
        <v>7271.2999999999965</v>
      </c>
      <c r="M14" s="28">
        <v>6985.7</v>
      </c>
      <c r="N14" s="28">
        <v>6700.1</v>
      </c>
      <c r="O14" s="39">
        <v>1950</v>
      </c>
      <c r="P14" s="40">
        <v>0.04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830.25</v>
      </c>
      <c r="F15" s="37">
        <v>844.46666666666658</v>
      </c>
      <c r="G15" s="38">
        <v>811.58333333333314</v>
      </c>
      <c r="H15" s="38">
        <v>792.91666666666652</v>
      </c>
      <c r="I15" s="38">
        <v>760.03333333333308</v>
      </c>
      <c r="J15" s="38">
        <v>863.13333333333321</v>
      </c>
      <c r="K15" s="38">
        <v>896.01666666666665</v>
      </c>
      <c r="L15" s="38">
        <v>914.68333333333328</v>
      </c>
      <c r="M15" s="28">
        <v>877.35</v>
      </c>
      <c r="N15" s="28">
        <v>825.8</v>
      </c>
      <c r="O15" s="39">
        <v>2578900</v>
      </c>
      <c r="P15" s="40">
        <v>7.8180525941719967E-2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17471.05</v>
      </c>
      <c r="F16" s="37">
        <v>17408.966666666667</v>
      </c>
      <c r="G16" s="38">
        <v>17176.433333333334</v>
      </c>
      <c r="H16" s="38">
        <v>16881.816666666666</v>
      </c>
      <c r="I16" s="38">
        <v>16649.283333333333</v>
      </c>
      <c r="J16" s="38">
        <v>17703.583333333336</v>
      </c>
      <c r="K16" s="38">
        <v>17936.116666666669</v>
      </c>
      <c r="L16" s="38">
        <v>18230.733333333337</v>
      </c>
      <c r="M16" s="28">
        <v>17641.5</v>
      </c>
      <c r="N16" s="28">
        <v>17114.349999999999</v>
      </c>
      <c r="O16" s="39">
        <v>33850</v>
      </c>
      <c r="P16" s="40">
        <v>-5.0490883590462832E-2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103.1</v>
      </c>
      <c r="F17" s="37">
        <v>102.5</v>
      </c>
      <c r="G17" s="38">
        <v>100.95</v>
      </c>
      <c r="H17" s="38">
        <v>98.8</v>
      </c>
      <c r="I17" s="38">
        <v>97.25</v>
      </c>
      <c r="J17" s="38">
        <v>104.65</v>
      </c>
      <c r="K17" s="38">
        <v>106.20000000000002</v>
      </c>
      <c r="L17" s="38">
        <v>108.35000000000001</v>
      </c>
      <c r="M17" s="28">
        <v>104.05</v>
      </c>
      <c r="N17" s="28">
        <v>100.35</v>
      </c>
      <c r="O17" s="39">
        <v>16029200</v>
      </c>
      <c r="P17" s="40">
        <v>-1.6468682505399568E-2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264.10000000000002</v>
      </c>
      <c r="F18" s="37">
        <v>262.95</v>
      </c>
      <c r="G18" s="38">
        <v>258.39999999999998</v>
      </c>
      <c r="H18" s="38">
        <v>252.7</v>
      </c>
      <c r="I18" s="38">
        <v>248.14999999999998</v>
      </c>
      <c r="J18" s="38">
        <v>268.64999999999998</v>
      </c>
      <c r="K18" s="38">
        <v>273.20000000000005</v>
      </c>
      <c r="L18" s="38">
        <v>278.89999999999998</v>
      </c>
      <c r="M18" s="28">
        <v>267.5</v>
      </c>
      <c r="N18" s="28">
        <v>257.25</v>
      </c>
      <c r="O18" s="39">
        <v>12885600</v>
      </c>
      <c r="P18" s="40">
        <v>-1.9584569732937686E-2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2012.15</v>
      </c>
      <c r="F19" s="37">
        <v>1989.5666666666666</v>
      </c>
      <c r="G19" s="38">
        <v>1951.6333333333332</v>
      </c>
      <c r="H19" s="38">
        <v>1891.1166666666666</v>
      </c>
      <c r="I19" s="38">
        <v>1853.1833333333332</v>
      </c>
      <c r="J19" s="38">
        <v>2050.083333333333</v>
      </c>
      <c r="K19" s="38">
        <v>2088.0166666666664</v>
      </c>
      <c r="L19" s="38">
        <v>2148.5333333333333</v>
      </c>
      <c r="M19" s="28">
        <v>2027.5</v>
      </c>
      <c r="N19" s="28">
        <v>1929.05</v>
      </c>
      <c r="O19" s="39">
        <v>2244250</v>
      </c>
      <c r="P19" s="40">
        <v>-1.0362694300518135E-2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1620.65</v>
      </c>
      <c r="F20" s="37">
        <v>1627.8166666666666</v>
      </c>
      <c r="G20" s="38">
        <v>1596.5333333333333</v>
      </c>
      <c r="H20" s="38">
        <v>1572.4166666666667</v>
      </c>
      <c r="I20" s="38">
        <v>1541.1333333333334</v>
      </c>
      <c r="J20" s="38">
        <v>1651.9333333333332</v>
      </c>
      <c r="K20" s="38">
        <v>1683.2166666666665</v>
      </c>
      <c r="L20" s="38">
        <v>1707.333333333333</v>
      </c>
      <c r="M20" s="28">
        <v>1659.1</v>
      </c>
      <c r="N20" s="28">
        <v>1603.7</v>
      </c>
      <c r="O20" s="39">
        <v>20580500</v>
      </c>
      <c r="P20" s="40">
        <v>-2.8585963807262775E-3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700.05</v>
      </c>
      <c r="F21" s="37">
        <v>700.54999999999984</v>
      </c>
      <c r="G21" s="38">
        <v>688.6999999999997</v>
      </c>
      <c r="H21" s="38">
        <v>677.34999999999991</v>
      </c>
      <c r="I21" s="38">
        <v>665.49999999999977</v>
      </c>
      <c r="J21" s="38">
        <v>711.89999999999964</v>
      </c>
      <c r="K21" s="38">
        <v>723.74999999999977</v>
      </c>
      <c r="L21" s="38">
        <v>735.09999999999957</v>
      </c>
      <c r="M21" s="28">
        <v>712.4</v>
      </c>
      <c r="N21" s="28">
        <v>689.2</v>
      </c>
      <c r="O21" s="39">
        <v>84388750</v>
      </c>
      <c r="P21" s="40">
        <v>-5.5093172276644321E-3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3171.35</v>
      </c>
      <c r="F22" s="37">
        <v>3200.0666666666671</v>
      </c>
      <c r="G22" s="38">
        <v>3132.1333333333341</v>
      </c>
      <c r="H22" s="38">
        <v>3092.916666666667</v>
      </c>
      <c r="I22" s="38">
        <v>3024.983333333334</v>
      </c>
      <c r="J22" s="38">
        <v>3239.2833333333342</v>
      </c>
      <c r="K22" s="38">
        <v>3307.2166666666676</v>
      </c>
      <c r="L22" s="38">
        <v>3346.4333333333343</v>
      </c>
      <c r="M22" s="28">
        <v>3268</v>
      </c>
      <c r="N22" s="28">
        <v>3160.85</v>
      </c>
      <c r="O22" s="39">
        <v>234000</v>
      </c>
      <c r="P22" s="40">
        <v>-3.5449299258037921E-2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555.4</v>
      </c>
      <c r="F23" s="37">
        <v>555.30000000000007</v>
      </c>
      <c r="G23" s="38">
        <v>548.20000000000016</v>
      </c>
      <c r="H23" s="38">
        <v>541.00000000000011</v>
      </c>
      <c r="I23" s="38">
        <v>533.9000000000002</v>
      </c>
      <c r="J23" s="38">
        <v>562.50000000000011</v>
      </c>
      <c r="K23" s="38">
        <v>569.6</v>
      </c>
      <c r="L23" s="38">
        <v>576.80000000000007</v>
      </c>
      <c r="M23" s="28">
        <v>562.4</v>
      </c>
      <c r="N23" s="28">
        <v>548.1</v>
      </c>
      <c r="O23" s="39">
        <v>6964000</v>
      </c>
      <c r="P23" s="40">
        <v>-8.8243666382009679E-3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286.45</v>
      </c>
      <c r="F24" s="37">
        <v>285.3</v>
      </c>
      <c r="G24" s="38">
        <v>279.55</v>
      </c>
      <c r="H24" s="38">
        <v>272.64999999999998</v>
      </c>
      <c r="I24" s="38">
        <v>266.89999999999998</v>
      </c>
      <c r="J24" s="38">
        <v>292.20000000000005</v>
      </c>
      <c r="K24" s="38">
        <v>297.95000000000005</v>
      </c>
      <c r="L24" s="38">
        <v>304.85000000000008</v>
      </c>
      <c r="M24" s="28">
        <v>291.05</v>
      </c>
      <c r="N24" s="28">
        <v>278.39999999999998</v>
      </c>
      <c r="O24" s="39">
        <v>25636500</v>
      </c>
      <c r="P24" s="40">
        <v>1.436287020001187E-2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714.55</v>
      </c>
      <c r="F25" s="37">
        <v>718.73333333333323</v>
      </c>
      <c r="G25" s="38">
        <v>707.01666666666642</v>
      </c>
      <c r="H25" s="38">
        <v>699.48333333333323</v>
      </c>
      <c r="I25" s="38">
        <v>687.76666666666642</v>
      </c>
      <c r="J25" s="38">
        <v>726.26666666666642</v>
      </c>
      <c r="K25" s="38">
        <v>737.98333333333335</v>
      </c>
      <c r="L25" s="38">
        <v>745.51666666666642</v>
      </c>
      <c r="M25" s="28">
        <v>730.45</v>
      </c>
      <c r="N25" s="28">
        <v>711.2</v>
      </c>
      <c r="O25" s="39">
        <v>1572900</v>
      </c>
      <c r="P25" s="40">
        <v>3.5730236712818221E-3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4743.6000000000004</v>
      </c>
      <c r="F26" s="37">
        <v>4787.1333333333341</v>
      </c>
      <c r="G26" s="38">
        <v>4687.2166666666681</v>
      </c>
      <c r="H26" s="38">
        <v>4630.8333333333339</v>
      </c>
      <c r="I26" s="38">
        <v>4530.9166666666679</v>
      </c>
      <c r="J26" s="38">
        <v>4843.5166666666682</v>
      </c>
      <c r="K26" s="38">
        <v>4943.4333333333343</v>
      </c>
      <c r="L26" s="38">
        <v>4999.8166666666684</v>
      </c>
      <c r="M26" s="28">
        <v>4887.05</v>
      </c>
      <c r="N26" s="28">
        <v>4730.75</v>
      </c>
      <c r="O26" s="39">
        <v>2169125</v>
      </c>
      <c r="P26" s="40">
        <v>-2.6206509539842875E-2</v>
      </c>
    </row>
    <row r="27" spans="1:16" ht="12.75" customHeight="1">
      <c r="A27" s="28">
        <v>17</v>
      </c>
      <c r="B27" s="254" t="s">
        <v>49</v>
      </c>
      <c r="C27" s="30" t="s">
        <v>54</v>
      </c>
      <c r="D27" s="31">
        <v>44651</v>
      </c>
      <c r="E27" s="37">
        <v>174.5</v>
      </c>
      <c r="F27" s="37">
        <v>174.58333333333334</v>
      </c>
      <c r="G27" s="38">
        <v>171.16666666666669</v>
      </c>
      <c r="H27" s="38">
        <v>167.83333333333334</v>
      </c>
      <c r="I27" s="38">
        <v>164.41666666666669</v>
      </c>
      <c r="J27" s="38">
        <v>177.91666666666669</v>
      </c>
      <c r="K27" s="38">
        <v>181.33333333333337</v>
      </c>
      <c r="L27" s="38">
        <v>184.66666666666669</v>
      </c>
      <c r="M27" s="28">
        <v>178</v>
      </c>
      <c r="N27" s="28">
        <v>171.25</v>
      </c>
      <c r="O27" s="39">
        <v>13100000</v>
      </c>
      <c r="P27" s="40">
        <v>6.9169557233217716E-2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105.95</v>
      </c>
      <c r="F28" s="37">
        <v>105.86666666666667</v>
      </c>
      <c r="G28" s="38">
        <v>102.08333333333334</v>
      </c>
      <c r="H28" s="38">
        <v>98.216666666666669</v>
      </c>
      <c r="I28" s="38">
        <v>94.433333333333337</v>
      </c>
      <c r="J28" s="38">
        <v>109.73333333333335</v>
      </c>
      <c r="K28" s="38">
        <v>113.51666666666668</v>
      </c>
      <c r="L28" s="38">
        <v>117.38333333333335</v>
      </c>
      <c r="M28" s="28">
        <v>109.65</v>
      </c>
      <c r="N28" s="28">
        <v>102</v>
      </c>
      <c r="O28" s="39">
        <v>42147000</v>
      </c>
      <c r="P28" s="40">
        <v>-9.5771384437150026E-2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44651</v>
      </c>
      <c r="E29" s="37">
        <v>2746.9</v>
      </c>
      <c r="F29" s="37">
        <v>2734.4666666666667</v>
      </c>
      <c r="G29" s="38">
        <v>2606.3333333333335</v>
      </c>
      <c r="H29" s="38">
        <v>2465.7666666666669</v>
      </c>
      <c r="I29" s="38">
        <v>2337.6333333333337</v>
      </c>
      <c r="J29" s="38">
        <v>2875.0333333333333</v>
      </c>
      <c r="K29" s="38">
        <v>3003.1666666666665</v>
      </c>
      <c r="L29" s="38">
        <v>3143.7333333333331</v>
      </c>
      <c r="M29" s="28">
        <v>2862.6</v>
      </c>
      <c r="N29" s="28">
        <v>2593.9</v>
      </c>
      <c r="O29" s="39">
        <v>6150600</v>
      </c>
      <c r="P29" s="40">
        <v>0.10528869480834546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1848.15</v>
      </c>
      <c r="F30" s="37">
        <v>1850.1666666666667</v>
      </c>
      <c r="G30" s="38">
        <v>1825.9833333333336</v>
      </c>
      <c r="H30" s="38">
        <v>1803.8166666666668</v>
      </c>
      <c r="I30" s="38">
        <v>1779.6333333333337</v>
      </c>
      <c r="J30" s="38">
        <v>1872.3333333333335</v>
      </c>
      <c r="K30" s="38">
        <v>1896.5166666666664</v>
      </c>
      <c r="L30" s="38">
        <v>1918.6833333333334</v>
      </c>
      <c r="M30" s="28">
        <v>1874.35</v>
      </c>
      <c r="N30" s="28">
        <v>1828</v>
      </c>
      <c r="O30" s="39">
        <v>1023825</v>
      </c>
      <c r="P30" s="40">
        <v>2.3083264633140973E-2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8540.0499999999993</v>
      </c>
      <c r="F31" s="37">
        <v>8623.9666666666672</v>
      </c>
      <c r="G31" s="38">
        <v>8405.3333333333339</v>
      </c>
      <c r="H31" s="38">
        <v>8270.6166666666668</v>
      </c>
      <c r="I31" s="38">
        <v>8051.9833333333336</v>
      </c>
      <c r="J31" s="38">
        <v>8758.6833333333343</v>
      </c>
      <c r="K31" s="38">
        <v>8977.3166666666657</v>
      </c>
      <c r="L31" s="38">
        <v>9112.0333333333347</v>
      </c>
      <c r="M31" s="28">
        <v>8842.6</v>
      </c>
      <c r="N31" s="28">
        <v>8489.25</v>
      </c>
      <c r="O31" s="39">
        <v>89850</v>
      </c>
      <c r="P31" s="40">
        <v>2.3931623931623933E-2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1122.3499999999999</v>
      </c>
      <c r="F32" s="37">
        <v>1133.8666666666666</v>
      </c>
      <c r="G32" s="38">
        <v>1103.8833333333332</v>
      </c>
      <c r="H32" s="38">
        <v>1085.4166666666667</v>
      </c>
      <c r="I32" s="38">
        <v>1055.4333333333334</v>
      </c>
      <c r="J32" s="38">
        <v>1152.333333333333</v>
      </c>
      <c r="K32" s="38">
        <v>1182.3166666666662</v>
      </c>
      <c r="L32" s="38">
        <v>1200.7833333333328</v>
      </c>
      <c r="M32" s="28">
        <v>1163.8499999999999</v>
      </c>
      <c r="N32" s="28">
        <v>1115.4000000000001</v>
      </c>
      <c r="O32" s="39">
        <v>2733000</v>
      </c>
      <c r="P32" s="40">
        <v>3.5031244082560122E-2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609.85</v>
      </c>
      <c r="F33" s="37">
        <v>612.30000000000007</v>
      </c>
      <c r="G33" s="38">
        <v>603.90000000000009</v>
      </c>
      <c r="H33" s="38">
        <v>597.95000000000005</v>
      </c>
      <c r="I33" s="38">
        <v>589.55000000000007</v>
      </c>
      <c r="J33" s="38">
        <v>618.25000000000011</v>
      </c>
      <c r="K33" s="38">
        <v>626.65</v>
      </c>
      <c r="L33" s="38">
        <v>632.60000000000014</v>
      </c>
      <c r="M33" s="28">
        <v>620.70000000000005</v>
      </c>
      <c r="N33" s="28">
        <v>606.35</v>
      </c>
      <c r="O33" s="39">
        <v>14419500</v>
      </c>
      <c r="P33" s="40">
        <v>4.16276407534603E-4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716.8</v>
      </c>
      <c r="F34" s="37">
        <v>721.19999999999993</v>
      </c>
      <c r="G34" s="38">
        <v>707.99999999999989</v>
      </c>
      <c r="H34" s="38">
        <v>699.19999999999993</v>
      </c>
      <c r="I34" s="38">
        <v>685.99999999999989</v>
      </c>
      <c r="J34" s="38">
        <v>729.99999999999989</v>
      </c>
      <c r="K34" s="38">
        <v>743.19999999999993</v>
      </c>
      <c r="L34" s="38">
        <v>751.99999999999989</v>
      </c>
      <c r="M34" s="28">
        <v>734.4</v>
      </c>
      <c r="N34" s="28">
        <v>712.4</v>
      </c>
      <c r="O34" s="39">
        <v>44998800</v>
      </c>
      <c r="P34" s="40">
        <v>-9.4828041629246122E-3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3232.85</v>
      </c>
      <c r="F35" s="37">
        <v>3209.2666666666664</v>
      </c>
      <c r="G35" s="38">
        <v>3136.9333333333329</v>
      </c>
      <c r="H35" s="38">
        <v>3041.0166666666664</v>
      </c>
      <c r="I35" s="38">
        <v>2968.6833333333329</v>
      </c>
      <c r="J35" s="38">
        <v>3305.1833333333329</v>
      </c>
      <c r="K35" s="38">
        <v>3377.5166666666669</v>
      </c>
      <c r="L35" s="38">
        <v>3473.4333333333329</v>
      </c>
      <c r="M35" s="28">
        <v>3281.6</v>
      </c>
      <c r="N35" s="28">
        <v>3113.35</v>
      </c>
      <c r="O35" s="39">
        <v>1760750</v>
      </c>
      <c r="P35" s="40">
        <v>-6.3306290730150289E-2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15346.9</v>
      </c>
      <c r="F36" s="37">
        <v>15428.333333333334</v>
      </c>
      <c r="G36" s="38">
        <v>15136.666666666668</v>
      </c>
      <c r="H36" s="38">
        <v>14926.433333333334</v>
      </c>
      <c r="I36" s="38">
        <v>14634.766666666668</v>
      </c>
      <c r="J36" s="38">
        <v>15638.566666666668</v>
      </c>
      <c r="K36" s="38">
        <v>15930.233333333335</v>
      </c>
      <c r="L36" s="38">
        <v>16140.466666666667</v>
      </c>
      <c r="M36" s="28">
        <v>15720</v>
      </c>
      <c r="N36" s="28">
        <v>15218.1</v>
      </c>
      <c r="O36" s="39">
        <v>664050</v>
      </c>
      <c r="P36" s="40">
        <v>8.3516817250018985E-3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6552.35</v>
      </c>
      <c r="F37" s="37">
        <v>6591.4000000000005</v>
      </c>
      <c r="G37" s="38">
        <v>6461.6500000000015</v>
      </c>
      <c r="H37" s="38">
        <v>6370.9500000000007</v>
      </c>
      <c r="I37" s="38">
        <v>6241.2000000000016</v>
      </c>
      <c r="J37" s="38">
        <v>6682.1000000000013</v>
      </c>
      <c r="K37" s="38">
        <v>6811.8499999999995</v>
      </c>
      <c r="L37" s="38">
        <v>6902.5500000000011</v>
      </c>
      <c r="M37" s="28">
        <v>6721.15</v>
      </c>
      <c r="N37" s="28">
        <v>6500.7</v>
      </c>
      <c r="O37" s="39">
        <v>4384125</v>
      </c>
      <c r="P37" s="40">
        <v>1.1186391812022488E-2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1768.4</v>
      </c>
      <c r="F38" s="37">
        <v>1770.7</v>
      </c>
      <c r="G38" s="38">
        <v>1751.0500000000002</v>
      </c>
      <c r="H38" s="38">
        <v>1733.7</v>
      </c>
      <c r="I38" s="38">
        <v>1714.0500000000002</v>
      </c>
      <c r="J38" s="38">
        <v>1788.0500000000002</v>
      </c>
      <c r="K38" s="38">
        <v>1807.7000000000003</v>
      </c>
      <c r="L38" s="38">
        <v>1825.0500000000002</v>
      </c>
      <c r="M38" s="28">
        <v>1790.35</v>
      </c>
      <c r="N38" s="28">
        <v>1753.35</v>
      </c>
      <c r="O38" s="39">
        <v>1540600</v>
      </c>
      <c r="P38" s="40">
        <v>1.1697426566155446E-3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421.45</v>
      </c>
      <c r="F39" s="37">
        <v>424.31666666666666</v>
      </c>
      <c r="G39" s="38">
        <v>412.88333333333333</v>
      </c>
      <c r="H39" s="38">
        <v>404.31666666666666</v>
      </c>
      <c r="I39" s="38">
        <v>392.88333333333333</v>
      </c>
      <c r="J39" s="38">
        <v>432.88333333333333</v>
      </c>
      <c r="K39" s="38">
        <v>444.31666666666661</v>
      </c>
      <c r="L39" s="38">
        <v>452.88333333333333</v>
      </c>
      <c r="M39" s="28">
        <v>435.75</v>
      </c>
      <c r="N39" s="28">
        <v>415.75</v>
      </c>
      <c r="O39" s="39">
        <v>7164800</v>
      </c>
      <c r="P39" s="40">
        <v>2.0743104627307954E-2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273.60000000000002</v>
      </c>
      <c r="F40" s="37">
        <v>274.98333333333335</v>
      </c>
      <c r="G40" s="38">
        <v>268.7166666666667</v>
      </c>
      <c r="H40" s="38">
        <v>263.83333333333337</v>
      </c>
      <c r="I40" s="38">
        <v>257.56666666666672</v>
      </c>
      <c r="J40" s="38">
        <v>279.86666666666667</v>
      </c>
      <c r="K40" s="38">
        <v>286.13333333333333</v>
      </c>
      <c r="L40" s="38">
        <v>291.01666666666665</v>
      </c>
      <c r="M40" s="28">
        <v>281.25</v>
      </c>
      <c r="N40" s="28">
        <v>270.10000000000002</v>
      </c>
      <c r="O40" s="39">
        <v>24039000</v>
      </c>
      <c r="P40" s="40">
        <v>7.4683162341581174E-3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100.65</v>
      </c>
      <c r="F41" s="37">
        <v>101.41666666666667</v>
      </c>
      <c r="G41" s="38">
        <v>99.333333333333343</v>
      </c>
      <c r="H41" s="38">
        <v>98.016666666666666</v>
      </c>
      <c r="I41" s="38">
        <v>95.933333333333337</v>
      </c>
      <c r="J41" s="38">
        <v>102.73333333333335</v>
      </c>
      <c r="K41" s="38">
        <v>104.81666666666669</v>
      </c>
      <c r="L41" s="38">
        <v>106.13333333333335</v>
      </c>
      <c r="M41" s="28">
        <v>103.5</v>
      </c>
      <c r="N41" s="28">
        <v>100.1</v>
      </c>
      <c r="O41" s="39">
        <v>101778300</v>
      </c>
      <c r="P41" s="40">
        <v>4.8515652073466559E-3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1727.2</v>
      </c>
      <c r="F42" s="37">
        <v>1736.9333333333334</v>
      </c>
      <c r="G42" s="38">
        <v>1710.9166666666667</v>
      </c>
      <c r="H42" s="38">
        <v>1694.6333333333334</v>
      </c>
      <c r="I42" s="38">
        <v>1668.6166666666668</v>
      </c>
      <c r="J42" s="38">
        <v>1753.2166666666667</v>
      </c>
      <c r="K42" s="38">
        <v>1779.2333333333331</v>
      </c>
      <c r="L42" s="38">
        <v>1795.5166666666667</v>
      </c>
      <c r="M42" s="28">
        <v>1762.95</v>
      </c>
      <c r="N42" s="28">
        <v>1720.65</v>
      </c>
      <c r="O42" s="39">
        <v>1528450</v>
      </c>
      <c r="P42" s="40">
        <v>-1.488833746898263E-2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213.75</v>
      </c>
      <c r="F43" s="37">
        <v>216.6</v>
      </c>
      <c r="G43" s="38">
        <v>209.35</v>
      </c>
      <c r="H43" s="38">
        <v>204.95</v>
      </c>
      <c r="I43" s="38">
        <v>197.7</v>
      </c>
      <c r="J43" s="38">
        <v>221</v>
      </c>
      <c r="K43" s="38">
        <v>228.25</v>
      </c>
      <c r="L43" s="38">
        <v>232.65</v>
      </c>
      <c r="M43" s="28">
        <v>223.85</v>
      </c>
      <c r="N43" s="28">
        <v>212.2</v>
      </c>
      <c r="O43" s="39">
        <v>23225600</v>
      </c>
      <c r="P43" s="40">
        <v>9.7898329441350823E-2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653.35</v>
      </c>
      <c r="F44" s="37">
        <v>653.7833333333333</v>
      </c>
      <c r="G44" s="38">
        <v>639.56666666666661</v>
      </c>
      <c r="H44" s="38">
        <v>625.7833333333333</v>
      </c>
      <c r="I44" s="38">
        <v>611.56666666666661</v>
      </c>
      <c r="J44" s="38">
        <v>667.56666666666661</v>
      </c>
      <c r="K44" s="38">
        <v>681.7833333333333</v>
      </c>
      <c r="L44" s="38">
        <v>695.56666666666661</v>
      </c>
      <c r="M44" s="28">
        <v>668</v>
      </c>
      <c r="N44" s="28">
        <v>640</v>
      </c>
      <c r="O44" s="39">
        <v>4944500</v>
      </c>
      <c r="P44" s="40">
        <v>-1.490247644093798E-2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633.54999999999995</v>
      </c>
      <c r="F45" s="37">
        <v>634.80000000000007</v>
      </c>
      <c r="G45" s="38">
        <v>624.10000000000014</v>
      </c>
      <c r="H45" s="38">
        <v>614.65000000000009</v>
      </c>
      <c r="I45" s="38">
        <v>603.95000000000016</v>
      </c>
      <c r="J45" s="38">
        <v>644.25000000000011</v>
      </c>
      <c r="K45" s="38">
        <v>654.95000000000016</v>
      </c>
      <c r="L45" s="38">
        <v>664.40000000000009</v>
      </c>
      <c r="M45" s="28">
        <v>645.5</v>
      </c>
      <c r="N45" s="28">
        <v>625.35</v>
      </c>
      <c r="O45" s="39">
        <v>6057000</v>
      </c>
      <c r="P45" s="40">
        <v>-2.7167201778216842E-3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654.5</v>
      </c>
      <c r="F46" s="37">
        <v>658.19999999999993</v>
      </c>
      <c r="G46" s="38">
        <v>648.29999999999984</v>
      </c>
      <c r="H46" s="38">
        <v>642.09999999999991</v>
      </c>
      <c r="I46" s="38">
        <v>632.19999999999982</v>
      </c>
      <c r="J46" s="38">
        <v>664.39999999999986</v>
      </c>
      <c r="K46" s="38">
        <v>674.3</v>
      </c>
      <c r="L46" s="38">
        <v>680.49999999999989</v>
      </c>
      <c r="M46" s="28">
        <v>668.1</v>
      </c>
      <c r="N46" s="28">
        <v>652</v>
      </c>
      <c r="O46" s="39">
        <v>60420950</v>
      </c>
      <c r="P46" s="40">
        <v>8.3073069423086066E-3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49.15</v>
      </c>
      <c r="F47" s="37">
        <v>49.6</v>
      </c>
      <c r="G47" s="38">
        <v>48.5</v>
      </c>
      <c r="H47" s="38">
        <v>47.85</v>
      </c>
      <c r="I47" s="38">
        <v>46.75</v>
      </c>
      <c r="J47" s="38">
        <v>50.25</v>
      </c>
      <c r="K47" s="38">
        <v>51.350000000000009</v>
      </c>
      <c r="L47" s="38">
        <v>52</v>
      </c>
      <c r="M47" s="28">
        <v>50.7</v>
      </c>
      <c r="N47" s="28">
        <v>48.95</v>
      </c>
      <c r="O47" s="39">
        <v>108234000</v>
      </c>
      <c r="P47" s="40">
        <v>1.1655011655011655E-3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329</v>
      </c>
      <c r="F48" s="37">
        <v>332.46666666666664</v>
      </c>
      <c r="G48" s="38">
        <v>323.93333333333328</v>
      </c>
      <c r="H48" s="38">
        <v>318.86666666666662</v>
      </c>
      <c r="I48" s="38">
        <v>310.33333333333326</v>
      </c>
      <c r="J48" s="38">
        <v>337.5333333333333</v>
      </c>
      <c r="K48" s="38">
        <v>346.06666666666672</v>
      </c>
      <c r="L48" s="38">
        <v>351.13333333333333</v>
      </c>
      <c r="M48" s="28">
        <v>341</v>
      </c>
      <c r="N48" s="28">
        <v>327.39999999999998</v>
      </c>
      <c r="O48" s="39">
        <v>18715100</v>
      </c>
      <c r="P48" s="40">
        <v>1.6870782304423893E-2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14641.9</v>
      </c>
      <c r="F49" s="37">
        <v>14764.050000000001</v>
      </c>
      <c r="G49" s="38">
        <v>14457.850000000002</v>
      </c>
      <c r="H49" s="38">
        <v>14273.800000000001</v>
      </c>
      <c r="I49" s="38">
        <v>13967.600000000002</v>
      </c>
      <c r="J49" s="38">
        <v>14948.100000000002</v>
      </c>
      <c r="K49" s="38">
        <v>15254.300000000003</v>
      </c>
      <c r="L49" s="38">
        <v>15438.350000000002</v>
      </c>
      <c r="M49" s="28">
        <v>15070.25</v>
      </c>
      <c r="N49" s="28">
        <v>14580</v>
      </c>
      <c r="O49" s="39">
        <v>138200</v>
      </c>
      <c r="P49" s="40">
        <v>2.7891409445890667E-2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347.05</v>
      </c>
      <c r="F50" s="37">
        <v>346.3</v>
      </c>
      <c r="G50" s="38">
        <v>342.6</v>
      </c>
      <c r="H50" s="38">
        <v>338.15000000000003</v>
      </c>
      <c r="I50" s="38">
        <v>334.45000000000005</v>
      </c>
      <c r="J50" s="38">
        <v>350.75</v>
      </c>
      <c r="K50" s="38">
        <v>354.44999999999993</v>
      </c>
      <c r="L50" s="38">
        <v>358.9</v>
      </c>
      <c r="M50" s="28">
        <v>350</v>
      </c>
      <c r="N50" s="28">
        <v>341.85</v>
      </c>
      <c r="O50" s="39">
        <v>23959800</v>
      </c>
      <c r="P50" s="40">
        <v>1.2474328744200198E-2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3372.2</v>
      </c>
      <c r="F51" s="37">
        <v>3347.7166666666672</v>
      </c>
      <c r="G51" s="38">
        <v>3295.5333333333342</v>
      </c>
      <c r="H51" s="38">
        <v>3218.8666666666672</v>
      </c>
      <c r="I51" s="38">
        <v>3166.6833333333343</v>
      </c>
      <c r="J51" s="38">
        <v>3424.3833333333341</v>
      </c>
      <c r="K51" s="38">
        <v>3476.5666666666666</v>
      </c>
      <c r="L51" s="38">
        <v>3553.233333333334</v>
      </c>
      <c r="M51" s="28">
        <v>3399.9</v>
      </c>
      <c r="N51" s="28">
        <v>3271.05</v>
      </c>
      <c r="O51" s="39">
        <v>1864200</v>
      </c>
      <c r="P51" s="40">
        <v>5.1438240270727582E-2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437.8</v>
      </c>
      <c r="F52" s="37">
        <v>433.31666666666661</v>
      </c>
      <c r="G52" s="38">
        <v>420.88333333333321</v>
      </c>
      <c r="H52" s="38">
        <v>403.96666666666658</v>
      </c>
      <c r="I52" s="38">
        <v>391.53333333333319</v>
      </c>
      <c r="J52" s="38">
        <v>450.23333333333323</v>
      </c>
      <c r="K52" s="38">
        <v>462.66666666666663</v>
      </c>
      <c r="L52" s="38">
        <v>479.58333333333326</v>
      </c>
      <c r="M52" s="28">
        <v>445.75</v>
      </c>
      <c r="N52" s="28">
        <v>416.4</v>
      </c>
      <c r="O52" s="39">
        <v>3372200</v>
      </c>
      <c r="P52" s="40">
        <v>-4.981684981684982E-2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346.5</v>
      </c>
      <c r="F53" s="37">
        <v>347.73333333333335</v>
      </c>
      <c r="G53" s="38">
        <v>343.4666666666667</v>
      </c>
      <c r="H53" s="38">
        <v>340.43333333333334</v>
      </c>
      <c r="I53" s="38">
        <v>336.16666666666669</v>
      </c>
      <c r="J53" s="38">
        <v>350.76666666666671</v>
      </c>
      <c r="K53" s="38">
        <v>355.03333333333336</v>
      </c>
      <c r="L53" s="38">
        <v>358.06666666666672</v>
      </c>
      <c r="M53" s="28">
        <v>352</v>
      </c>
      <c r="N53" s="28">
        <v>344.7</v>
      </c>
      <c r="O53" s="39">
        <v>20036500</v>
      </c>
      <c r="P53" s="40">
        <v>-6.5990401396160562E-3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210.6</v>
      </c>
      <c r="F54" s="37">
        <v>212.66666666666666</v>
      </c>
      <c r="G54" s="38">
        <v>207.43333333333331</v>
      </c>
      <c r="H54" s="38">
        <v>204.26666666666665</v>
      </c>
      <c r="I54" s="38">
        <v>199.0333333333333</v>
      </c>
      <c r="J54" s="38">
        <v>215.83333333333331</v>
      </c>
      <c r="K54" s="38">
        <v>221.06666666666666</v>
      </c>
      <c r="L54" s="38">
        <v>224.23333333333332</v>
      </c>
      <c r="M54" s="28">
        <v>217.9</v>
      </c>
      <c r="N54" s="28">
        <v>209.5</v>
      </c>
      <c r="O54" s="39">
        <v>42427800</v>
      </c>
      <c r="P54" s="40">
        <v>3.4360189573459717E-2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561.70000000000005</v>
      </c>
      <c r="F55" s="37">
        <v>559.83333333333337</v>
      </c>
      <c r="G55" s="38">
        <v>546.16666666666674</v>
      </c>
      <c r="H55" s="38">
        <v>530.63333333333333</v>
      </c>
      <c r="I55" s="38">
        <v>516.9666666666667</v>
      </c>
      <c r="J55" s="38">
        <v>575.36666666666679</v>
      </c>
      <c r="K55" s="38">
        <v>589.03333333333353</v>
      </c>
      <c r="L55" s="38">
        <v>604.56666666666683</v>
      </c>
      <c r="M55" s="28">
        <v>573.5</v>
      </c>
      <c r="N55" s="28">
        <v>544.29999999999995</v>
      </c>
      <c r="O55" s="39">
        <v>3306225</v>
      </c>
      <c r="P55" s="40">
        <v>3.2267884322678846E-2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387.75</v>
      </c>
      <c r="F56" s="37">
        <v>386.0333333333333</v>
      </c>
      <c r="G56" s="38">
        <v>380.71666666666658</v>
      </c>
      <c r="H56" s="38">
        <v>373.68333333333328</v>
      </c>
      <c r="I56" s="38">
        <v>368.36666666666656</v>
      </c>
      <c r="J56" s="38">
        <v>393.06666666666661</v>
      </c>
      <c r="K56" s="38">
        <v>398.38333333333333</v>
      </c>
      <c r="L56" s="38">
        <v>405.41666666666663</v>
      </c>
      <c r="M56" s="28">
        <v>391.35</v>
      </c>
      <c r="N56" s="28">
        <v>379</v>
      </c>
      <c r="O56" s="39">
        <v>1789500</v>
      </c>
      <c r="P56" s="40">
        <v>-4.7124600638977637E-2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658.7</v>
      </c>
      <c r="F57" s="37">
        <v>659.98333333333335</v>
      </c>
      <c r="G57" s="38">
        <v>644.9666666666667</v>
      </c>
      <c r="H57" s="38">
        <v>631.23333333333335</v>
      </c>
      <c r="I57" s="38">
        <v>616.2166666666667</v>
      </c>
      <c r="J57" s="38">
        <v>673.7166666666667</v>
      </c>
      <c r="K57" s="38">
        <v>688.73333333333335</v>
      </c>
      <c r="L57" s="38">
        <v>702.4666666666667</v>
      </c>
      <c r="M57" s="28">
        <v>675</v>
      </c>
      <c r="N57" s="28">
        <v>646.25</v>
      </c>
      <c r="O57" s="39">
        <v>9536250</v>
      </c>
      <c r="P57" s="40">
        <v>1.5439904166112073E-2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933.55</v>
      </c>
      <c r="F58" s="37">
        <v>932.63333333333333</v>
      </c>
      <c r="G58" s="38">
        <v>921.26666666666665</v>
      </c>
      <c r="H58" s="38">
        <v>908.98333333333335</v>
      </c>
      <c r="I58" s="38">
        <v>897.61666666666667</v>
      </c>
      <c r="J58" s="38">
        <v>944.91666666666663</v>
      </c>
      <c r="K58" s="38">
        <v>956.28333333333319</v>
      </c>
      <c r="L58" s="38">
        <v>968.56666666666661</v>
      </c>
      <c r="M58" s="28">
        <v>944</v>
      </c>
      <c r="N58" s="28">
        <v>920.35</v>
      </c>
      <c r="O58" s="39">
        <v>9399650</v>
      </c>
      <c r="P58" s="40">
        <v>-1.3811200883916857E-3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181</v>
      </c>
      <c r="F59" s="37">
        <v>183.98333333333335</v>
      </c>
      <c r="G59" s="38">
        <v>177.4666666666667</v>
      </c>
      <c r="H59" s="38">
        <v>173.93333333333334</v>
      </c>
      <c r="I59" s="38">
        <v>167.41666666666669</v>
      </c>
      <c r="J59" s="38">
        <v>187.51666666666671</v>
      </c>
      <c r="K59" s="38">
        <v>194.03333333333336</v>
      </c>
      <c r="L59" s="38">
        <v>197.56666666666672</v>
      </c>
      <c r="M59" s="28">
        <v>190.5</v>
      </c>
      <c r="N59" s="28">
        <v>180.45</v>
      </c>
      <c r="O59" s="39">
        <v>33167400</v>
      </c>
      <c r="P59" s="40">
        <v>-3.4714582569368047E-2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4624.55</v>
      </c>
      <c r="F60" s="37">
        <v>4617.8499999999995</v>
      </c>
      <c r="G60" s="38">
        <v>4527.6999999999989</v>
      </c>
      <c r="H60" s="38">
        <v>4430.8499999999995</v>
      </c>
      <c r="I60" s="38">
        <v>4340.6999999999989</v>
      </c>
      <c r="J60" s="38">
        <v>4714.6999999999989</v>
      </c>
      <c r="K60" s="38">
        <v>4804.8499999999985</v>
      </c>
      <c r="L60" s="38">
        <v>4901.6999999999989</v>
      </c>
      <c r="M60" s="28">
        <v>4708</v>
      </c>
      <c r="N60" s="28">
        <v>4521</v>
      </c>
      <c r="O60" s="39">
        <v>506200</v>
      </c>
      <c r="P60" s="40">
        <v>-1.8421562924180724E-2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1420.65</v>
      </c>
      <c r="F61" s="37">
        <v>1416.2166666666665</v>
      </c>
      <c r="G61" s="38">
        <v>1402.7833333333328</v>
      </c>
      <c r="H61" s="38">
        <v>1384.9166666666663</v>
      </c>
      <c r="I61" s="38">
        <v>1371.4833333333327</v>
      </c>
      <c r="J61" s="38">
        <v>1434.083333333333</v>
      </c>
      <c r="K61" s="38">
        <v>1447.5166666666669</v>
      </c>
      <c r="L61" s="38">
        <v>1465.3833333333332</v>
      </c>
      <c r="M61" s="28">
        <v>1429.65</v>
      </c>
      <c r="N61" s="28">
        <v>1398.35</v>
      </c>
      <c r="O61" s="39">
        <v>2145850</v>
      </c>
      <c r="P61" s="40">
        <v>4.0943334425155584E-3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581.70000000000005</v>
      </c>
      <c r="F62" s="37">
        <v>585.93333333333339</v>
      </c>
      <c r="G62" s="38">
        <v>575.91666666666674</v>
      </c>
      <c r="H62" s="38">
        <v>570.13333333333333</v>
      </c>
      <c r="I62" s="38">
        <v>560.11666666666667</v>
      </c>
      <c r="J62" s="38">
        <v>591.71666666666681</v>
      </c>
      <c r="K62" s="38">
        <v>601.73333333333346</v>
      </c>
      <c r="L62" s="38">
        <v>607.51666666666688</v>
      </c>
      <c r="M62" s="28">
        <v>595.95000000000005</v>
      </c>
      <c r="N62" s="28">
        <v>580.15</v>
      </c>
      <c r="O62" s="39">
        <v>5710400</v>
      </c>
      <c r="P62" s="40">
        <v>1.6664292835778378E-2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760.45</v>
      </c>
      <c r="F63" s="37">
        <v>766.61666666666667</v>
      </c>
      <c r="G63" s="38">
        <v>750.23333333333335</v>
      </c>
      <c r="H63" s="38">
        <v>740.01666666666665</v>
      </c>
      <c r="I63" s="38">
        <v>723.63333333333333</v>
      </c>
      <c r="J63" s="38">
        <v>776.83333333333337</v>
      </c>
      <c r="K63" s="38">
        <v>793.21666666666681</v>
      </c>
      <c r="L63" s="38">
        <v>803.43333333333339</v>
      </c>
      <c r="M63" s="28">
        <v>783</v>
      </c>
      <c r="N63" s="28">
        <v>756.4</v>
      </c>
      <c r="O63" s="39">
        <v>823125</v>
      </c>
      <c r="P63" s="40">
        <v>1.520912547528517E-3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389.65</v>
      </c>
      <c r="F64" s="37">
        <v>391.58333333333331</v>
      </c>
      <c r="G64" s="38">
        <v>383.06666666666661</v>
      </c>
      <c r="H64" s="38">
        <v>376.48333333333329</v>
      </c>
      <c r="I64" s="38">
        <v>367.96666666666658</v>
      </c>
      <c r="J64" s="38">
        <v>398.16666666666663</v>
      </c>
      <c r="K64" s="38">
        <v>406.68333333333339</v>
      </c>
      <c r="L64" s="38">
        <v>413.26666666666665</v>
      </c>
      <c r="M64" s="28">
        <v>400.1</v>
      </c>
      <c r="N64" s="28">
        <v>385</v>
      </c>
      <c r="O64" s="39">
        <v>4176700</v>
      </c>
      <c r="P64" s="40">
        <v>3.1513175767454493E-2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118.1</v>
      </c>
      <c r="F65" s="37">
        <v>118.83333333333333</v>
      </c>
      <c r="G65" s="38">
        <v>116.11666666666666</v>
      </c>
      <c r="H65" s="38">
        <v>114.13333333333333</v>
      </c>
      <c r="I65" s="38">
        <v>111.41666666666666</v>
      </c>
      <c r="J65" s="38">
        <v>120.81666666666666</v>
      </c>
      <c r="K65" s="38">
        <v>123.53333333333333</v>
      </c>
      <c r="L65" s="38">
        <v>125.51666666666667</v>
      </c>
      <c r="M65" s="28">
        <v>121.55</v>
      </c>
      <c r="N65" s="28">
        <v>116.85</v>
      </c>
      <c r="O65" s="39">
        <v>12569800</v>
      </c>
      <c r="P65" s="40">
        <v>3.2393186260821001E-2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944.5</v>
      </c>
      <c r="F66" s="37">
        <v>948.91666666666663</v>
      </c>
      <c r="G66" s="38">
        <v>932.83333333333326</v>
      </c>
      <c r="H66" s="38">
        <v>921.16666666666663</v>
      </c>
      <c r="I66" s="38">
        <v>905.08333333333326</v>
      </c>
      <c r="J66" s="38">
        <v>960.58333333333326</v>
      </c>
      <c r="K66" s="38">
        <v>976.66666666666652</v>
      </c>
      <c r="L66" s="38">
        <v>988.33333333333326</v>
      </c>
      <c r="M66" s="28">
        <v>965</v>
      </c>
      <c r="N66" s="28">
        <v>937.25</v>
      </c>
      <c r="O66" s="39">
        <v>1303800</v>
      </c>
      <c r="P66" s="40">
        <v>-1.182355616189177E-2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540.65</v>
      </c>
      <c r="F67" s="37">
        <v>547.33333333333337</v>
      </c>
      <c r="G67" s="38">
        <v>532.26666666666677</v>
      </c>
      <c r="H67" s="38">
        <v>523.88333333333344</v>
      </c>
      <c r="I67" s="38">
        <v>508.81666666666683</v>
      </c>
      <c r="J67" s="38">
        <v>555.7166666666667</v>
      </c>
      <c r="K67" s="38">
        <v>570.7833333333333</v>
      </c>
      <c r="L67" s="38">
        <v>579.16666666666663</v>
      </c>
      <c r="M67" s="28">
        <v>562.4</v>
      </c>
      <c r="N67" s="28">
        <v>538.95000000000005</v>
      </c>
      <c r="O67" s="39">
        <v>13373750</v>
      </c>
      <c r="P67" s="40">
        <v>-3.9845643004576867E-2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1406.55</v>
      </c>
      <c r="F68" s="37">
        <v>1407.7</v>
      </c>
      <c r="G68" s="38">
        <v>1355.4</v>
      </c>
      <c r="H68" s="38">
        <v>1304.25</v>
      </c>
      <c r="I68" s="38">
        <v>1251.95</v>
      </c>
      <c r="J68" s="38">
        <v>1458.8500000000001</v>
      </c>
      <c r="K68" s="38">
        <v>1511.1499999999999</v>
      </c>
      <c r="L68" s="38">
        <v>1562.3000000000002</v>
      </c>
      <c r="M68" s="28">
        <v>1460</v>
      </c>
      <c r="N68" s="28">
        <v>1356.55</v>
      </c>
      <c r="O68" s="39">
        <v>757750</v>
      </c>
      <c r="P68" s="40">
        <v>0.10822669104204753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1912.4</v>
      </c>
      <c r="F69" s="37">
        <v>1923.5166666666667</v>
      </c>
      <c r="G69" s="38">
        <v>1888.8833333333332</v>
      </c>
      <c r="H69" s="38">
        <v>1865.3666666666666</v>
      </c>
      <c r="I69" s="38">
        <v>1830.7333333333331</v>
      </c>
      <c r="J69" s="38">
        <v>1947.0333333333333</v>
      </c>
      <c r="K69" s="38">
        <v>1981.666666666667</v>
      </c>
      <c r="L69" s="38">
        <v>2005.1833333333334</v>
      </c>
      <c r="M69" s="28">
        <v>1958.15</v>
      </c>
      <c r="N69" s="28">
        <v>1900</v>
      </c>
      <c r="O69" s="39">
        <v>1962500</v>
      </c>
      <c r="P69" s="40">
        <v>-2.0586400499064253E-2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258.3</v>
      </c>
      <c r="F70" s="37">
        <v>260.36666666666673</v>
      </c>
      <c r="G70" s="38">
        <v>254.13333333333344</v>
      </c>
      <c r="H70" s="38">
        <v>249.9666666666667</v>
      </c>
      <c r="I70" s="38">
        <v>243.73333333333341</v>
      </c>
      <c r="J70" s="38">
        <v>264.53333333333347</v>
      </c>
      <c r="K70" s="38">
        <v>270.76666666666671</v>
      </c>
      <c r="L70" s="38">
        <v>274.93333333333351</v>
      </c>
      <c r="M70" s="28">
        <v>266.60000000000002</v>
      </c>
      <c r="N70" s="28">
        <v>256.2</v>
      </c>
      <c r="O70" s="39">
        <v>14897100</v>
      </c>
      <c r="P70" s="40">
        <v>5.121042830540037E-3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4095.6</v>
      </c>
      <c r="F71" s="37">
        <v>4109.7833333333328</v>
      </c>
      <c r="G71" s="38">
        <v>4052.2666666666655</v>
      </c>
      <c r="H71" s="38">
        <v>4008.9333333333325</v>
      </c>
      <c r="I71" s="38">
        <v>3951.4166666666652</v>
      </c>
      <c r="J71" s="38">
        <v>4153.1166666666659</v>
      </c>
      <c r="K71" s="38">
        <v>4210.6333333333323</v>
      </c>
      <c r="L71" s="38">
        <v>4253.9666666666662</v>
      </c>
      <c r="M71" s="28">
        <v>4167.3</v>
      </c>
      <c r="N71" s="28">
        <v>4066.45</v>
      </c>
      <c r="O71" s="39">
        <v>2626500</v>
      </c>
      <c r="P71" s="40">
        <v>-8.1193353474320242E-3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4143.25</v>
      </c>
      <c r="F72" s="37">
        <v>4149.4666666666662</v>
      </c>
      <c r="G72" s="38">
        <v>4093.9333333333325</v>
      </c>
      <c r="H72" s="38">
        <v>4044.6166666666659</v>
      </c>
      <c r="I72" s="38">
        <v>3989.0833333333321</v>
      </c>
      <c r="J72" s="38">
        <v>4198.7833333333328</v>
      </c>
      <c r="K72" s="38">
        <v>4254.3166666666675</v>
      </c>
      <c r="L72" s="38">
        <v>4303.6333333333332</v>
      </c>
      <c r="M72" s="28">
        <v>4205</v>
      </c>
      <c r="N72" s="28">
        <v>4100.1499999999996</v>
      </c>
      <c r="O72" s="39">
        <v>479375</v>
      </c>
      <c r="P72" s="40">
        <v>-8.5315408479834532E-3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328.25</v>
      </c>
      <c r="F73" s="37">
        <v>330.61666666666667</v>
      </c>
      <c r="G73" s="38">
        <v>324.48333333333335</v>
      </c>
      <c r="H73" s="38">
        <v>320.7166666666667</v>
      </c>
      <c r="I73" s="38">
        <v>314.58333333333337</v>
      </c>
      <c r="J73" s="38">
        <v>334.38333333333333</v>
      </c>
      <c r="K73" s="38">
        <v>340.51666666666665</v>
      </c>
      <c r="L73" s="38">
        <v>344.2833333333333</v>
      </c>
      <c r="M73" s="28">
        <v>336.75</v>
      </c>
      <c r="N73" s="28">
        <v>326.85000000000002</v>
      </c>
      <c r="O73" s="39">
        <v>40060350</v>
      </c>
      <c r="P73" s="40">
        <v>2.0769392474248475E-2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3827.15</v>
      </c>
      <c r="F74" s="37">
        <v>3787.4333333333329</v>
      </c>
      <c r="G74" s="38">
        <v>3694.8666666666659</v>
      </c>
      <c r="H74" s="38">
        <v>3562.583333333333</v>
      </c>
      <c r="I74" s="38">
        <v>3470.016666666666</v>
      </c>
      <c r="J74" s="38">
        <v>3919.7166666666658</v>
      </c>
      <c r="K74" s="38">
        <v>4012.2833333333324</v>
      </c>
      <c r="L74" s="38">
        <v>4144.5666666666657</v>
      </c>
      <c r="M74" s="28">
        <v>3880</v>
      </c>
      <c r="N74" s="28">
        <v>3655.15</v>
      </c>
      <c r="O74" s="39">
        <v>3351500</v>
      </c>
      <c r="P74" s="40">
        <v>-1.9778452089350345E-2</v>
      </c>
    </row>
    <row r="75" spans="1:16" ht="12.75" customHeight="1">
      <c r="A75" s="28">
        <v>65</v>
      </c>
      <c r="B75" s="29" t="s">
        <v>49</v>
      </c>
      <c r="C75" s="295" t="s">
        <v>100</v>
      </c>
      <c r="D75" s="31">
        <v>44651</v>
      </c>
      <c r="E75" s="37">
        <v>2343.6</v>
      </c>
      <c r="F75" s="37">
        <v>2353.1</v>
      </c>
      <c r="G75" s="38">
        <v>2298.35</v>
      </c>
      <c r="H75" s="38">
        <v>2253.1</v>
      </c>
      <c r="I75" s="38">
        <v>2198.35</v>
      </c>
      <c r="J75" s="38">
        <v>2398.35</v>
      </c>
      <c r="K75" s="38">
        <v>2453.1</v>
      </c>
      <c r="L75" s="38">
        <v>2498.35</v>
      </c>
      <c r="M75" s="28">
        <v>2407.85</v>
      </c>
      <c r="N75" s="28">
        <v>2307.85</v>
      </c>
      <c r="O75" s="39">
        <v>3179050</v>
      </c>
      <c r="P75" s="40">
        <v>6.2036113880580479E-3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1666.9</v>
      </c>
      <c r="F76" s="37">
        <v>1668.6166666666668</v>
      </c>
      <c r="G76" s="38">
        <v>1638.2333333333336</v>
      </c>
      <c r="H76" s="38">
        <v>1609.5666666666668</v>
      </c>
      <c r="I76" s="38">
        <v>1579.1833333333336</v>
      </c>
      <c r="J76" s="38">
        <v>1697.2833333333335</v>
      </c>
      <c r="K76" s="38">
        <v>1727.6666666666667</v>
      </c>
      <c r="L76" s="38">
        <v>1756.3333333333335</v>
      </c>
      <c r="M76" s="28">
        <v>1699</v>
      </c>
      <c r="N76" s="28">
        <v>1639.95</v>
      </c>
      <c r="O76" s="39">
        <v>6311800</v>
      </c>
      <c r="P76" s="40">
        <v>2.7670815796543388E-2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145.25</v>
      </c>
      <c r="F77" s="37">
        <v>146</v>
      </c>
      <c r="G77" s="38">
        <v>143.9</v>
      </c>
      <c r="H77" s="38">
        <v>142.55000000000001</v>
      </c>
      <c r="I77" s="38">
        <v>140.45000000000002</v>
      </c>
      <c r="J77" s="38">
        <v>147.35</v>
      </c>
      <c r="K77" s="38">
        <v>149.45000000000002</v>
      </c>
      <c r="L77" s="38">
        <v>150.79999999999998</v>
      </c>
      <c r="M77" s="28">
        <v>148.1</v>
      </c>
      <c r="N77" s="28">
        <v>144.65</v>
      </c>
      <c r="O77" s="39">
        <v>23299200</v>
      </c>
      <c r="P77" s="40">
        <v>-2.4660912453760789E-3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93.35</v>
      </c>
      <c r="F78" s="37">
        <v>94.09999999999998</v>
      </c>
      <c r="G78" s="38">
        <v>92.149999999999963</v>
      </c>
      <c r="H78" s="38">
        <v>90.949999999999989</v>
      </c>
      <c r="I78" s="38">
        <v>88.999999999999972</v>
      </c>
      <c r="J78" s="38">
        <v>95.299999999999955</v>
      </c>
      <c r="K78" s="38">
        <v>97.249999999999972</v>
      </c>
      <c r="L78" s="38">
        <v>98.449999999999946</v>
      </c>
      <c r="M78" s="28">
        <v>96.05</v>
      </c>
      <c r="N78" s="28">
        <v>92.9</v>
      </c>
      <c r="O78" s="39">
        <v>69220000</v>
      </c>
      <c r="P78" s="40">
        <v>-1.8990929705215421E-2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126.8</v>
      </c>
      <c r="F79" s="37">
        <v>127.68333333333332</v>
      </c>
      <c r="G79" s="38">
        <v>124.96666666666664</v>
      </c>
      <c r="H79" s="38">
        <v>123.13333333333331</v>
      </c>
      <c r="I79" s="38">
        <v>120.41666666666663</v>
      </c>
      <c r="J79" s="38">
        <v>129.51666666666665</v>
      </c>
      <c r="K79" s="38">
        <v>132.23333333333332</v>
      </c>
      <c r="L79" s="38">
        <v>134.06666666666666</v>
      </c>
      <c r="M79" s="28">
        <v>130.4</v>
      </c>
      <c r="N79" s="28">
        <v>125.85</v>
      </c>
      <c r="O79" s="39">
        <v>15126800</v>
      </c>
      <c r="P79" s="40">
        <v>1.0771369006254344E-2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151.4</v>
      </c>
      <c r="F80" s="37">
        <v>152.83333333333334</v>
      </c>
      <c r="G80" s="38">
        <v>149.26666666666668</v>
      </c>
      <c r="H80" s="38">
        <v>147.13333333333333</v>
      </c>
      <c r="I80" s="38">
        <v>143.56666666666666</v>
      </c>
      <c r="J80" s="38">
        <v>154.9666666666667</v>
      </c>
      <c r="K80" s="38">
        <v>158.53333333333336</v>
      </c>
      <c r="L80" s="38">
        <v>160.66666666666671</v>
      </c>
      <c r="M80" s="28">
        <v>156.4</v>
      </c>
      <c r="N80" s="28">
        <v>150.69999999999999</v>
      </c>
      <c r="O80" s="39">
        <v>25284500</v>
      </c>
      <c r="P80" s="40">
        <v>-4.1175109877399953E-2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427.25</v>
      </c>
      <c r="F81" s="37">
        <v>430.4666666666667</v>
      </c>
      <c r="G81" s="38">
        <v>422.43333333333339</v>
      </c>
      <c r="H81" s="38">
        <v>417.61666666666667</v>
      </c>
      <c r="I81" s="38">
        <v>409.58333333333337</v>
      </c>
      <c r="J81" s="38">
        <v>435.28333333333342</v>
      </c>
      <c r="K81" s="38">
        <v>443.31666666666672</v>
      </c>
      <c r="L81" s="38">
        <v>448.13333333333344</v>
      </c>
      <c r="M81" s="28">
        <v>438.5</v>
      </c>
      <c r="N81" s="28">
        <v>425.65</v>
      </c>
      <c r="O81" s="39">
        <v>7431300</v>
      </c>
      <c r="P81" s="40">
        <v>3.4913516976297243E-2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37.35</v>
      </c>
      <c r="F82" s="37">
        <v>37.549999999999997</v>
      </c>
      <c r="G82" s="38">
        <v>36.849999999999994</v>
      </c>
      <c r="H82" s="38">
        <v>36.349999999999994</v>
      </c>
      <c r="I82" s="38">
        <v>35.649999999999991</v>
      </c>
      <c r="J82" s="38">
        <v>38.049999999999997</v>
      </c>
      <c r="K82" s="38">
        <v>38.75</v>
      </c>
      <c r="L82" s="38">
        <v>39.25</v>
      </c>
      <c r="M82" s="28">
        <v>38.25</v>
      </c>
      <c r="N82" s="28">
        <v>37.049999999999997</v>
      </c>
      <c r="O82" s="39">
        <v>101767500</v>
      </c>
      <c r="P82" s="40">
        <v>-3.5250055078211058E-3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600.04999999999995</v>
      </c>
      <c r="F83" s="37">
        <v>595.61666666666667</v>
      </c>
      <c r="G83" s="38">
        <v>579.88333333333333</v>
      </c>
      <c r="H83" s="38">
        <v>559.7166666666667</v>
      </c>
      <c r="I83" s="38">
        <v>543.98333333333335</v>
      </c>
      <c r="J83" s="38">
        <v>615.7833333333333</v>
      </c>
      <c r="K83" s="38">
        <v>631.51666666666665</v>
      </c>
      <c r="L83" s="38">
        <v>651.68333333333328</v>
      </c>
      <c r="M83" s="28">
        <v>611.35</v>
      </c>
      <c r="N83" s="28">
        <v>575.45000000000005</v>
      </c>
      <c r="O83" s="39">
        <v>2744300</v>
      </c>
      <c r="P83" s="40">
        <v>8.6464230571281525E-2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722.7</v>
      </c>
      <c r="F84" s="37">
        <v>723.75</v>
      </c>
      <c r="G84" s="38">
        <v>711.95</v>
      </c>
      <c r="H84" s="38">
        <v>701.2</v>
      </c>
      <c r="I84" s="38">
        <v>689.40000000000009</v>
      </c>
      <c r="J84" s="38">
        <v>734.5</v>
      </c>
      <c r="K84" s="38">
        <v>746.3</v>
      </c>
      <c r="L84" s="38">
        <v>757.05</v>
      </c>
      <c r="M84" s="28">
        <v>735.55</v>
      </c>
      <c r="N84" s="28">
        <v>713</v>
      </c>
      <c r="O84" s="39">
        <v>7650500</v>
      </c>
      <c r="P84" s="40">
        <v>3.9893978523854831E-2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1464.95</v>
      </c>
      <c r="F85" s="37">
        <v>1481.4333333333334</v>
      </c>
      <c r="G85" s="38">
        <v>1426.3166666666668</v>
      </c>
      <c r="H85" s="38">
        <v>1387.6833333333334</v>
      </c>
      <c r="I85" s="38">
        <v>1332.5666666666668</v>
      </c>
      <c r="J85" s="38">
        <v>1520.0666666666668</v>
      </c>
      <c r="K85" s="38">
        <v>1575.1833333333336</v>
      </c>
      <c r="L85" s="38">
        <v>1613.8166666666668</v>
      </c>
      <c r="M85" s="28">
        <v>1536.55</v>
      </c>
      <c r="N85" s="28">
        <v>1442.8</v>
      </c>
      <c r="O85" s="39">
        <v>5082350</v>
      </c>
      <c r="P85" s="40">
        <v>3.4650924024640659E-3</v>
      </c>
    </row>
    <row r="86" spans="1:16" ht="12.75" customHeight="1">
      <c r="A86" s="28">
        <v>76</v>
      </c>
      <c r="B86" s="29" t="s">
        <v>47</v>
      </c>
      <c r="C86" s="256" t="s">
        <v>110</v>
      </c>
      <c r="D86" s="31">
        <v>44651</v>
      </c>
      <c r="E86" s="37">
        <v>288.85000000000002</v>
      </c>
      <c r="F86" s="37">
        <v>288.31666666666666</v>
      </c>
      <c r="G86" s="38">
        <v>283.58333333333331</v>
      </c>
      <c r="H86" s="38">
        <v>278.31666666666666</v>
      </c>
      <c r="I86" s="38">
        <v>273.58333333333331</v>
      </c>
      <c r="J86" s="38">
        <v>293.58333333333331</v>
      </c>
      <c r="K86" s="38">
        <v>298.31666666666666</v>
      </c>
      <c r="L86" s="38">
        <v>303.58333333333331</v>
      </c>
      <c r="M86" s="28">
        <v>293.05</v>
      </c>
      <c r="N86" s="28">
        <v>283.05</v>
      </c>
      <c r="O86" s="39">
        <v>11311900</v>
      </c>
      <c r="P86" s="40">
        <v>-7.0748299319727892E-3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1479.05</v>
      </c>
      <c r="F87" s="37">
        <v>1483.5333333333331</v>
      </c>
      <c r="G87" s="38">
        <v>1447.4666666666662</v>
      </c>
      <c r="H87" s="38">
        <v>1415.8833333333332</v>
      </c>
      <c r="I87" s="38">
        <v>1379.8166666666664</v>
      </c>
      <c r="J87" s="38">
        <v>1515.1166666666661</v>
      </c>
      <c r="K87" s="38">
        <v>1551.1833333333332</v>
      </c>
      <c r="L87" s="38">
        <v>1582.766666666666</v>
      </c>
      <c r="M87" s="28">
        <v>1519.6</v>
      </c>
      <c r="N87" s="28">
        <v>1451.95</v>
      </c>
      <c r="O87" s="39">
        <v>10965850</v>
      </c>
      <c r="P87" s="40">
        <v>1.3922438403091923E-2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280.7</v>
      </c>
      <c r="F88" s="37">
        <v>278.58333333333331</v>
      </c>
      <c r="G88" s="38">
        <v>270.66666666666663</v>
      </c>
      <c r="H88" s="38">
        <v>260.63333333333333</v>
      </c>
      <c r="I88" s="38">
        <v>252.71666666666664</v>
      </c>
      <c r="J88" s="38">
        <v>288.61666666666662</v>
      </c>
      <c r="K88" s="38">
        <v>296.53333333333325</v>
      </c>
      <c r="L88" s="38">
        <v>306.56666666666661</v>
      </c>
      <c r="M88" s="28">
        <v>286.5</v>
      </c>
      <c r="N88" s="28">
        <v>268.55</v>
      </c>
      <c r="O88" s="39">
        <v>1261400</v>
      </c>
      <c r="P88" s="40">
        <v>0.06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528.1</v>
      </c>
      <c r="F89" s="37">
        <v>523.11666666666667</v>
      </c>
      <c r="G89" s="38">
        <v>504.98333333333335</v>
      </c>
      <c r="H89" s="38">
        <v>481.86666666666667</v>
      </c>
      <c r="I89" s="38">
        <v>463.73333333333335</v>
      </c>
      <c r="J89" s="38">
        <v>546.23333333333335</v>
      </c>
      <c r="K89" s="38">
        <v>564.36666666666679</v>
      </c>
      <c r="L89" s="38">
        <v>587.48333333333335</v>
      </c>
      <c r="M89" s="28">
        <v>541.25</v>
      </c>
      <c r="N89" s="28">
        <v>500</v>
      </c>
      <c r="O89" s="39">
        <v>2960000</v>
      </c>
      <c r="P89" s="40">
        <v>1.2398460880718255E-2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1375.5</v>
      </c>
      <c r="F90" s="37">
        <v>1388.8666666666668</v>
      </c>
      <c r="G90" s="38">
        <v>1352.7833333333335</v>
      </c>
      <c r="H90" s="38">
        <v>1330.0666666666668</v>
      </c>
      <c r="I90" s="38">
        <v>1293.9833333333336</v>
      </c>
      <c r="J90" s="38">
        <v>1411.5833333333335</v>
      </c>
      <c r="K90" s="38">
        <v>1447.6666666666665</v>
      </c>
      <c r="L90" s="38">
        <v>1470.3833333333334</v>
      </c>
      <c r="M90" s="28">
        <v>1424.95</v>
      </c>
      <c r="N90" s="28">
        <v>1366.15</v>
      </c>
      <c r="O90" s="39">
        <v>1897625</v>
      </c>
      <c r="P90" s="40">
        <v>-1.7703466928940252E-2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1086.5</v>
      </c>
      <c r="F91" s="37">
        <v>1084.1499999999999</v>
      </c>
      <c r="G91" s="38">
        <v>1068.2999999999997</v>
      </c>
      <c r="H91" s="38">
        <v>1050.0999999999999</v>
      </c>
      <c r="I91" s="38">
        <v>1034.2499999999998</v>
      </c>
      <c r="J91" s="38">
        <v>1102.3499999999997</v>
      </c>
      <c r="K91" s="38">
        <v>1118.1999999999996</v>
      </c>
      <c r="L91" s="38">
        <v>1136.3999999999996</v>
      </c>
      <c r="M91" s="28">
        <v>1100</v>
      </c>
      <c r="N91" s="28">
        <v>1065.95</v>
      </c>
      <c r="O91" s="39">
        <v>5073000</v>
      </c>
      <c r="P91" s="40">
        <v>2.94237012987013E-2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1138.8</v>
      </c>
      <c r="F92" s="37">
        <v>1139.2333333333333</v>
      </c>
      <c r="G92" s="38">
        <v>1123.1666666666667</v>
      </c>
      <c r="H92" s="38">
        <v>1107.5333333333333</v>
      </c>
      <c r="I92" s="38">
        <v>1091.4666666666667</v>
      </c>
      <c r="J92" s="38">
        <v>1154.8666666666668</v>
      </c>
      <c r="K92" s="38">
        <v>1170.9333333333334</v>
      </c>
      <c r="L92" s="38">
        <v>1186.5666666666668</v>
      </c>
      <c r="M92" s="28">
        <v>1155.3</v>
      </c>
      <c r="N92" s="28">
        <v>1123.5999999999999</v>
      </c>
      <c r="O92" s="39">
        <v>21074900</v>
      </c>
      <c r="P92" s="40">
        <v>1.6716196136701337E-2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2224.65</v>
      </c>
      <c r="F93" s="37">
        <v>2232.5666666666671</v>
      </c>
      <c r="G93" s="38">
        <v>2202.4333333333343</v>
      </c>
      <c r="H93" s="38">
        <v>2180.2166666666672</v>
      </c>
      <c r="I93" s="38">
        <v>2150.0833333333344</v>
      </c>
      <c r="J93" s="38">
        <v>2254.7833333333342</v>
      </c>
      <c r="K93" s="38">
        <v>2284.9166666666665</v>
      </c>
      <c r="L93" s="38">
        <v>2307.1333333333341</v>
      </c>
      <c r="M93" s="28">
        <v>2262.6999999999998</v>
      </c>
      <c r="N93" s="28">
        <v>2210.35</v>
      </c>
      <c r="O93" s="39">
        <v>25717500</v>
      </c>
      <c r="P93" s="40">
        <v>2.6757375046412187E-2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2085.6</v>
      </c>
      <c r="F94" s="37">
        <v>2079.5499999999997</v>
      </c>
      <c r="G94" s="38">
        <v>2050.7999999999993</v>
      </c>
      <c r="H94" s="38">
        <v>2015.9999999999995</v>
      </c>
      <c r="I94" s="38">
        <v>1987.2499999999991</v>
      </c>
      <c r="J94" s="38">
        <v>2114.3499999999995</v>
      </c>
      <c r="K94" s="38">
        <v>2143.1000000000004</v>
      </c>
      <c r="L94" s="38">
        <v>2177.8999999999996</v>
      </c>
      <c r="M94" s="28">
        <v>2108.3000000000002</v>
      </c>
      <c r="N94" s="28">
        <v>2044.75</v>
      </c>
      <c r="O94" s="39">
        <v>2680000</v>
      </c>
      <c r="P94" s="40">
        <v>-1.6224946773364658E-2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1363.9</v>
      </c>
      <c r="F95" s="37">
        <v>1360.8999999999999</v>
      </c>
      <c r="G95" s="38">
        <v>1338.9999999999998</v>
      </c>
      <c r="H95" s="38">
        <v>1314.1</v>
      </c>
      <c r="I95" s="38">
        <v>1292.1999999999998</v>
      </c>
      <c r="J95" s="38">
        <v>1385.7999999999997</v>
      </c>
      <c r="K95" s="38">
        <v>1407.6999999999998</v>
      </c>
      <c r="L95" s="38">
        <v>1432.5999999999997</v>
      </c>
      <c r="M95" s="28">
        <v>1382.8</v>
      </c>
      <c r="N95" s="28">
        <v>1336</v>
      </c>
      <c r="O95" s="39">
        <v>36858250</v>
      </c>
      <c r="P95" s="40">
        <v>-3.1924882629107983E-2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522.85</v>
      </c>
      <c r="F96" s="37">
        <v>522.80000000000007</v>
      </c>
      <c r="G96" s="38">
        <v>515.70000000000016</v>
      </c>
      <c r="H96" s="38">
        <v>508.55000000000007</v>
      </c>
      <c r="I96" s="38">
        <v>501.45000000000016</v>
      </c>
      <c r="J96" s="38">
        <v>529.95000000000016</v>
      </c>
      <c r="K96" s="38">
        <v>537.05000000000007</v>
      </c>
      <c r="L96" s="38">
        <v>544.20000000000016</v>
      </c>
      <c r="M96" s="28">
        <v>529.9</v>
      </c>
      <c r="N96" s="28">
        <v>515.65</v>
      </c>
      <c r="O96" s="39">
        <v>30663600</v>
      </c>
      <c r="P96" s="40">
        <v>7.5541258539053744E-3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2310.3000000000002</v>
      </c>
      <c r="F97" s="37">
        <v>2335.8666666666668</v>
      </c>
      <c r="G97" s="38">
        <v>2274.4333333333334</v>
      </c>
      <c r="H97" s="38">
        <v>2238.5666666666666</v>
      </c>
      <c r="I97" s="38">
        <v>2177.1333333333332</v>
      </c>
      <c r="J97" s="38">
        <v>2371.7333333333336</v>
      </c>
      <c r="K97" s="38">
        <v>2433.166666666667</v>
      </c>
      <c r="L97" s="38">
        <v>2469.0333333333338</v>
      </c>
      <c r="M97" s="28">
        <v>2397.3000000000002</v>
      </c>
      <c r="N97" s="28">
        <v>2300</v>
      </c>
      <c r="O97" s="39">
        <v>3510000</v>
      </c>
      <c r="P97" s="40">
        <v>1.3425725422260719E-2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585.54999999999995</v>
      </c>
      <c r="F98" s="37">
        <v>597.71666666666658</v>
      </c>
      <c r="G98" s="38">
        <v>569.78333333333319</v>
      </c>
      <c r="H98" s="38">
        <v>554.01666666666665</v>
      </c>
      <c r="I98" s="38">
        <v>526.08333333333326</v>
      </c>
      <c r="J98" s="38">
        <v>613.48333333333312</v>
      </c>
      <c r="K98" s="38">
        <v>641.41666666666652</v>
      </c>
      <c r="L98" s="38">
        <v>657.18333333333305</v>
      </c>
      <c r="M98" s="28">
        <v>625.65</v>
      </c>
      <c r="N98" s="28">
        <v>581.95000000000005</v>
      </c>
      <c r="O98" s="39">
        <v>36479050</v>
      </c>
      <c r="P98" s="40">
        <v>-6.7542316992745655E-2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120.95</v>
      </c>
      <c r="F99" s="37">
        <v>122.61666666666667</v>
      </c>
      <c r="G99" s="38">
        <v>118.83333333333334</v>
      </c>
      <c r="H99" s="38">
        <v>116.71666666666667</v>
      </c>
      <c r="I99" s="38">
        <v>112.93333333333334</v>
      </c>
      <c r="J99" s="38">
        <v>124.73333333333335</v>
      </c>
      <c r="K99" s="38">
        <v>128.51666666666668</v>
      </c>
      <c r="L99" s="38">
        <v>130.63333333333335</v>
      </c>
      <c r="M99" s="28">
        <v>126.4</v>
      </c>
      <c r="N99" s="28">
        <v>120.5</v>
      </c>
      <c r="O99" s="39">
        <v>15041400</v>
      </c>
      <c r="P99" s="40">
        <v>-2.698191933240612E-2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281.45</v>
      </c>
      <c r="F100" s="37">
        <v>279.90000000000003</v>
      </c>
      <c r="G100" s="38">
        <v>274.30000000000007</v>
      </c>
      <c r="H100" s="38">
        <v>267.15000000000003</v>
      </c>
      <c r="I100" s="38">
        <v>261.55000000000007</v>
      </c>
      <c r="J100" s="38">
        <v>287.05000000000007</v>
      </c>
      <c r="K100" s="38">
        <v>292.65000000000009</v>
      </c>
      <c r="L100" s="38">
        <v>299.80000000000007</v>
      </c>
      <c r="M100" s="28">
        <v>285.5</v>
      </c>
      <c r="N100" s="28">
        <v>272.75</v>
      </c>
      <c r="O100" s="39">
        <v>11815200</v>
      </c>
      <c r="P100" s="40">
        <v>2.6748005631159082E-2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2025.65</v>
      </c>
      <c r="F101" s="37">
        <v>2028.3999999999999</v>
      </c>
      <c r="G101" s="38">
        <v>1977.0499999999997</v>
      </c>
      <c r="H101" s="38">
        <v>1928.4499999999998</v>
      </c>
      <c r="I101" s="38">
        <v>1877.0999999999997</v>
      </c>
      <c r="J101" s="38">
        <v>2077</v>
      </c>
      <c r="K101" s="38">
        <v>2128.3499999999995</v>
      </c>
      <c r="L101" s="38">
        <v>2176.9499999999998</v>
      </c>
      <c r="M101" s="28">
        <v>2079.75</v>
      </c>
      <c r="N101" s="28">
        <v>1979.8</v>
      </c>
      <c r="O101" s="39">
        <v>13373400</v>
      </c>
      <c r="P101" s="40">
        <v>0.12064154453354785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38983.449999999997</v>
      </c>
      <c r="F102" s="37">
        <v>39286.35</v>
      </c>
      <c r="G102" s="38">
        <v>38297.1</v>
      </c>
      <c r="H102" s="38">
        <v>37610.75</v>
      </c>
      <c r="I102" s="38">
        <v>36621.5</v>
      </c>
      <c r="J102" s="38">
        <v>39972.699999999997</v>
      </c>
      <c r="K102" s="38">
        <v>40961.949999999997</v>
      </c>
      <c r="L102" s="38">
        <v>41648.299999999996</v>
      </c>
      <c r="M102" s="28">
        <v>40275.599999999999</v>
      </c>
      <c r="N102" s="28">
        <v>38600</v>
      </c>
      <c r="O102" s="39">
        <v>8085</v>
      </c>
      <c r="P102" s="40">
        <v>0.13473684210526315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145.30000000000001</v>
      </c>
      <c r="F103" s="37">
        <v>148.29999999999998</v>
      </c>
      <c r="G103" s="38">
        <v>141.09999999999997</v>
      </c>
      <c r="H103" s="38">
        <v>136.89999999999998</v>
      </c>
      <c r="I103" s="38">
        <v>129.69999999999996</v>
      </c>
      <c r="J103" s="38">
        <v>152.49999999999997</v>
      </c>
      <c r="K103" s="38">
        <v>159.69999999999996</v>
      </c>
      <c r="L103" s="38">
        <v>163.89999999999998</v>
      </c>
      <c r="M103" s="28">
        <v>155.5</v>
      </c>
      <c r="N103" s="28">
        <v>144.1</v>
      </c>
      <c r="O103" s="39">
        <v>36062300</v>
      </c>
      <c r="P103" s="40">
        <v>-1.2897751378871447E-2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689.8</v>
      </c>
      <c r="F104" s="37">
        <v>694.36666666666667</v>
      </c>
      <c r="G104" s="38">
        <v>681.08333333333337</v>
      </c>
      <c r="H104" s="38">
        <v>672.36666666666667</v>
      </c>
      <c r="I104" s="38">
        <v>659.08333333333337</v>
      </c>
      <c r="J104" s="38">
        <v>703.08333333333337</v>
      </c>
      <c r="K104" s="38">
        <v>716.36666666666667</v>
      </c>
      <c r="L104" s="38">
        <v>725.08333333333337</v>
      </c>
      <c r="M104" s="28">
        <v>707.65</v>
      </c>
      <c r="N104" s="28">
        <v>685.65</v>
      </c>
      <c r="O104" s="39">
        <v>120946375</v>
      </c>
      <c r="P104" s="40">
        <v>2.925310960555107E-2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1220.3</v>
      </c>
      <c r="F105" s="37">
        <v>1224.1833333333334</v>
      </c>
      <c r="G105" s="38">
        <v>1206.5666666666668</v>
      </c>
      <c r="H105" s="38">
        <v>1192.8333333333335</v>
      </c>
      <c r="I105" s="38">
        <v>1175.2166666666669</v>
      </c>
      <c r="J105" s="38">
        <v>1237.9166666666667</v>
      </c>
      <c r="K105" s="38">
        <v>1255.5333333333335</v>
      </c>
      <c r="L105" s="38">
        <v>1269.2666666666667</v>
      </c>
      <c r="M105" s="28">
        <v>1241.8</v>
      </c>
      <c r="N105" s="28">
        <v>1210.45</v>
      </c>
      <c r="O105" s="39">
        <v>3780800</v>
      </c>
      <c r="P105" s="40">
        <v>0.13628815940733172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453.35</v>
      </c>
      <c r="F106" s="37">
        <v>454.36666666666673</v>
      </c>
      <c r="G106" s="38">
        <v>446.43333333333345</v>
      </c>
      <c r="H106" s="38">
        <v>439.51666666666671</v>
      </c>
      <c r="I106" s="38">
        <v>431.58333333333343</v>
      </c>
      <c r="J106" s="38">
        <v>461.28333333333347</v>
      </c>
      <c r="K106" s="38">
        <v>469.21666666666675</v>
      </c>
      <c r="L106" s="38">
        <v>476.1333333333335</v>
      </c>
      <c r="M106" s="28">
        <v>462.3</v>
      </c>
      <c r="N106" s="28">
        <v>447.45</v>
      </c>
      <c r="O106" s="39">
        <v>8359500</v>
      </c>
      <c r="P106" s="40">
        <v>1.0883366588064575E-2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10.35</v>
      </c>
      <c r="F107" s="37">
        <v>10.616666666666665</v>
      </c>
      <c r="G107" s="38">
        <v>9.93333333333333</v>
      </c>
      <c r="H107" s="38">
        <v>9.5166666666666639</v>
      </c>
      <c r="I107" s="38">
        <v>8.8333333333333286</v>
      </c>
      <c r="J107" s="38">
        <v>11.033333333333331</v>
      </c>
      <c r="K107" s="38">
        <v>11.716666666666665</v>
      </c>
      <c r="L107" s="38">
        <v>12.133333333333333</v>
      </c>
      <c r="M107" s="28">
        <v>11.3</v>
      </c>
      <c r="N107" s="28">
        <v>10.199999999999999</v>
      </c>
      <c r="O107" s="39">
        <v>833350000</v>
      </c>
      <c r="P107" s="40">
        <v>-1.0637413778775036E-2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55.35</v>
      </c>
      <c r="F108" s="37">
        <v>55.616666666666667</v>
      </c>
      <c r="G108" s="38">
        <v>54.833333333333336</v>
      </c>
      <c r="H108" s="38">
        <v>54.31666666666667</v>
      </c>
      <c r="I108" s="38">
        <v>53.533333333333339</v>
      </c>
      <c r="J108" s="38">
        <v>56.133333333333333</v>
      </c>
      <c r="K108" s="38">
        <v>56.916666666666664</v>
      </c>
      <c r="L108" s="38">
        <v>57.43333333333333</v>
      </c>
      <c r="M108" s="28">
        <v>56.4</v>
      </c>
      <c r="N108" s="28">
        <v>55.1</v>
      </c>
      <c r="O108" s="39">
        <v>85150000</v>
      </c>
      <c r="P108" s="40">
        <v>-5.6055120868854372E-3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40.75</v>
      </c>
      <c r="F109" s="37">
        <v>41</v>
      </c>
      <c r="G109" s="38">
        <v>40.299999999999997</v>
      </c>
      <c r="H109" s="38">
        <v>39.849999999999994</v>
      </c>
      <c r="I109" s="38">
        <v>39.149999999999991</v>
      </c>
      <c r="J109" s="38">
        <v>41.45</v>
      </c>
      <c r="K109" s="38">
        <v>42.150000000000006</v>
      </c>
      <c r="L109" s="38">
        <v>42.600000000000009</v>
      </c>
      <c r="M109" s="28">
        <v>41.7</v>
      </c>
      <c r="N109" s="28">
        <v>40.549999999999997</v>
      </c>
      <c r="O109" s="39">
        <v>148329300</v>
      </c>
      <c r="P109" s="40">
        <v>2.2887323943661973E-2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211.15</v>
      </c>
      <c r="F110" s="37">
        <v>211.98333333333335</v>
      </c>
      <c r="G110" s="38">
        <v>208.2166666666667</v>
      </c>
      <c r="H110" s="38">
        <v>205.28333333333336</v>
      </c>
      <c r="I110" s="38">
        <v>201.51666666666671</v>
      </c>
      <c r="J110" s="38">
        <v>214.91666666666669</v>
      </c>
      <c r="K110" s="38">
        <v>218.68333333333334</v>
      </c>
      <c r="L110" s="38">
        <v>221.61666666666667</v>
      </c>
      <c r="M110" s="28">
        <v>215.75</v>
      </c>
      <c r="N110" s="28">
        <v>209.05</v>
      </c>
      <c r="O110" s="39">
        <v>44358750</v>
      </c>
      <c r="P110" s="40">
        <v>-1.0953177257525084E-2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332.25</v>
      </c>
      <c r="F111" s="37">
        <v>332.75</v>
      </c>
      <c r="G111" s="38">
        <v>327.75</v>
      </c>
      <c r="H111" s="38">
        <v>323.25</v>
      </c>
      <c r="I111" s="38">
        <v>318.25</v>
      </c>
      <c r="J111" s="38">
        <v>337.25</v>
      </c>
      <c r="K111" s="38">
        <v>342.25</v>
      </c>
      <c r="L111" s="38">
        <v>346.75</v>
      </c>
      <c r="M111" s="28">
        <v>337.75</v>
      </c>
      <c r="N111" s="28">
        <v>328.25</v>
      </c>
      <c r="O111" s="39">
        <v>19047875</v>
      </c>
      <c r="P111" s="40">
        <v>3.6951166497609044E-3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190.6</v>
      </c>
      <c r="F112" s="37">
        <v>192.88333333333333</v>
      </c>
      <c r="G112" s="38">
        <v>185.16666666666666</v>
      </c>
      <c r="H112" s="38">
        <v>179.73333333333332</v>
      </c>
      <c r="I112" s="38">
        <v>172.01666666666665</v>
      </c>
      <c r="J112" s="38">
        <v>198.31666666666666</v>
      </c>
      <c r="K112" s="38">
        <v>206.03333333333336</v>
      </c>
      <c r="L112" s="38">
        <v>211.46666666666667</v>
      </c>
      <c r="M112" s="28">
        <v>200.6</v>
      </c>
      <c r="N112" s="28">
        <v>187.45</v>
      </c>
      <c r="O112" s="39">
        <v>19297556</v>
      </c>
      <c r="P112" s="40">
        <v>0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192.75</v>
      </c>
      <c r="F113" s="37">
        <v>193.85</v>
      </c>
      <c r="G113" s="38">
        <v>188.85</v>
      </c>
      <c r="H113" s="38">
        <v>184.95</v>
      </c>
      <c r="I113" s="38">
        <v>179.95</v>
      </c>
      <c r="J113" s="38">
        <v>197.75</v>
      </c>
      <c r="K113" s="38">
        <v>202.75</v>
      </c>
      <c r="L113" s="38">
        <v>206.65</v>
      </c>
      <c r="M113" s="28">
        <v>198.85</v>
      </c>
      <c r="N113" s="28">
        <v>189.95</v>
      </c>
      <c r="O113" s="39">
        <v>13131200</v>
      </c>
      <c r="P113" s="40">
        <v>-9.1903719912472641E-3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4285.7</v>
      </c>
      <c r="F114" s="37">
        <v>4319.9666666666662</v>
      </c>
      <c r="G114" s="38">
        <v>4202.1333333333323</v>
      </c>
      <c r="H114" s="38">
        <v>4118.5666666666657</v>
      </c>
      <c r="I114" s="38">
        <v>4000.7333333333318</v>
      </c>
      <c r="J114" s="38">
        <v>4403.5333333333328</v>
      </c>
      <c r="K114" s="38">
        <v>4521.3666666666668</v>
      </c>
      <c r="L114" s="38">
        <v>4604.9333333333334</v>
      </c>
      <c r="M114" s="28">
        <v>4437.8</v>
      </c>
      <c r="N114" s="28">
        <v>4236.3999999999996</v>
      </c>
      <c r="O114" s="39">
        <v>349125</v>
      </c>
      <c r="P114" s="40">
        <v>8.6003010105353687E-4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1724.6</v>
      </c>
      <c r="F115" s="37">
        <v>1703.05</v>
      </c>
      <c r="G115" s="38">
        <v>1659.05</v>
      </c>
      <c r="H115" s="38">
        <v>1593.5</v>
      </c>
      <c r="I115" s="38">
        <v>1549.5</v>
      </c>
      <c r="J115" s="38">
        <v>1768.6</v>
      </c>
      <c r="K115" s="38">
        <v>1812.6</v>
      </c>
      <c r="L115" s="38">
        <v>1878.1499999999999</v>
      </c>
      <c r="M115" s="28">
        <v>1747.05</v>
      </c>
      <c r="N115" s="28">
        <v>1637.5</v>
      </c>
      <c r="O115" s="39">
        <v>3917500</v>
      </c>
      <c r="P115" s="40">
        <v>4.057374327644598E-2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902.4</v>
      </c>
      <c r="F116" s="37">
        <v>906.61666666666667</v>
      </c>
      <c r="G116" s="38">
        <v>887.38333333333333</v>
      </c>
      <c r="H116" s="38">
        <v>872.36666666666667</v>
      </c>
      <c r="I116" s="38">
        <v>853.13333333333333</v>
      </c>
      <c r="J116" s="38">
        <v>921.63333333333333</v>
      </c>
      <c r="K116" s="38">
        <v>940.86666666666667</v>
      </c>
      <c r="L116" s="38">
        <v>955.88333333333333</v>
      </c>
      <c r="M116" s="28">
        <v>925.85</v>
      </c>
      <c r="N116" s="28">
        <v>891.6</v>
      </c>
      <c r="O116" s="39">
        <v>25902900</v>
      </c>
      <c r="P116" s="40">
        <v>4.4321909681021843E-3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208.7</v>
      </c>
      <c r="F117" s="37">
        <v>210.26666666666665</v>
      </c>
      <c r="G117" s="38">
        <v>205.73333333333329</v>
      </c>
      <c r="H117" s="38">
        <v>202.76666666666665</v>
      </c>
      <c r="I117" s="38">
        <v>198.23333333333329</v>
      </c>
      <c r="J117" s="38">
        <v>213.23333333333329</v>
      </c>
      <c r="K117" s="38">
        <v>217.76666666666665</v>
      </c>
      <c r="L117" s="38">
        <v>220.73333333333329</v>
      </c>
      <c r="M117" s="28">
        <v>214.8</v>
      </c>
      <c r="N117" s="28">
        <v>207.3</v>
      </c>
      <c r="O117" s="39">
        <v>23668400</v>
      </c>
      <c r="P117" s="40">
        <v>6.0699833373006424E-3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1724.8</v>
      </c>
      <c r="F118" s="37">
        <v>1715.4833333333333</v>
      </c>
      <c r="G118" s="38">
        <v>1692.3666666666668</v>
      </c>
      <c r="H118" s="38">
        <v>1659.9333333333334</v>
      </c>
      <c r="I118" s="38">
        <v>1636.8166666666668</v>
      </c>
      <c r="J118" s="38">
        <v>1747.9166666666667</v>
      </c>
      <c r="K118" s="38">
        <v>1771.0333333333331</v>
      </c>
      <c r="L118" s="38">
        <v>1803.4666666666667</v>
      </c>
      <c r="M118" s="28">
        <v>1738.6</v>
      </c>
      <c r="N118" s="28">
        <v>1683.05</v>
      </c>
      <c r="O118" s="39">
        <v>38949000</v>
      </c>
      <c r="P118" s="40">
        <v>-3.3708199674007698E-2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112.65</v>
      </c>
      <c r="F119" s="37">
        <v>113.14999999999999</v>
      </c>
      <c r="G119" s="38">
        <v>111.54999999999998</v>
      </c>
      <c r="H119" s="38">
        <v>110.44999999999999</v>
      </c>
      <c r="I119" s="38">
        <v>108.84999999999998</v>
      </c>
      <c r="J119" s="38">
        <v>114.24999999999999</v>
      </c>
      <c r="K119" s="38">
        <v>115.84999999999998</v>
      </c>
      <c r="L119" s="38">
        <v>116.94999999999999</v>
      </c>
      <c r="M119" s="28">
        <v>114.75</v>
      </c>
      <c r="N119" s="28">
        <v>112.05</v>
      </c>
      <c r="O119" s="39">
        <v>36718500</v>
      </c>
      <c r="P119" s="40">
        <v>2.7090909090909093E-2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955.65</v>
      </c>
      <c r="F120" s="37">
        <v>954.75</v>
      </c>
      <c r="G120" s="38">
        <v>941.65</v>
      </c>
      <c r="H120" s="38">
        <v>927.65</v>
      </c>
      <c r="I120" s="38">
        <v>914.55</v>
      </c>
      <c r="J120" s="38">
        <v>968.75</v>
      </c>
      <c r="K120" s="38">
        <v>981.84999999999991</v>
      </c>
      <c r="L120" s="38">
        <v>995.85</v>
      </c>
      <c r="M120" s="28">
        <v>967.85</v>
      </c>
      <c r="N120" s="28">
        <v>940.75</v>
      </c>
      <c r="O120" s="39">
        <v>875250</v>
      </c>
      <c r="P120" s="40">
        <v>4.7952586206896554E-2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724.5</v>
      </c>
      <c r="F121" s="37">
        <v>742.18333333333339</v>
      </c>
      <c r="G121" s="38">
        <v>703.36666666666679</v>
      </c>
      <c r="H121" s="38">
        <v>682.23333333333335</v>
      </c>
      <c r="I121" s="38">
        <v>643.41666666666674</v>
      </c>
      <c r="J121" s="38">
        <v>763.31666666666683</v>
      </c>
      <c r="K121" s="38">
        <v>802.13333333333344</v>
      </c>
      <c r="L121" s="38">
        <v>823.26666666666688</v>
      </c>
      <c r="M121" s="28">
        <v>781</v>
      </c>
      <c r="N121" s="28">
        <v>721.05</v>
      </c>
      <c r="O121" s="39">
        <v>13342875</v>
      </c>
      <c r="P121" s="40">
        <v>0.4602125825912094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225.45</v>
      </c>
      <c r="F122" s="37">
        <v>223.23333333333335</v>
      </c>
      <c r="G122" s="38">
        <v>219.16666666666669</v>
      </c>
      <c r="H122" s="38">
        <v>212.88333333333333</v>
      </c>
      <c r="I122" s="38">
        <v>208.81666666666666</v>
      </c>
      <c r="J122" s="38">
        <v>229.51666666666671</v>
      </c>
      <c r="K122" s="38">
        <v>233.58333333333337</v>
      </c>
      <c r="L122" s="38">
        <v>239.86666666666673</v>
      </c>
      <c r="M122" s="28">
        <v>227.3</v>
      </c>
      <c r="N122" s="28">
        <v>216.95</v>
      </c>
      <c r="O122" s="39">
        <v>141014400</v>
      </c>
      <c r="P122" s="40">
        <v>-8.5006540561865407E-2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436.75</v>
      </c>
      <c r="F123" s="37">
        <v>438.76666666666665</v>
      </c>
      <c r="G123" s="38">
        <v>424.2833333333333</v>
      </c>
      <c r="H123" s="38">
        <v>411.81666666666666</v>
      </c>
      <c r="I123" s="38">
        <v>397.33333333333331</v>
      </c>
      <c r="J123" s="38">
        <v>451.23333333333329</v>
      </c>
      <c r="K123" s="38">
        <v>465.71666666666664</v>
      </c>
      <c r="L123" s="38">
        <v>478.18333333333328</v>
      </c>
      <c r="M123" s="28">
        <v>453.25</v>
      </c>
      <c r="N123" s="28">
        <v>426.3</v>
      </c>
      <c r="O123" s="39">
        <v>33067500</v>
      </c>
      <c r="P123" s="40">
        <v>6.5748126661832246E-2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2621.3000000000002</v>
      </c>
      <c r="F124" s="37">
        <v>2646.6000000000004</v>
      </c>
      <c r="G124" s="38">
        <v>2553.8000000000006</v>
      </c>
      <c r="H124" s="38">
        <v>2486.3000000000002</v>
      </c>
      <c r="I124" s="38">
        <v>2393.5000000000005</v>
      </c>
      <c r="J124" s="38">
        <v>2714.1000000000008</v>
      </c>
      <c r="K124" s="38">
        <v>2806.9</v>
      </c>
      <c r="L124" s="38">
        <v>2874.400000000001</v>
      </c>
      <c r="M124" s="28">
        <v>2739.4</v>
      </c>
      <c r="N124" s="28">
        <v>2579.1</v>
      </c>
      <c r="O124" s="39">
        <v>282100</v>
      </c>
      <c r="P124" s="40">
        <v>5.9132720105124839E-2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631.79999999999995</v>
      </c>
      <c r="F125" s="37">
        <v>640.09999999999991</v>
      </c>
      <c r="G125" s="38">
        <v>620.29999999999984</v>
      </c>
      <c r="H125" s="38">
        <v>608.79999999999995</v>
      </c>
      <c r="I125" s="38">
        <v>588.99999999999989</v>
      </c>
      <c r="J125" s="38">
        <v>651.5999999999998</v>
      </c>
      <c r="K125" s="38">
        <v>671.4</v>
      </c>
      <c r="L125" s="38">
        <v>682.89999999999975</v>
      </c>
      <c r="M125" s="28">
        <v>659.9</v>
      </c>
      <c r="N125" s="28">
        <v>628.6</v>
      </c>
      <c r="O125" s="39">
        <v>35613000</v>
      </c>
      <c r="P125" s="40">
        <v>-3.5994883975881603E-2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2636.25</v>
      </c>
      <c r="F126" s="37">
        <v>2675.2333333333331</v>
      </c>
      <c r="G126" s="38">
        <v>2586.0666666666662</v>
      </c>
      <c r="H126" s="38">
        <v>2535.8833333333332</v>
      </c>
      <c r="I126" s="38">
        <v>2446.7166666666662</v>
      </c>
      <c r="J126" s="38">
        <v>2725.4166666666661</v>
      </c>
      <c r="K126" s="38">
        <v>2814.583333333333</v>
      </c>
      <c r="L126" s="38">
        <v>2864.766666666666</v>
      </c>
      <c r="M126" s="28">
        <v>2764.4</v>
      </c>
      <c r="N126" s="28">
        <v>2625.05</v>
      </c>
      <c r="O126" s="39">
        <v>2709625</v>
      </c>
      <c r="P126" s="40">
        <v>3.9863762832198023E-2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1753.75</v>
      </c>
      <c r="F127" s="37">
        <v>1759.3</v>
      </c>
      <c r="G127" s="38">
        <v>1730</v>
      </c>
      <c r="H127" s="38">
        <v>1706.25</v>
      </c>
      <c r="I127" s="38">
        <v>1676.95</v>
      </c>
      <c r="J127" s="38">
        <v>1783.05</v>
      </c>
      <c r="K127" s="38">
        <v>1812.3499999999997</v>
      </c>
      <c r="L127" s="38">
        <v>1836.1</v>
      </c>
      <c r="M127" s="28">
        <v>1788.6</v>
      </c>
      <c r="N127" s="28">
        <v>1735.55</v>
      </c>
      <c r="O127" s="39">
        <v>14712400</v>
      </c>
      <c r="P127" s="40">
        <v>-7.7425272472213232E-3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61.55</v>
      </c>
      <c r="F128" s="37">
        <v>62.166666666666664</v>
      </c>
      <c r="G128" s="38">
        <v>60.633333333333326</v>
      </c>
      <c r="H128" s="38">
        <v>59.716666666666661</v>
      </c>
      <c r="I128" s="38">
        <v>58.183333333333323</v>
      </c>
      <c r="J128" s="38">
        <v>63.083333333333329</v>
      </c>
      <c r="K128" s="38">
        <v>64.616666666666674</v>
      </c>
      <c r="L128" s="38">
        <v>65.533333333333331</v>
      </c>
      <c r="M128" s="28">
        <v>63.7</v>
      </c>
      <c r="N128" s="28">
        <v>61.25</v>
      </c>
      <c r="O128" s="39">
        <v>70392512</v>
      </c>
      <c r="P128" s="40">
        <v>2.0703933747412008E-2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2347.4</v>
      </c>
      <c r="F129" s="37">
        <v>2370.8000000000002</v>
      </c>
      <c r="G129" s="38">
        <v>2312.9000000000005</v>
      </c>
      <c r="H129" s="38">
        <v>2278.4000000000005</v>
      </c>
      <c r="I129" s="38">
        <v>2220.5000000000009</v>
      </c>
      <c r="J129" s="38">
        <v>2405.3000000000002</v>
      </c>
      <c r="K129" s="38">
        <v>2463.1999999999998</v>
      </c>
      <c r="L129" s="38">
        <v>2497.6999999999998</v>
      </c>
      <c r="M129" s="28">
        <v>2428.6999999999998</v>
      </c>
      <c r="N129" s="28">
        <v>2336.3000000000002</v>
      </c>
      <c r="O129" s="39">
        <v>879250</v>
      </c>
      <c r="P129" s="40">
        <v>3.3196239717978845E-2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537.04999999999995</v>
      </c>
      <c r="F130" s="37">
        <v>539.75</v>
      </c>
      <c r="G130" s="38">
        <v>530.54999999999995</v>
      </c>
      <c r="H130" s="38">
        <v>524.04999999999995</v>
      </c>
      <c r="I130" s="38">
        <v>514.84999999999991</v>
      </c>
      <c r="J130" s="38">
        <v>546.25</v>
      </c>
      <c r="K130" s="38">
        <v>555.45000000000005</v>
      </c>
      <c r="L130" s="38">
        <v>561.95000000000005</v>
      </c>
      <c r="M130" s="28">
        <v>548.95000000000005</v>
      </c>
      <c r="N130" s="28">
        <v>533.25</v>
      </c>
      <c r="O130" s="39">
        <v>5425200</v>
      </c>
      <c r="P130" s="40">
        <v>-3.3068783068783067E-3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342.35</v>
      </c>
      <c r="F131" s="37">
        <v>344.0333333333333</v>
      </c>
      <c r="G131" s="38">
        <v>338.11666666666662</v>
      </c>
      <c r="H131" s="38">
        <v>333.88333333333333</v>
      </c>
      <c r="I131" s="38">
        <v>327.96666666666664</v>
      </c>
      <c r="J131" s="38">
        <v>348.26666666666659</v>
      </c>
      <c r="K131" s="38">
        <v>354.18333333333334</v>
      </c>
      <c r="L131" s="38">
        <v>358.41666666666657</v>
      </c>
      <c r="M131" s="28">
        <v>349.95</v>
      </c>
      <c r="N131" s="28">
        <v>339.8</v>
      </c>
      <c r="O131" s="39">
        <v>20286000</v>
      </c>
      <c r="P131" s="40">
        <v>-3.8302887448438423E-3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1715.8</v>
      </c>
      <c r="F132" s="37">
        <v>1726.4833333333333</v>
      </c>
      <c r="G132" s="38">
        <v>1697.3166666666666</v>
      </c>
      <c r="H132" s="38">
        <v>1678.8333333333333</v>
      </c>
      <c r="I132" s="38">
        <v>1649.6666666666665</v>
      </c>
      <c r="J132" s="38">
        <v>1744.9666666666667</v>
      </c>
      <c r="K132" s="38">
        <v>1774.1333333333332</v>
      </c>
      <c r="L132" s="38">
        <v>1792.6166666666668</v>
      </c>
      <c r="M132" s="28">
        <v>1755.65</v>
      </c>
      <c r="N132" s="28">
        <v>1708</v>
      </c>
      <c r="O132" s="39">
        <v>14111650</v>
      </c>
      <c r="P132" s="40">
        <v>7.7395847052109404E-2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6108.6</v>
      </c>
      <c r="F133" s="37">
        <v>6101.9333333333334</v>
      </c>
      <c r="G133" s="38">
        <v>5923.7166666666672</v>
      </c>
      <c r="H133" s="38">
        <v>5738.8333333333339</v>
      </c>
      <c r="I133" s="38">
        <v>5560.6166666666677</v>
      </c>
      <c r="J133" s="38">
        <v>6286.8166666666666</v>
      </c>
      <c r="K133" s="38">
        <v>6465.0333333333319</v>
      </c>
      <c r="L133" s="38">
        <v>6649.9166666666661</v>
      </c>
      <c r="M133" s="28">
        <v>6280.15</v>
      </c>
      <c r="N133" s="28">
        <v>5917.05</v>
      </c>
      <c r="O133" s="39">
        <v>960900</v>
      </c>
      <c r="P133" s="40">
        <v>-5.2086416099437705E-2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4624.1000000000004</v>
      </c>
      <c r="F134" s="37">
        <v>4627</v>
      </c>
      <c r="G134" s="38">
        <v>4550.8</v>
      </c>
      <c r="H134" s="38">
        <v>4477.5</v>
      </c>
      <c r="I134" s="38">
        <v>4401.3</v>
      </c>
      <c r="J134" s="38">
        <v>4700.3</v>
      </c>
      <c r="K134" s="38">
        <v>4776.5000000000009</v>
      </c>
      <c r="L134" s="38">
        <v>4849.8</v>
      </c>
      <c r="M134" s="28">
        <v>4703.2</v>
      </c>
      <c r="N134" s="28">
        <v>4553.7</v>
      </c>
      <c r="O134" s="39">
        <v>637200</v>
      </c>
      <c r="P134" s="40">
        <v>7.2715776161871642E-3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705.05</v>
      </c>
      <c r="F135" s="37">
        <v>709.11666666666667</v>
      </c>
      <c r="G135" s="38">
        <v>698.98333333333335</v>
      </c>
      <c r="H135" s="38">
        <v>692.91666666666663</v>
      </c>
      <c r="I135" s="38">
        <v>682.7833333333333</v>
      </c>
      <c r="J135" s="38">
        <v>715.18333333333339</v>
      </c>
      <c r="K135" s="38">
        <v>725.31666666666683</v>
      </c>
      <c r="L135" s="38">
        <v>731.38333333333344</v>
      </c>
      <c r="M135" s="28">
        <v>719.25</v>
      </c>
      <c r="N135" s="28">
        <v>703.05</v>
      </c>
      <c r="O135" s="39">
        <v>9301550</v>
      </c>
      <c r="P135" s="40">
        <v>2.2519155298075126E-2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734.1</v>
      </c>
      <c r="F136" s="37">
        <v>740.5333333333333</v>
      </c>
      <c r="G136" s="38">
        <v>725.56666666666661</v>
      </c>
      <c r="H136" s="38">
        <v>717.0333333333333</v>
      </c>
      <c r="I136" s="38">
        <v>702.06666666666661</v>
      </c>
      <c r="J136" s="38">
        <v>749.06666666666661</v>
      </c>
      <c r="K136" s="38">
        <v>764.0333333333333</v>
      </c>
      <c r="L136" s="38">
        <v>772.56666666666661</v>
      </c>
      <c r="M136" s="28">
        <v>755.5</v>
      </c>
      <c r="N136" s="28">
        <v>732</v>
      </c>
      <c r="O136" s="39">
        <v>16349900</v>
      </c>
      <c r="P136" s="40">
        <v>3.5787139689578716E-2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138.35</v>
      </c>
      <c r="F137" s="37">
        <v>139.73333333333335</v>
      </c>
      <c r="G137" s="38">
        <v>135.9666666666667</v>
      </c>
      <c r="H137" s="38">
        <v>133.58333333333334</v>
      </c>
      <c r="I137" s="38">
        <v>129.81666666666669</v>
      </c>
      <c r="J137" s="38">
        <v>142.1166666666667</v>
      </c>
      <c r="K137" s="38">
        <v>145.88333333333335</v>
      </c>
      <c r="L137" s="38">
        <v>148.26666666666671</v>
      </c>
      <c r="M137" s="28">
        <v>143.5</v>
      </c>
      <c r="N137" s="28">
        <v>137.35</v>
      </c>
      <c r="O137" s="39">
        <v>34712000</v>
      </c>
      <c r="P137" s="40">
        <v>6.8061538461538465E-2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116.1</v>
      </c>
      <c r="F138" s="37">
        <v>114.86666666666667</v>
      </c>
      <c r="G138" s="38">
        <v>111.03333333333335</v>
      </c>
      <c r="H138" s="38">
        <v>105.96666666666667</v>
      </c>
      <c r="I138" s="38">
        <v>102.13333333333334</v>
      </c>
      <c r="J138" s="38">
        <v>119.93333333333335</v>
      </c>
      <c r="K138" s="38">
        <v>123.76666666666667</v>
      </c>
      <c r="L138" s="38">
        <v>128.83333333333337</v>
      </c>
      <c r="M138" s="28">
        <v>118.7</v>
      </c>
      <c r="N138" s="28">
        <v>109.8</v>
      </c>
      <c r="O138" s="39">
        <v>25275000</v>
      </c>
      <c r="P138" s="40">
        <v>-2.148664343786295E-2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501</v>
      </c>
      <c r="F139" s="37">
        <v>503.5333333333333</v>
      </c>
      <c r="G139" s="38">
        <v>497.06666666666661</v>
      </c>
      <c r="H139" s="38">
        <v>493.13333333333333</v>
      </c>
      <c r="I139" s="38">
        <v>486.66666666666663</v>
      </c>
      <c r="J139" s="38">
        <v>507.46666666666658</v>
      </c>
      <c r="K139" s="38">
        <v>513.93333333333328</v>
      </c>
      <c r="L139" s="38">
        <v>517.86666666666656</v>
      </c>
      <c r="M139" s="28">
        <v>510</v>
      </c>
      <c r="N139" s="28">
        <v>499.6</v>
      </c>
      <c r="O139" s="39">
        <v>9172000</v>
      </c>
      <c r="P139" s="40">
        <v>-2.5292242295430395E-2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7261.25</v>
      </c>
      <c r="F140" s="37">
        <v>7311.1500000000005</v>
      </c>
      <c r="G140" s="38">
        <v>7097.7000000000007</v>
      </c>
      <c r="H140" s="38">
        <v>6934.1500000000005</v>
      </c>
      <c r="I140" s="38">
        <v>6720.7000000000007</v>
      </c>
      <c r="J140" s="38">
        <v>7474.7000000000007</v>
      </c>
      <c r="K140" s="38">
        <v>7688.15</v>
      </c>
      <c r="L140" s="38">
        <v>7851.7000000000007</v>
      </c>
      <c r="M140" s="28">
        <v>7524.6</v>
      </c>
      <c r="N140" s="28">
        <v>7147.6</v>
      </c>
      <c r="O140" s="39">
        <v>3036100</v>
      </c>
      <c r="P140" s="40">
        <v>5.1754598676689648E-2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825.7</v>
      </c>
      <c r="F141" s="37">
        <v>841.56666666666661</v>
      </c>
      <c r="G141" s="38">
        <v>806.63333333333321</v>
      </c>
      <c r="H141" s="38">
        <v>787.56666666666661</v>
      </c>
      <c r="I141" s="38">
        <v>752.63333333333321</v>
      </c>
      <c r="J141" s="38">
        <v>860.63333333333321</v>
      </c>
      <c r="K141" s="38">
        <v>895.56666666666661</v>
      </c>
      <c r="L141" s="38">
        <v>914.63333333333321</v>
      </c>
      <c r="M141" s="28">
        <v>876.5</v>
      </c>
      <c r="N141" s="28">
        <v>822.5</v>
      </c>
      <c r="O141" s="39">
        <v>13241250</v>
      </c>
      <c r="P141" s="40">
        <v>4.2662116040955633E-3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1268.25</v>
      </c>
      <c r="F142" s="37">
        <v>1289.8500000000001</v>
      </c>
      <c r="G142" s="38">
        <v>1239.6500000000003</v>
      </c>
      <c r="H142" s="38">
        <v>1211.0500000000002</v>
      </c>
      <c r="I142" s="38">
        <v>1160.8500000000004</v>
      </c>
      <c r="J142" s="38">
        <v>1318.4500000000003</v>
      </c>
      <c r="K142" s="38">
        <v>1368.65</v>
      </c>
      <c r="L142" s="38">
        <v>1397.2500000000002</v>
      </c>
      <c r="M142" s="28">
        <v>1340.05</v>
      </c>
      <c r="N142" s="28">
        <v>1261.25</v>
      </c>
      <c r="O142" s="39">
        <v>1667750</v>
      </c>
      <c r="P142" s="40">
        <v>3.7448290877422165E-2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1897.7</v>
      </c>
      <c r="F143" s="37">
        <v>1899.3999999999999</v>
      </c>
      <c r="G143" s="38">
        <v>1858.2499999999998</v>
      </c>
      <c r="H143" s="38">
        <v>1818.8</v>
      </c>
      <c r="I143" s="38">
        <v>1777.6499999999999</v>
      </c>
      <c r="J143" s="38">
        <v>1938.8499999999997</v>
      </c>
      <c r="K143" s="38">
        <v>1979.9999999999998</v>
      </c>
      <c r="L143" s="38">
        <v>2019.4499999999996</v>
      </c>
      <c r="M143" s="28">
        <v>1940.55</v>
      </c>
      <c r="N143" s="28">
        <v>1859.95</v>
      </c>
      <c r="O143" s="39">
        <v>783200</v>
      </c>
      <c r="P143" s="40">
        <v>1.1102504518461141E-2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785.35</v>
      </c>
      <c r="F144" s="37">
        <v>792.68333333333339</v>
      </c>
      <c r="G144" s="38">
        <v>773.76666666666677</v>
      </c>
      <c r="H144" s="38">
        <v>762.18333333333339</v>
      </c>
      <c r="I144" s="38">
        <v>743.26666666666677</v>
      </c>
      <c r="J144" s="38">
        <v>804.26666666666677</v>
      </c>
      <c r="K144" s="38">
        <v>823.18333333333328</v>
      </c>
      <c r="L144" s="38">
        <v>834.76666666666677</v>
      </c>
      <c r="M144" s="28">
        <v>811.6</v>
      </c>
      <c r="N144" s="28">
        <v>781.1</v>
      </c>
      <c r="O144" s="39">
        <v>1537900</v>
      </c>
      <c r="P144" s="40">
        <v>2.158894645941278E-2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716.05</v>
      </c>
      <c r="F145" s="37">
        <v>719.16666666666663</v>
      </c>
      <c r="G145" s="38">
        <v>709.33333333333326</v>
      </c>
      <c r="H145" s="38">
        <v>702.61666666666667</v>
      </c>
      <c r="I145" s="38">
        <v>692.7833333333333</v>
      </c>
      <c r="J145" s="38">
        <v>725.88333333333321</v>
      </c>
      <c r="K145" s="38">
        <v>735.71666666666647</v>
      </c>
      <c r="L145" s="38">
        <v>742.43333333333317</v>
      </c>
      <c r="M145" s="28">
        <v>729</v>
      </c>
      <c r="N145" s="28">
        <v>712.45</v>
      </c>
      <c r="O145" s="39">
        <v>3948000</v>
      </c>
      <c r="P145" s="40">
        <v>-1.037750037599639E-2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3895.9</v>
      </c>
      <c r="F146" s="37">
        <v>3893.85</v>
      </c>
      <c r="G146" s="38">
        <v>3809.7</v>
      </c>
      <c r="H146" s="38">
        <v>3723.5</v>
      </c>
      <c r="I146" s="38">
        <v>3639.35</v>
      </c>
      <c r="J146" s="38">
        <v>3980.0499999999997</v>
      </c>
      <c r="K146" s="38">
        <v>4064.2000000000003</v>
      </c>
      <c r="L146" s="38">
        <v>4150.3999999999996</v>
      </c>
      <c r="M146" s="28">
        <v>3978</v>
      </c>
      <c r="N146" s="28">
        <v>3807.65</v>
      </c>
      <c r="O146" s="39">
        <v>2775400</v>
      </c>
      <c r="P146" s="40">
        <v>-2.8025294624892212E-3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136.80000000000001</v>
      </c>
      <c r="F147" s="37">
        <v>138.70000000000002</v>
      </c>
      <c r="G147" s="38">
        <v>134.25000000000003</v>
      </c>
      <c r="H147" s="38">
        <v>131.70000000000002</v>
      </c>
      <c r="I147" s="38">
        <v>127.25000000000003</v>
      </c>
      <c r="J147" s="38">
        <v>141.25000000000003</v>
      </c>
      <c r="K147" s="38">
        <v>145.70000000000002</v>
      </c>
      <c r="L147" s="38">
        <v>148.25000000000003</v>
      </c>
      <c r="M147" s="28">
        <v>143.15</v>
      </c>
      <c r="N147" s="28">
        <v>136.15</v>
      </c>
      <c r="O147" s="39">
        <v>24423000</v>
      </c>
      <c r="P147" s="40">
        <v>-5.6996295240809344E-3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3186</v>
      </c>
      <c r="F148" s="37">
        <v>3167.9833333333336</v>
      </c>
      <c r="G148" s="38">
        <v>3117.0166666666673</v>
      </c>
      <c r="H148" s="38">
        <v>3048.0333333333338</v>
      </c>
      <c r="I148" s="38">
        <v>2997.0666666666675</v>
      </c>
      <c r="J148" s="38">
        <v>3236.9666666666672</v>
      </c>
      <c r="K148" s="38">
        <v>3287.9333333333334</v>
      </c>
      <c r="L148" s="38">
        <v>3356.916666666667</v>
      </c>
      <c r="M148" s="28">
        <v>3218.95</v>
      </c>
      <c r="N148" s="28">
        <v>3099</v>
      </c>
      <c r="O148" s="39">
        <v>1619275</v>
      </c>
      <c r="P148" s="40">
        <v>-3.1809145129224649E-2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65408.55</v>
      </c>
      <c r="F149" s="37">
        <v>65199.066666666673</v>
      </c>
      <c r="G149" s="38">
        <v>64709.483333333352</v>
      </c>
      <c r="H149" s="38">
        <v>64010.416666666679</v>
      </c>
      <c r="I149" s="38">
        <v>63520.833333333358</v>
      </c>
      <c r="J149" s="38">
        <v>65898.133333333346</v>
      </c>
      <c r="K149" s="38">
        <v>66387.716666666674</v>
      </c>
      <c r="L149" s="38">
        <v>67086.78333333334</v>
      </c>
      <c r="M149" s="28">
        <v>65688.649999999994</v>
      </c>
      <c r="N149" s="28">
        <v>64500</v>
      </c>
      <c r="O149" s="39">
        <v>80130</v>
      </c>
      <c r="P149" s="40">
        <v>9.0797713041110811E-2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1363.15</v>
      </c>
      <c r="F150" s="37">
        <v>1375.0833333333333</v>
      </c>
      <c r="G150" s="38">
        <v>1346.7666666666664</v>
      </c>
      <c r="H150" s="38">
        <v>1330.3833333333332</v>
      </c>
      <c r="I150" s="38">
        <v>1302.0666666666664</v>
      </c>
      <c r="J150" s="38">
        <v>1391.4666666666665</v>
      </c>
      <c r="K150" s="38">
        <v>1419.7833333333335</v>
      </c>
      <c r="L150" s="38">
        <v>1436.1666666666665</v>
      </c>
      <c r="M150" s="28">
        <v>1403.4</v>
      </c>
      <c r="N150" s="28">
        <v>1358.7</v>
      </c>
      <c r="O150" s="39">
        <v>3190125</v>
      </c>
      <c r="P150" s="40">
        <v>2.1371112978748951E-2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298</v>
      </c>
      <c r="F151" s="37">
        <v>299.7</v>
      </c>
      <c r="G151" s="38">
        <v>293.75</v>
      </c>
      <c r="H151" s="38">
        <v>289.5</v>
      </c>
      <c r="I151" s="38">
        <v>283.55</v>
      </c>
      <c r="J151" s="38">
        <v>303.95</v>
      </c>
      <c r="K151" s="38">
        <v>309.89999999999992</v>
      </c>
      <c r="L151" s="38">
        <v>314.14999999999998</v>
      </c>
      <c r="M151" s="28">
        <v>305.64999999999998</v>
      </c>
      <c r="N151" s="28">
        <v>295.45</v>
      </c>
      <c r="O151" s="39">
        <v>2726400</v>
      </c>
      <c r="P151" s="40">
        <v>-1.3317892298784018E-2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122.9</v>
      </c>
      <c r="F152" s="37">
        <v>126.03333333333335</v>
      </c>
      <c r="G152" s="38">
        <v>119.06666666666669</v>
      </c>
      <c r="H152" s="38">
        <v>115.23333333333335</v>
      </c>
      <c r="I152" s="38">
        <v>108.26666666666669</v>
      </c>
      <c r="J152" s="38">
        <v>129.86666666666667</v>
      </c>
      <c r="K152" s="38">
        <v>136.83333333333337</v>
      </c>
      <c r="L152" s="38">
        <v>140.66666666666669</v>
      </c>
      <c r="M152" s="28">
        <v>133</v>
      </c>
      <c r="N152" s="28">
        <v>122.2</v>
      </c>
      <c r="O152" s="39">
        <v>85867000</v>
      </c>
      <c r="P152" s="40">
        <v>-6.9711759830555303E-2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4353</v>
      </c>
      <c r="F153" s="37">
        <v>4418.8833333333332</v>
      </c>
      <c r="G153" s="38">
        <v>4270.3666666666668</v>
      </c>
      <c r="H153" s="38">
        <v>4187.7333333333336</v>
      </c>
      <c r="I153" s="38">
        <v>4039.2166666666672</v>
      </c>
      <c r="J153" s="38">
        <v>4501.5166666666664</v>
      </c>
      <c r="K153" s="38">
        <v>4650.0333333333328</v>
      </c>
      <c r="L153" s="38">
        <v>4732.6666666666661</v>
      </c>
      <c r="M153" s="28">
        <v>4567.3999999999996</v>
      </c>
      <c r="N153" s="28">
        <v>4336.25</v>
      </c>
      <c r="O153" s="39">
        <v>1632625</v>
      </c>
      <c r="P153" s="40">
        <v>4.9582127933140471E-2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3587.85</v>
      </c>
      <c r="F154" s="37">
        <v>3632.2999999999997</v>
      </c>
      <c r="G154" s="38">
        <v>3527.1999999999994</v>
      </c>
      <c r="H154" s="38">
        <v>3466.5499999999997</v>
      </c>
      <c r="I154" s="38">
        <v>3361.4499999999994</v>
      </c>
      <c r="J154" s="38">
        <v>3692.9499999999994</v>
      </c>
      <c r="K154" s="38">
        <v>3798.0499999999997</v>
      </c>
      <c r="L154" s="38">
        <v>3858.6999999999994</v>
      </c>
      <c r="M154" s="28">
        <v>3737.4</v>
      </c>
      <c r="N154" s="28">
        <v>3571.65</v>
      </c>
      <c r="O154" s="39">
        <v>439650</v>
      </c>
      <c r="P154" s="40">
        <v>2.0365535248041775E-2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37.700000000000003</v>
      </c>
      <c r="F155" s="37">
        <v>37.516666666666673</v>
      </c>
      <c r="G155" s="38">
        <v>36.833333333333343</v>
      </c>
      <c r="H155" s="38">
        <v>35.966666666666669</v>
      </c>
      <c r="I155" s="38">
        <v>35.283333333333339</v>
      </c>
      <c r="J155" s="38">
        <v>38.383333333333347</v>
      </c>
      <c r="K155" s="38">
        <v>39.06666666666667</v>
      </c>
      <c r="L155" s="38">
        <v>39.933333333333351</v>
      </c>
      <c r="M155" s="28">
        <v>38.200000000000003</v>
      </c>
      <c r="N155" s="28">
        <v>36.65</v>
      </c>
      <c r="O155" s="39">
        <v>23700000</v>
      </c>
      <c r="P155" s="40">
        <v>3.3490319204604921E-2</v>
      </c>
    </row>
    <row r="156" spans="1:16" ht="12.75" customHeight="1">
      <c r="A156" s="28">
        <v>146</v>
      </c>
      <c r="B156" s="254" t="s">
        <v>56</v>
      </c>
      <c r="C156" s="30" t="s">
        <v>168</v>
      </c>
      <c r="D156" s="31">
        <v>44651</v>
      </c>
      <c r="E156" s="37">
        <v>17390.900000000001</v>
      </c>
      <c r="F156" s="37">
        <v>17338.733333333334</v>
      </c>
      <c r="G156" s="38">
        <v>17122.166666666668</v>
      </c>
      <c r="H156" s="38">
        <v>16853.433333333334</v>
      </c>
      <c r="I156" s="38">
        <v>16636.866666666669</v>
      </c>
      <c r="J156" s="38">
        <v>17607.466666666667</v>
      </c>
      <c r="K156" s="38">
        <v>17824.033333333333</v>
      </c>
      <c r="L156" s="38">
        <v>18092.766666666666</v>
      </c>
      <c r="M156" s="28">
        <v>17555.3</v>
      </c>
      <c r="N156" s="28">
        <v>17070</v>
      </c>
      <c r="O156" s="39">
        <v>387475</v>
      </c>
      <c r="P156" s="40">
        <v>3.4313090767836333E-3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148.1</v>
      </c>
      <c r="F157" s="37">
        <v>149.96666666666667</v>
      </c>
      <c r="G157" s="38">
        <v>145.83333333333334</v>
      </c>
      <c r="H157" s="38">
        <v>143.56666666666666</v>
      </c>
      <c r="I157" s="38">
        <v>139.43333333333334</v>
      </c>
      <c r="J157" s="38">
        <v>152.23333333333335</v>
      </c>
      <c r="K157" s="38">
        <v>156.36666666666667</v>
      </c>
      <c r="L157" s="38">
        <v>158.63333333333335</v>
      </c>
      <c r="M157" s="28">
        <v>154.1</v>
      </c>
      <c r="N157" s="28">
        <v>147.69999999999999</v>
      </c>
      <c r="O157" s="39">
        <v>71187500</v>
      </c>
      <c r="P157" s="40">
        <v>-5.6153486195601307E-3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129.5</v>
      </c>
      <c r="F158" s="37">
        <v>130.5</v>
      </c>
      <c r="G158" s="38">
        <v>128.19999999999999</v>
      </c>
      <c r="H158" s="38">
        <v>126.89999999999998</v>
      </c>
      <c r="I158" s="38">
        <v>124.59999999999997</v>
      </c>
      <c r="J158" s="38">
        <v>131.80000000000001</v>
      </c>
      <c r="K158" s="38">
        <v>134.10000000000002</v>
      </c>
      <c r="L158" s="38">
        <v>135.40000000000003</v>
      </c>
      <c r="M158" s="28">
        <v>132.80000000000001</v>
      </c>
      <c r="N158" s="28">
        <v>129.19999999999999</v>
      </c>
      <c r="O158" s="39">
        <v>45662700</v>
      </c>
      <c r="P158" s="40">
        <v>-3.0614714424007743E-2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847.3</v>
      </c>
      <c r="F159" s="37">
        <v>855</v>
      </c>
      <c r="G159" s="38">
        <v>834.95</v>
      </c>
      <c r="H159" s="38">
        <v>822.6</v>
      </c>
      <c r="I159" s="38">
        <v>802.55000000000007</v>
      </c>
      <c r="J159" s="38">
        <v>867.35</v>
      </c>
      <c r="K159" s="38">
        <v>887.4</v>
      </c>
      <c r="L159" s="38">
        <v>899.75</v>
      </c>
      <c r="M159" s="28">
        <v>875.05</v>
      </c>
      <c r="N159" s="28">
        <v>842.65</v>
      </c>
      <c r="O159" s="39">
        <v>2027900</v>
      </c>
      <c r="P159" s="40">
        <v>-1.2947189097103918E-2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3352.5</v>
      </c>
      <c r="F160" s="37">
        <v>3366.5166666666664</v>
      </c>
      <c r="G160" s="38">
        <v>3316.583333333333</v>
      </c>
      <c r="H160" s="38">
        <v>3280.6666666666665</v>
      </c>
      <c r="I160" s="38">
        <v>3230.7333333333331</v>
      </c>
      <c r="J160" s="38">
        <v>3402.4333333333329</v>
      </c>
      <c r="K160" s="38">
        <v>3452.3666666666663</v>
      </c>
      <c r="L160" s="38">
        <v>3488.2833333333328</v>
      </c>
      <c r="M160" s="28">
        <v>3416.45</v>
      </c>
      <c r="N160" s="28">
        <v>3330.6</v>
      </c>
      <c r="O160" s="39">
        <v>622250</v>
      </c>
      <c r="P160" s="40">
        <v>1.408167370750352E-3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162.44999999999999</v>
      </c>
      <c r="F161" s="37">
        <v>165</v>
      </c>
      <c r="G161" s="38">
        <v>158.85</v>
      </c>
      <c r="H161" s="38">
        <v>155.25</v>
      </c>
      <c r="I161" s="38">
        <v>149.1</v>
      </c>
      <c r="J161" s="38">
        <v>168.6</v>
      </c>
      <c r="K161" s="38">
        <v>174.74999999999997</v>
      </c>
      <c r="L161" s="38">
        <v>178.35</v>
      </c>
      <c r="M161" s="28">
        <v>171.15</v>
      </c>
      <c r="N161" s="28">
        <v>161.4</v>
      </c>
      <c r="O161" s="39">
        <v>27981800</v>
      </c>
      <c r="P161" s="40">
        <v>-0.1143066049232269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40832.949999999997</v>
      </c>
      <c r="F162" s="37">
        <v>40880.683333333327</v>
      </c>
      <c r="G162" s="38">
        <v>40269.416666666657</v>
      </c>
      <c r="H162" s="38">
        <v>39705.883333333331</v>
      </c>
      <c r="I162" s="38">
        <v>39094.616666666661</v>
      </c>
      <c r="J162" s="38">
        <v>41444.216666666653</v>
      </c>
      <c r="K162" s="38">
        <v>42055.48333333333</v>
      </c>
      <c r="L162" s="38">
        <v>42619.016666666648</v>
      </c>
      <c r="M162" s="28">
        <v>41491.949999999997</v>
      </c>
      <c r="N162" s="28">
        <v>40317.15</v>
      </c>
      <c r="O162" s="39">
        <v>99450</v>
      </c>
      <c r="P162" s="40">
        <v>-1.8066847335140017E-3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2047.55</v>
      </c>
      <c r="F163" s="37">
        <v>2047.7333333333336</v>
      </c>
      <c r="G163" s="38">
        <v>2007.4666666666672</v>
      </c>
      <c r="H163" s="38">
        <v>1967.3833333333337</v>
      </c>
      <c r="I163" s="38">
        <v>1927.1166666666672</v>
      </c>
      <c r="J163" s="38">
        <v>2087.8166666666671</v>
      </c>
      <c r="K163" s="38">
        <v>2128.0833333333335</v>
      </c>
      <c r="L163" s="38">
        <v>2168.166666666667</v>
      </c>
      <c r="M163" s="28">
        <v>2088</v>
      </c>
      <c r="N163" s="28">
        <v>2007.65</v>
      </c>
      <c r="O163" s="39">
        <v>4716800</v>
      </c>
      <c r="P163" s="40">
        <v>-1.7460132697008498E-3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4082.25</v>
      </c>
      <c r="F164" s="37">
        <v>4084.0499999999997</v>
      </c>
      <c r="G164" s="38">
        <v>3998.2</v>
      </c>
      <c r="H164" s="38">
        <v>3914.15</v>
      </c>
      <c r="I164" s="38">
        <v>3828.3</v>
      </c>
      <c r="J164" s="38">
        <v>4168.0999999999995</v>
      </c>
      <c r="K164" s="38">
        <v>4253.9499999999989</v>
      </c>
      <c r="L164" s="38">
        <v>4337.9999999999991</v>
      </c>
      <c r="M164" s="28">
        <v>4169.8999999999996</v>
      </c>
      <c r="N164" s="28">
        <v>4000</v>
      </c>
      <c r="O164" s="39">
        <v>499350</v>
      </c>
      <c r="P164" s="40">
        <v>-2.9949086552860139E-3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214.4</v>
      </c>
      <c r="F165" s="37">
        <v>214.23333333333335</v>
      </c>
      <c r="G165" s="38">
        <v>212.31666666666669</v>
      </c>
      <c r="H165" s="38">
        <v>210.23333333333335</v>
      </c>
      <c r="I165" s="38">
        <v>208.31666666666669</v>
      </c>
      <c r="J165" s="38">
        <v>216.31666666666669</v>
      </c>
      <c r="K165" s="38">
        <v>218.23333333333332</v>
      </c>
      <c r="L165" s="38">
        <v>220.31666666666669</v>
      </c>
      <c r="M165" s="28">
        <v>216.15</v>
      </c>
      <c r="N165" s="28">
        <v>212.15</v>
      </c>
      <c r="O165" s="39">
        <v>16821000</v>
      </c>
      <c r="P165" s="40">
        <v>-2.402088772845953E-2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109.2</v>
      </c>
      <c r="F166" s="37">
        <v>109.35000000000001</v>
      </c>
      <c r="G166" s="38">
        <v>108.05000000000001</v>
      </c>
      <c r="H166" s="38">
        <v>106.9</v>
      </c>
      <c r="I166" s="38">
        <v>105.60000000000001</v>
      </c>
      <c r="J166" s="38">
        <v>110.50000000000001</v>
      </c>
      <c r="K166" s="38">
        <v>111.8</v>
      </c>
      <c r="L166" s="38">
        <v>112.95000000000002</v>
      </c>
      <c r="M166" s="28">
        <v>110.65</v>
      </c>
      <c r="N166" s="28">
        <v>108.2</v>
      </c>
      <c r="O166" s="39">
        <v>39965200</v>
      </c>
      <c r="P166" s="40">
        <v>9.0795241077019414E-3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4337.75</v>
      </c>
      <c r="F167" s="37">
        <v>4333.9666666666662</v>
      </c>
      <c r="G167" s="38">
        <v>4267.8833333333323</v>
      </c>
      <c r="H167" s="38">
        <v>4198.0166666666664</v>
      </c>
      <c r="I167" s="38">
        <v>4131.9333333333325</v>
      </c>
      <c r="J167" s="38">
        <v>4403.8333333333321</v>
      </c>
      <c r="K167" s="38">
        <v>4469.9166666666661</v>
      </c>
      <c r="L167" s="38">
        <v>4539.7833333333319</v>
      </c>
      <c r="M167" s="28">
        <v>4400.05</v>
      </c>
      <c r="N167" s="28">
        <v>4264.1000000000004</v>
      </c>
      <c r="O167" s="39">
        <v>108625</v>
      </c>
      <c r="P167" s="40">
        <v>-2.2497187851518559E-2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2266.15</v>
      </c>
      <c r="F168" s="37">
        <v>2276.6666666666665</v>
      </c>
      <c r="G168" s="38">
        <v>2219.9333333333329</v>
      </c>
      <c r="H168" s="38">
        <v>2173.7166666666662</v>
      </c>
      <c r="I168" s="38">
        <v>2116.9833333333327</v>
      </c>
      <c r="J168" s="38">
        <v>2322.8833333333332</v>
      </c>
      <c r="K168" s="38">
        <v>2379.6166666666668</v>
      </c>
      <c r="L168" s="38">
        <v>2425.8333333333335</v>
      </c>
      <c r="M168" s="28">
        <v>2333.4</v>
      </c>
      <c r="N168" s="28">
        <v>2230.4499999999998</v>
      </c>
      <c r="O168" s="39">
        <v>3023250</v>
      </c>
      <c r="P168" s="40">
        <v>2.945432876479101E-2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2442.6999999999998</v>
      </c>
      <c r="F169" s="37">
        <v>2445.5499999999997</v>
      </c>
      <c r="G169" s="38">
        <v>2410.0999999999995</v>
      </c>
      <c r="H169" s="38">
        <v>2377.4999999999995</v>
      </c>
      <c r="I169" s="38">
        <v>2342.0499999999993</v>
      </c>
      <c r="J169" s="38">
        <v>2478.1499999999996</v>
      </c>
      <c r="K169" s="38">
        <v>2513.5999999999995</v>
      </c>
      <c r="L169" s="38">
        <v>2546.1999999999998</v>
      </c>
      <c r="M169" s="28">
        <v>2481</v>
      </c>
      <c r="N169" s="28">
        <v>2412.9499999999998</v>
      </c>
      <c r="O169" s="39">
        <v>1896250</v>
      </c>
      <c r="P169" s="40">
        <v>-4.0703781512605045E-3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34.65</v>
      </c>
      <c r="F170" s="37">
        <v>34.9</v>
      </c>
      <c r="G170" s="38">
        <v>34.299999999999997</v>
      </c>
      <c r="H170" s="38">
        <v>33.949999999999996</v>
      </c>
      <c r="I170" s="38">
        <v>33.349999999999994</v>
      </c>
      <c r="J170" s="38">
        <v>35.25</v>
      </c>
      <c r="K170" s="38">
        <v>35.850000000000009</v>
      </c>
      <c r="L170" s="38">
        <v>36.200000000000003</v>
      </c>
      <c r="M170" s="28">
        <v>35.5</v>
      </c>
      <c r="N170" s="28">
        <v>34.549999999999997</v>
      </c>
      <c r="O170" s="39">
        <v>179920000</v>
      </c>
      <c r="P170" s="40">
        <v>2.5348773593507797E-2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2250.85</v>
      </c>
      <c r="F171" s="37">
        <v>2262.0833333333335</v>
      </c>
      <c r="G171" s="38">
        <v>2218.7666666666669</v>
      </c>
      <c r="H171" s="38">
        <v>2186.6833333333334</v>
      </c>
      <c r="I171" s="38">
        <v>2143.3666666666668</v>
      </c>
      <c r="J171" s="38">
        <v>2294.166666666667</v>
      </c>
      <c r="K171" s="38">
        <v>2337.4833333333336</v>
      </c>
      <c r="L171" s="38">
        <v>2369.5666666666671</v>
      </c>
      <c r="M171" s="28">
        <v>2305.4</v>
      </c>
      <c r="N171" s="28">
        <v>2230</v>
      </c>
      <c r="O171" s="39">
        <v>765900</v>
      </c>
      <c r="P171" s="40">
        <v>-1.920860545524395E-2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213.75</v>
      </c>
      <c r="F172" s="37">
        <v>213.45000000000002</v>
      </c>
      <c r="G172" s="38">
        <v>211.55000000000004</v>
      </c>
      <c r="H172" s="38">
        <v>209.35000000000002</v>
      </c>
      <c r="I172" s="38">
        <v>207.45000000000005</v>
      </c>
      <c r="J172" s="38">
        <v>215.65000000000003</v>
      </c>
      <c r="K172" s="38">
        <v>217.55</v>
      </c>
      <c r="L172" s="38">
        <v>219.75000000000003</v>
      </c>
      <c r="M172" s="28">
        <v>215.35</v>
      </c>
      <c r="N172" s="28">
        <v>211.25</v>
      </c>
      <c r="O172" s="39">
        <v>28238235</v>
      </c>
      <c r="P172" s="40">
        <v>-4.3249341857841293E-3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1568.45</v>
      </c>
      <c r="F173" s="37">
        <v>1584.4833333333333</v>
      </c>
      <c r="G173" s="38">
        <v>1540.9666666666667</v>
      </c>
      <c r="H173" s="38">
        <v>1513.4833333333333</v>
      </c>
      <c r="I173" s="38">
        <v>1469.9666666666667</v>
      </c>
      <c r="J173" s="38">
        <v>1611.9666666666667</v>
      </c>
      <c r="K173" s="38">
        <v>1655.4833333333336</v>
      </c>
      <c r="L173" s="38">
        <v>1682.9666666666667</v>
      </c>
      <c r="M173" s="28">
        <v>1628</v>
      </c>
      <c r="N173" s="28">
        <v>1557</v>
      </c>
      <c r="O173" s="39">
        <v>3141633</v>
      </c>
      <c r="P173" s="40">
        <v>5.9138309549945117E-2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173.8</v>
      </c>
      <c r="F174" s="37">
        <v>175.73333333333335</v>
      </c>
      <c r="G174" s="38">
        <v>168.4666666666667</v>
      </c>
      <c r="H174" s="38">
        <v>163.13333333333335</v>
      </c>
      <c r="I174" s="38">
        <v>155.8666666666667</v>
      </c>
      <c r="J174" s="38">
        <v>181.06666666666669</v>
      </c>
      <c r="K174" s="38">
        <v>188.33333333333334</v>
      </c>
      <c r="L174" s="38">
        <v>193.66666666666669</v>
      </c>
      <c r="M174" s="28">
        <v>183</v>
      </c>
      <c r="N174" s="28">
        <v>170.4</v>
      </c>
      <c r="O174" s="39">
        <v>6837500</v>
      </c>
      <c r="P174" s="40">
        <v>2.3194912083800971E-2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735.05</v>
      </c>
      <c r="F175" s="37">
        <v>733.63333333333321</v>
      </c>
      <c r="G175" s="38">
        <v>708.71666666666647</v>
      </c>
      <c r="H175" s="38">
        <v>682.38333333333321</v>
      </c>
      <c r="I175" s="38">
        <v>657.46666666666647</v>
      </c>
      <c r="J175" s="38">
        <v>759.96666666666647</v>
      </c>
      <c r="K175" s="38">
        <v>784.88333333333321</v>
      </c>
      <c r="L175" s="38">
        <v>811.21666666666647</v>
      </c>
      <c r="M175" s="28">
        <v>758.55</v>
      </c>
      <c r="N175" s="28">
        <v>707.3</v>
      </c>
      <c r="O175" s="39">
        <v>2321350</v>
      </c>
      <c r="P175" s="40">
        <v>0.3493083003952569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126.5</v>
      </c>
      <c r="F176" s="37">
        <v>127.78333333333335</v>
      </c>
      <c r="G176" s="38">
        <v>124.7166666666667</v>
      </c>
      <c r="H176" s="38">
        <v>122.93333333333335</v>
      </c>
      <c r="I176" s="38">
        <v>119.8666666666667</v>
      </c>
      <c r="J176" s="38">
        <v>129.56666666666669</v>
      </c>
      <c r="K176" s="38">
        <v>132.63333333333333</v>
      </c>
      <c r="L176" s="38">
        <v>134.41666666666669</v>
      </c>
      <c r="M176" s="28">
        <v>130.85</v>
      </c>
      <c r="N176" s="28">
        <v>126</v>
      </c>
      <c r="O176" s="39">
        <v>37798600</v>
      </c>
      <c r="P176" s="40">
        <v>-8.0669710806697114E-3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123.65</v>
      </c>
      <c r="F177" s="37">
        <v>123.53333333333335</v>
      </c>
      <c r="G177" s="38">
        <v>121.76666666666669</v>
      </c>
      <c r="H177" s="38">
        <v>119.88333333333335</v>
      </c>
      <c r="I177" s="38">
        <v>118.1166666666667</v>
      </c>
      <c r="J177" s="38">
        <v>125.41666666666669</v>
      </c>
      <c r="K177" s="38">
        <v>127.18333333333334</v>
      </c>
      <c r="L177" s="38">
        <v>129.06666666666666</v>
      </c>
      <c r="M177" s="28">
        <v>125.3</v>
      </c>
      <c r="N177" s="28">
        <v>121.65</v>
      </c>
      <c r="O177" s="39">
        <v>27492000</v>
      </c>
      <c r="P177" s="40">
        <v>-4.7203160740278645E-2</v>
      </c>
    </row>
    <row r="178" spans="1:16" ht="12.75" customHeight="1">
      <c r="A178" s="28">
        <v>168</v>
      </c>
      <c r="B178" s="255" t="s">
        <v>79</v>
      </c>
      <c r="C178" s="30" t="s">
        <v>187</v>
      </c>
      <c r="D178" s="31">
        <v>44651</v>
      </c>
      <c r="E178" s="37">
        <v>2332.75</v>
      </c>
      <c r="F178" s="37">
        <v>2342.9500000000003</v>
      </c>
      <c r="G178" s="38">
        <v>2316.8000000000006</v>
      </c>
      <c r="H178" s="38">
        <v>2300.8500000000004</v>
      </c>
      <c r="I178" s="38">
        <v>2274.7000000000007</v>
      </c>
      <c r="J178" s="38">
        <v>2358.9000000000005</v>
      </c>
      <c r="K178" s="38">
        <v>2385.0500000000002</v>
      </c>
      <c r="L178" s="38">
        <v>2401.0000000000005</v>
      </c>
      <c r="M178" s="28">
        <v>2369.1</v>
      </c>
      <c r="N178" s="28">
        <v>2327</v>
      </c>
      <c r="O178" s="39">
        <v>33749000</v>
      </c>
      <c r="P178" s="40">
        <v>1.4008758290706146E-2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96.65</v>
      </c>
      <c r="F179" s="37">
        <v>98.233333333333334</v>
      </c>
      <c r="G179" s="38">
        <v>94.666666666666671</v>
      </c>
      <c r="H179" s="38">
        <v>92.683333333333337</v>
      </c>
      <c r="I179" s="38">
        <v>89.116666666666674</v>
      </c>
      <c r="J179" s="38">
        <v>100.21666666666667</v>
      </c>
      <c r="K179" s="38">
        <v>103.78333333333333</v>
      </c>
      <c r="L179" s="38">
        <v>105.76666666666667</v>
      </c>
      <c r="M179" s="28">
        <v>101.8</v>
      </c>
      <c r="N179" s="28">
        <v>96.25</v>
      </c>
      <c r="O179" s="39">
        <v>157790250</v>
      </c>
      <c r="P179" s="40">
        <v>3.443588581785229E-3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746.5</v>
      </c>
      <c r="F180" s="37">
        <v>742.23333333333323</v>
      </c>
      <c r="G180" s="38">
        <v>720.31666666666649</v>
      </c>
      <c r="H180" s="38">
        <v>694.13333333333321</v>
      </c>
      <c r="I180" s="38">
        <v>672.21666666666647</v>
      </c>
      <c r="J180" s="38">
        <v>768.41666666666652</v>
      </c>
      <c r="K180" s="38">
        <v>790.33333333333326</v>
      </c>
      <c r="L180" s="38">
        <v>816.51666666666654</v>
      </c>
      <c r="M180" s="28">
        <v>764.15</v>
      </c>
      <c r="N180" s="28">
        <v>716.05</v>
      </c>
      <c r="O180" s="39">
        <v>5575500</v>
      </c>
      <c r="P180" s="40">
        <v>-9.8548647195843028E-4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1059.3499999999999</v>
      </c>
      <c r="F181" s="37">
        <v>1064.1666666666665</v>
      </c>
      <c r="G181" s="38">
        <v>1049.0333333333331</v>
      </c>
      <c r="H181" s="38">
        <v>1038.7166666666665</v>
      </c>
      <c r="I181" s="38">
        <v>1023.583333333333</v>
      </c>
      <c r="J181" s="38">
        <v>1074.4833333333331</v>
      </c>
      <c r="K181" s="38">
        <v>1089.6166666666663</v>
      </c>
      <c r="L181" s="38">
        <v>1099.9333333333332</v>
      </c>
      <c r="M181" s="28">
        <v>1079.3</v>
      </c>
      <c r="N181" s="28">
        <v>1053.8499999999999</v>
      </c>
      <c r="O181" s="39">
        <v>7604250</v>
      </c>
      <c r="P181" s="40">
        <v>-2.6559118630729885E-3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462.75</v>
      </c>
      <c r="F182" s="37">
        <v>464.36666666666662</v>
      </c>
      <c r="G182" s="38">
        <v>456.43333333333322</v>
      </c>
      <c r="H182" s="38">
        <v>450.11666666666662</v>
      </c>
      <c r="I182" s="38">
        <v>442.18333333333322</v>
      </c>
      <c r="J182" s="38">
        <v>470.68333333333322</v>
      </c>
      <c r="K182" s="38">
        <v>478.61666666666662</v>
      </c>
      <c r="L182" s="38">
        <v>484.93333333333322</v>
      </c>
      <c r="M182" s="28">
        <v>472.3</v>
      </c>
      <c r="N182" s="28">
        <v>458.05</v>
      </c>
      <c r="O182" s="39">
        <v>74743500</v>
      </c>
      <c r="P182" s="40">
        <v>-1.2211319258598474E-2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22568.85</v>
      </c>
      <c r="F183" s="37">
        <v>22443.283333333336</v>
      </c>
      <c r="G183" s="38">
        <v>22075.466666666674</v>
      </c>
      <c r="H183" s="38">
        <v>21582.083333333339</v>
      </c>
      <c r="I183" s="38">
        <v>21214.266666666677</v>
      </c>
      <c r="J183" s="38">
        <v>22936.666666666672</v>
      </c>
      <c r="K183" s="38">
        <v>23304.48333333333</v>
      </c>
      <c r="L183" s="38">
        <v>23797.866666666669</v>
      </c>
      <c r="M183" s="28">
        <v>22811.1</v>
      </c>
      <c r="N183" s="28">
        <v>21949.9</v>
      </c>
      <c r="O183" s="39">
        <v>205400</v>
      </c>
      <c r="P183" s="40">
        <v>-1.3093093093093092E-2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2295.4</v>
      </c>
      <c r="F184" s="37">
        <v>2319.0333333333333</v>
      </c>
      <c r="G184" s="38">
        <v>2266.3666666666668</v>
      </c>
      <c r="H184" s="38">
        <v>2237.3333333333335</v>
      </c>
      <c r="I184" s="38">
        <v>2184.666666666667</v>
      </c>
      <c r="J184" s="38">
        <v>2348.0666666666666</v>
      </c>
      <c r="K184" s="38">
        <v>2400.7333333333336</v>
      </c>
      <c r="L184" s="38">
        <v>2429.7666666666664</v>
      </c>
      <c r="M184" s="28">
        <v>2371.6999999999998</v>
      </c>
      <c r="N184" s="28">
        <v>2290</v>
      </c>
      <c r="O184" s="39">
        <v>1509200</v>
      </c>
      <c r="P184" s="40">
        <v>1.2359343294595093E-2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2241.9</v>
      </c>
      <c r="F185" s="37">
        <v>2274.8166666666666</v>
      </c>
      <c r="G185" s="38">
        <v>2200.7833333333333</v>
      </c>
      <c r="H185" s="38">
        <v>2159.6666666666665</v>
      </c>
      <c r="I185" s="38">
        <v>2085.6333333333332</v>
      </c>
      <c r="J185" s="38">
        <v>2315.9333333333334</v>
      </c>
      <c r="K185" s="38">
        <v>2389.9666666666662</v>
      </c>
      <c r="L185" s="38">
        <v>2431.0833333333335</v>
      </c>
      <c r="M185" s="28">
        <v>2348.85</v>
      </c>
      <c r="N185" s="28">
        <v>2233.6999999999998</v>
      </c>
      <c r="O185" s="39">
        <v>3073875</v>
      </c>
      <c r="P185" s="40">
        <v>6.6314626059191945E-3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1072.75</v>
      </c>
      <c r="F186" s="37">
        <v>1081.0833333333333</v>
      </c>
      <c r="G186" s="38">
        <v>1056.9166666666665</v>
      </c>
      <c r="H186" s="38">
        <v>1041.0833333333333</v>
      </c>
      <c r="I186" s="38">
        <v>1016.9166666666665</v>
      </c>
      <c r="J186" s="38">
        <v>1096.9166666666665</v>
      </c>
      <c r="K186" s="38">
        <v>1121.083333333333</v>
      </c>
      <c r="L186" s="38">
        <v>1136.9166666666665</v>
      </c>
      <c r="M186" s="28">
        <v>1105.25</v>
      </c>
      <c r="N186" s="28">
        <v>1065.25</v>
      </c>
      <c r="O186" s="39">
        <v>4025200</v>
      </c>
      <c r="P186" s="40">
        <v>5.9659938351397032E-4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320.3</v>
      </c>
      <c r="F187" s="37">
        <v>316.88333333333338</v>
      </c>
      <c r="G187" s="38">
        <v>307.46666666666675</v>
      </c>
      <c r="H187" s="38">
        <v>294.63333333333338</v>
      </c>
      <c r="I187" s="38">
        <v>285.21666666666675</v>
      </c>
      <c r="J187" s="38">
        <v>329.71666666666675</v>
      </c>
      <c r="K187" s="38">
        <v>339.13333333333338</v>
      </c>
      <c r="L187" s="38">
        <v>351.96666666666675</v>
      </c>
      <c r="M187" s="28">
        <v>326.3</v>
      </c>
      <c r="N187" s="28">
        <v>304.05</v>
      </c>
      <c r="O187" s="39">
        <v>4238100</v>
      </c>
      <c r="P187" s="40">
        <v>-1.4853556485355648E-2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830.3</v>
      </c>
      <c r="F188" s="37">
        <v>826.58333333333337</v>
      </c>
      <c r="G188" s="38">
        <v>813.7166666666667</v>
      </c>
      <c r="H188" s="38">
        <v>797.13333333333333</v>
      </c>
      <c r="I188" s="38">
        <v>784.26666666666665</v>
      </c>
      <c r="J188" s="38">
        <v>843.16666666666674</v>
      </c>
      <c r="K188" s="38">
        <v>856.0333333333333</v>
      </c>
      <c r="L188" s="38">
        <v>872.61666666666679</v>
      </c>
      <c r="M188" s="28">
        <v>839.45</v>
      </c>
      <c r="N188" s="28">
        <v>810</v>
      </c>
      <c r="O188" s="39">
        <v>22709400</v>
      </c>
      <c r="P188" s="40">
        <v>-2.9205817224250405E-2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435.6</v>
      </c>
      <c r="F189" s="37">
        <v>439.7</v>
      </c>
      <c r="G189" s="38">
        <v>429.54999999999995</v>
      </c>
      <c r="H189" s="38">
        <v>423.49999999999994</v>
      </c>
      <c r="I189" s="38">
        <v>413.34999999999991</v>
      </c>
      <c r="J189" s="38">
        <v>445.75</v>
      </c>
      <c r="K189" s="38">
        <v>455.9</v>
      </c>
      <c r="L189" s="38">
        <v>461.95000000000005</v>
      </c>
      <c r="M189" s="28">
        <v>449.85</v>
      </c>
      <c r="N189" s="28">
        <v>433.65</v>
      </c>
      <c r="O189" s="39">
        <v>12528000</v>
      </c>
      <c r="P189" s="40">
        <v>-5.4774946415813291E-3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537.9</v>
      </c>
      <c r="F190" s="37">
        <v>536.9666666666667</v>
      </c>
      <c r="G190" s="38">
        <v>528.93333333333339</v>
      </c>
      <c r="H190" s="38">
        <v>519.9666666666667</v>
      </c>
      <c r="I190" s="38">
        <v>511.93333333333339</v>
      </c>
      <c r="J190" s="38">
        <v>545.93333333333339</v>
      </c>
      <c r="K190" s="38">
        <v>553.9666666666667</v>
      </c>
      <c r="L190" s="38">
        <v>562.93333333333339</v>
      </c>
      <c r="M190" s="28">
        <v>545</v>
      </c>
      <c r="N190" s="28">
        <v>528</v>
      </c>
      <c r="O190" s="39">
        <v>853400</v>
      </c>
      <c r="P190" s="40">
        <v>-3.0888030888030889E-2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864.45</v>
      </c>
      <c r="F191" s="37">
        <v>871.93333333333339</v>
      </c>
      <c r="G191" s="38">
        <v>854.26666666666677</v>
      </c>
      <c r="H191" s="38">
        <v>844.08333333333337</v>
      </c>
      <c r="I191" s="38">
        <v>826.41666666666674</v>
      </c>
      <c r="J191" s="38">
        <v>882.11666666666679</v>
      </c>
      <c r="K191" s="38">
        <v>899.7833333333333</v>
      </c>
      <c r="L191" s="38">
        <v>909.96666666666681</v>
      </c>
      <c r="M191" s="28">
        <v>889.6</v>
      </c>
      <c r="N191" s="28">
        <v>861.75</v>
      </c>
      <c r="O191" s="39">
        <v>5484000</v>
      </c>
      <c r="P191" s="40">
        <v>1.8006311490625579E-2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1144.7</v>
      </c>
      <c r="F192" s="37">
        <v>1148.9166666666667</v>
      </c>
      <c r="G192" s="38">
        <v>1130.8333333333335</v>
      </c>
      <c r="H192" s="38">
        <v>1116.9666666666667</v>
      </c>
      <c r="I192" s="38">
        <v>1098.8833333333334</v>
      </c>
      <c r="J192" s="38">
        <v>1162.7833333333335</v>
      </c>
      <c r="K192" s="38">
        <v>1180.866666666667</v>
      </c>
      <c r="L192" s="38">
        <v>1194.7333333333336</v>
      </c>
      <c r="M192" s="28">
        <v>1167</v>
      </c>
      <c r="N192" s="28">
        <v>1135.05</v>
      </c>
      <c r="O192" s="39">
        <v>2792000</v>
      </c>
      <c r="P192" s="40">
        <v>5.763688760806916E-3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669.8</v>
      </c>
      <c r="F193" s="37">
        <v>671.49999999999989</v>
      </c>
      <c r="G193" s="38">
        <v>656.0999999999998</v>
      </c>
      <c r="H193" s="38">
        <v>642.39999999999986</v>
      </c>
      <c r="I193" s="38">
        <v>626.99999999999977</v>
      </c>
      <c r="J193" s="38">
        <v>685.19999999999982</v>
      </c>
      <c r="K193" s="38">
        <v>700.59999999999991</v>
      </c>
      <c r="L193" s="38">
        <v>714.29999999999984</v>
      </c>
      <c r="M193" s="28">
        <v>686.9</v>
      </c>
      <c r="N193" s="28">
        <v>657.8</v>
      </c>
      <c r="O193" s="39">
        <v>11572875</v>
      </c>
      <c r="P193" s="40">
        <v>-1.8629562787448332E-3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416.8</v>
      </c>
      <c r="F194" s="37">
        <v>421.23333333333335</v>
      </c>
      <c r="G194" s="38">
        <v>409.86666666666667</v>
      </c>
      <c r="H194" s="38">
        <v>402.93333333333334</v>
      </c>
      <c r="I194" s="38">
        <v>391.56666666666666</v>
      </c>
      <c r="J194" s="38">
        <v>428.16666666666669</v>
      </c>
      <c r="K194" s="38">
        <v>439.53333333333336</v>
      </c>
      <c r="L194" s="38">
        <v>446.4666666666667</v>
      </c>
      <c r="M194" s="28">
        <v>432.6</v>
      </c>
      <c r="N194" s="28">
        <v>414.3</v>
      </c>
      <c r="O194" s="39">
        <v>78876600</v>
      </c>
      <c r="P194" s="40">
        <v>4.706416464891041E-2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221.75</v>
      </c>
      <c r="F195" s="37">
        <v>223.21666666666667</v>
      </c>
      <c r="G195" s="38">
        <v>219.43333333333334</v>
      </c>
      <c r="H195" s="38">
        <v>217.11666666666667</v>
      </c>
      <c r="I195" s="38">
        <v>213.33333333333334</v>
      </c>
      <c r="J195" s="38">
        <v>225.53333333333333</v>
      </c>
      <c r="K195" s="38">
        <v>229.31666666666669</v>
      </c>
      <c r="L195" s="38">
        <v>231.63333333333333</v>
      </c>
      <c r="M195" s="28">
        <v>227</v>
      </c>
      <c r="N195" s="28">
        <v>220.9</v>
      </c>
      <c r="O195" s="39">
        <v>101776500</v>
      </c>
      <c r="P195" s="40">
        <v>1.3578919064264587E-2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1278.9000000000001</v>
      </c>
      <c r="F196" s="37">
        <v>1300.6499999999999</v>
      </c>
      <c r="G196" s="38">
        <v>1251.2999999999997</v>
      </c>
      <c r="H196" s="38">
        <v>1223.6999999999998</v>
      </c>
      <c r="I196" s="38">
        <v>1174.3499999999997</v>
      </c>
      <c r="J196" s="38">
        <v>1328.2499999999998</v>
      </c>
      <c r="K196" s="38">
        <v>1377.5999999999997</v>
      </c>
      <c r="L196" s="38">
        <v>1405.1999999999998</v>
      </c>
      <c r="M196" s="28">
        <v>1350</v>
      </c>
      <c r="N196" s="28">
        <v>1273.05</v>
      </c>
      <c r="O196" s="39">
        <v>36620975</v>
      </c>
      <c r="P196" s="40">
        <v>-5.669651654150154E-2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3530.1</v>
      </c>
      <c r="F197" s="37">
        <v>3529.3166666666671</v>
      </c>
      <c r="G197" s="38">
        <v>3492.1333333333341</v>
      </c>
      <c r="H197" s="38">
        <v>3454.166666666667</v>
      </c>
      <c r="I197" s="38">
        <v>3416.983333333334</v>
      </c>
      <c r="J197" s="38">
        <v>3567.2833333333342</v>
      </c>
      <c r="K197" s="38">
        <v>3604.4666666666676</v>
      </c>
      <c r="L197" s="38">
        <v>3642.4333333333343</v>
      </c>
      <c r="M197" s="28">
        <v>3566.5</v>
      </c>
      <c r="N197" s="28">
        <v>3491.35</v>
      </c>
      <c r="O197" s="39">
        <v>13688850</v>
      </c>
      <c r="P197" s="40">
        <v>-7.1262266901668953E-3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1453.25</v>
      </c>
      <c r="F198" s="37">
        <v>1437.6499999999999</v>
      </c>
      <c r="G198" s="38">
        <v>1414.2999999999997</v>
      </c>
      <c r="H198" s="38">
        <v>1375.35</v>
      </c>
      <c r="I198" s="38">
        <v>1351.9999999999998</v>
      </c>
      <c r="J198" s="38">
        <v>1476.5999999999997</v>
      </c>
      <c r="K198" s="38">
        <v>1499.9499999999996</v>
      </c>
      <c r="L198" s="38">
        <v>1538.8999999999996</v>
      </c>
      <c r="M198" s="28">
        <v>1461</v>
      </c>
      <c r="N198" s="28">
        <v>1398.7</v>
      </c>
      <c r="O198" s="39">
        <v>15454800</v>
      </c>
      <c r="P198" s="40">
        <v>-3.2345317254592582E-2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2445.9</v>
      </c>
      <c r="F199" s="37">
        <v>2481.85</v>
      </c>
      <c r="G199" s="38">
        <v>2400.25</v>
      </c>
      <c r="H199" s="38">
        <v>2354.6</v>
      </c>
      <c r="I199" s="38">
        <v>2273</v>
      </c>
      <c r="J199" s="38">
        <v>2527.5</v>
      </c>
      <c r="K199" s="38">
        <v>2609.0999999999995</v>
      </c>
      <c r="L199" s="38">
        <v>2654.75</v>
      </c>
      <c r="M199" s="28">
        <v>2563.4499999999998</v>
      </c>
      <c r="N199" s="28">
        <v>2436.1999999999998</v>
      </c>
      <c r="O199" s="39">
        <v>5696250</v>
      </c>
      <c r="P199" s="40">
        <v>-4.8480083857442352E-3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2743</v>
      </c>
      <c r="F200" s="37">
        <v>2757.6166666666668</v>
      </c>
      <c r="G200" s="38">
        <v>2717.0333333333338</v>
      </c>
      <c r="H200" s="38">
        <v>2691.0666666666671</v>
      </c>
      <c r="I200" s="38">
        <v>2650.483333333334</v>
      </c>
      <c r="J200" s="38">
        <v>2783.5833333333335</v>
      </c>
      <c r="K200" s="38">
        <v>2824.1666666666665</v>
      </c>
      <c r="L200" s="38">
        <v>2850.1333333333332</v>
      </c>
      <c r="M200" s="28">
        <v>2798.2</v>
      </c>
      <c r="N200" s="28">
        <v>2731.65</v>
      </c>
      <c r="O200" s="39">
        <v>816750</v>
      </c>
      <c r="P200" s="40">
        <v>8.9561457689932063E-3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469.5</v>
      </c>
      <c r="F201" s="37">
        <v>472.90000000000003</v>
      </c>
      <c r="G201" s="38">
        <v>464.45000000000005</v>
      </c>
      <c r="H201" s="38">
        <v>459.40000000000003</v>
      </c>
      <c r="I201" s="38">
        <v>450.95000000000005</v>
      </c>
      <c r="J201" s="38">
        <v>477.95000000000005</v>
      </c>
      <c r="K201" s="38">
        <v>486.4</v>
      </c>
      <c r="L201" s="38">
        <v>491.45000000000005</v>
      </c>
      <c r="M201" s="28">
        <v>481.35</v>
      </c>
      <c r="N201" s="28">
        <v>467.85</v>
      </c>
      <c r="O201" s="39">
        <v>3352500</v>
      </c>
      <c r="P201" s="40">
        <v>0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1095.05</v>
      </c>
      <c r="F202" s="37">
        <v>1102.1166666666668</v>
      </c>
      <c r="G202" s="38">
        <v>1076.7333333333336</v>
      </c>
      <c r="H202" s="38">
        <v>1058.4166666666667</v>
      </c>
      <c r="I202" s="38">
        <v>1033.0333333333335</v>
      </c>
      <c r="J202" s="38">
        <v>1120.4333333333336</v>
      </c>
      <c r="K202" s="38">
        <v>1145.8166666666668</v>
      </c>
      <c r="L202" s="38">
        <v>1164.1333333333337</v>
      </c>
      <c r="M202" s="28">
        <v>1127.5</v>
      </c>
      <c r="N202" s="28">
        <v>1083.8</v>
      </c>
      <c r="O202" s="39">
        <v>2960900</v>
      </c>
      <c r="P202" s="40">
        <v>-1.2094823415578132E-2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554.75</v>
      </c>
      <c r="F203" s="37">
        <v>562.0333333333333</v>
      </c>
      <c r="G203" s="38">
        <v>545.11666666666656</v>
      </c>
      <c r="H203" s="38">
        <v>535.48333333333323</v>
      </c>
      <c r="I203" s="38">
        <v>518.56666666666649</v>
      </c>
      <c r="J203" s="38">
        <v>571.66666666666663</v>
      </c>
      <c r="K203" s="38">
        <v>588.58333333333337</v>
      </c>
      <c r="L203" s="38">
        <v>598.2166666666667</v>
      </c>
      <c r="M203" s="28">
        <v>578.95000000000005</v>
      </c>
      <c r="N203" s="28">
        <v>552.4</v>
      </c>
      <c r="O203" s="39">
        <v>8272600</v>
      </c>
      <c r="P203" s="40">
        <v>4.8624667258207632E-2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1342.8</v>
      </c>
      <c r="F204" s="37">
        <v>1351.6333333333334</v>
      </c>
      <c r="G204" s="38">
        <v>1304.2666666666669</v>
      </c>
      <c r="H204" s="38">
        <v>1265.7333333333333</v>
      </c>
      <c r="I204" s="38">
        <v>1218.3666666666668</v>
      </c>
      <c r="J204" s="38">
        <v>1390.166666666667</v>
      </c>
      <c r="K204" s="38">
        <v>1437.5333333333333</v>
      </c>
      <c r="L204" s="38">
        <v>1476.0666666666671</v>
      </c>
      <c r="M204" s="28">
        <v>1399</v>
      </c>
      <c r="N204" s="28">
        <v>1313.1</v>
      </c>
      <c r="O204" s="39">
        <v>1230250</v>
      </c>
      <c r="P204" s="40">
        <v>0.21374309392265192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6051.9</v>
      </c>
      <c r="F205" s="37">
        <v>6028.6000000000013</v>
      </c>
      <c r="G205" s="38">
        <v>5884.4000000000024</v>
      </c>
      <c r="H205" s="38">
        <v>5716.9000000000015</v>
      </c>
      <c r="I205" s="38">
        <v>5572.7000000000025</v>
      </c>
      <c r="J205" s="38">
        <v>6196.1000000000022</v>
      </c>
      <c r="K205" s="38">
        <v>6340.3000000000011</v>
      </c>
      <c r="L205" s="38">
        <v>6507.800000000002</v>
      </c>
      <c r="M205" s="28">
        <v>6172.8</v>
      </c>
      <c r="N205" s="28">
        <v>5861.1</v>
      </c>
      <c r="O205" s="39">
        <v>3151500</v>
      </c>
      <c r="P205" s="40">
        <v>-6.9324090121317154E-3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714.35</v>
      </c>
      <c r="F206" s="37">
        <v>718.28333333333342</v>
      </c>
      <c r="G206" s="38">
        <v>700.61666666666679</v>
      </c>
      <c r="H206" s="38">
        <v>686.88333333333333</v>
      </c>
      <c r="I206" s="38">
        <v>669.2166666666667</v>
      </c>
      <c r="J206" s="38">
        <v>732.01666666666688</v>
      </c>
      <c r="K206" s="38">
        <v>749.68333333333362</v>
      </c>
      <c r="L206" s="38">
        <v>763.41666666666697</v>
      </c>
      <c r="M206" s="28">
        <v>735.95</v>
      </c>
      <c r="N206" s="28">
        <v>704.55</v>
      </c>
      <c r="O206" s="39">
        <v>25977900</v>
      </c>
      <c r="P206" s="40">
        <v>-3.5383278625217222E-2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362</v>
      </c>
      <c r="F207" s="37">
        <v>369.5</v>
      </c>
      <c r="G207" s="38">
        <v>351.45</v>
      </c>
      <c r="H207" s="38">
        <v>340.9</v>
      </c>
      <c r="I207" s="38">
        <v>322.84999999999997</v>
      </c>
      <c r="J207" s="38">
        <v>380.05</v>
      </c>
      <c r="K207" s="38">
        <v>398.09999999999997</v>
      </c>
      <c r="L207" s="38">
        <v>408.65000000000003</v>
      </c>
      <c r="M207" s="28">
        <v>387.55</v>
      </c>
      <c r="N207" s="28">
        <v>358.95</v>
      </c>
      <c r="O207" s="39">
        <v>58878300</v>
      </c>
      <c r="P207" s="40">
        <v>-2.203800010298131E-2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1171.05</v>
      </c>
      <c r="F208" s="37">
        <v>1173.8499999999999</v>
      </c>
      <c r="G208" s="38">
        <v>1148.5999999999999</v>
      </c>
      <c r="H208" s="38">
        <v>1126.1500000000001</v>
      </c>
      <c r="I208" s="38">
        <v>1100.9000000000001</v>
      </c>
      <c r="J208" s="38">
        <v>1196.2999999999997</v>
      </c>
      <c r="K208" s="38">
        <v>1221.5499999999997</v>
      </c>
      <c r="L208" s="38">
        <v>1243.9999999999995</v>
      </c>
      <c r="M208" s="28">
        <v>1199.0999999999999</v>
      </c>
      <c r="N208" s="28">
        <v>1151.4000000000001</v>
      </c>
      <c r="O208" s="39">
        <v>4206500</v>
      </c>
      <c r="P208" s="40">
        <v>2.3829381627546763E-3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1632.4</v>
      </c>
      <c r="F209" s="37">
        <v>1639.3666666666668</v>
      </c>
      <c r="G209" s="38">
        <v>1603.0333333333335</v>
      </c>
      <c r="H209" s="38">
        <v>1573.6666666666667</v>
      </c>
      <c r="I209" s="38">
        <v>1537.3333333333335</v>
      </c>
      <c r="J209" s="38">
        <v>1668.7333333333336</v>
      </c>
      <c r="K209" s="38">
        <v>1705.0666666666666</v>
      </c>
      <c r="L209" s="38">
        <v>1734.4333333333336</v>
      </c>
      <c r="M209" s="28">
        <v>1675.7</v>
      </c>
      <c r="N209" s="28">
        <v>1610</v>
      </c>
      <c r="O209" s="39">
        <v>440000</v>
      </c>
      <c r="P209" s="40">
        <v>-4.1394335511982572E-2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573.85</v>
      </c>
      <c r="F210" s="37">
        <v>569.83333333333337</v>
      </c>
      <c r="G210" s="38">
        <v>559.11666666666679</v>
      </c>
      <c r="H210" s="38">
        <v>544.38333333333344</v>
      </c>
      <c r="I210" s="38">
        <v>533.66666666666686</v>
      </c>
      <c r="J210" s="38">
        <v>584.56666666666672</v>
      </c>
      <c r="K210" s="38">
        <v>595.28333333333319</v>
      </c>
      <c r="L210" s="38">
        <v>610.01666666666665</v>
      </c>
      <c r="M210" s="28">
        <v>580.54999999999995</v>
      </c>
      <c r="N210" s="28">
        <v>555.1</v>
      </c>
      <c r="O210" s="39">
        <v>33110400</v>
      </c>
      <c r="P210" s="40">
        <v>-1.4594890597842908E-2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224.35</v>
      </c>
      <c r="F211" s="37">
        <v>228.23333333333335</v>
      </c>
      <c r="G211" s="38">
        <v>217.1166666666667</v>
      </c>
      <c r="H211" s="38">
        <v>209.88333333333335</v>
      </c>
      <c r="I211" s="38">
        <v>198.76666666666671</v>
      </c>
      <c r="J211" s="38">
        <v>235.4666666666667</v>
      </c>
      <c r="K211" s="38">
        <v>246.58333333333337</v>
      </c>
      <c r="L211" s="38">
        <v>253.81666666666669</v>
      </c>
      <c r="M211" s="28">
        <v>239.35</v>
      </c>
      <c r="N211" s="28">
        <v>221</v>
      </c>
      <c r="O211" s="39">
        <v>81228000</v>
      </c>
      <c r="P211" s="40">
        <v>5.2721467290413604E-3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95"/>
      <c r="B213" s="333"/>
      <c r="C213" s="295"/>
      <c r="D213" s="334"/>
      <c r="E213" s="296"/>
      <c r="F213" s="296"/>
      <c r="G213" s="335"/>
      <c r="H213" s="335"/>
      <c r="I213" s="335"/>
      <c r="J213" s="335"/>
      <c r="K213" s="335"/>
      <c r="L213" s="335"/>
      <c r="M213" s="295"/>
      <c r="N213" s="295"/>
      <c r="O213" s="336"/>
      <c r="P213" s="337"/>
    </row>
    <row r="214" spans="1:16" ht="12.75" customHeight="1">
      <c r="A214" s="295"/>
      <c r="B214" s="333"/>
      <c r="C214" s="295"/>
      <c r="D214" s="334"/>
      <c r="E214" s="296"/>
      <c r="F214" s="296"/>
      <c r="G214" s="335"/>
      <c r="H214" s="335"/>
      <c r="I214" s="335"/>
      <c r="J214" s="335"/>
      <c r="K214" s="335"/>
      <c r="L214" s="335"/>
      <c r="M214" s="295"/>
      <c r="N214" s="295"/>
      <c r="O214" s="336"/>
      <c r="P214" s="337"/>
    </row>
    <row r="215" spans="1:16" ht="12.75" customHeight="1">
      <c r="A215" s="295"/>
      <c r="B215" s="333"/>
      <c r="C215" s="295"/>
      <c r="D215" s="334"/>
      <c r="E215" s="296"/>
      <c r="F215" s="296"/>
      <c r="G215" s="335"/>
      <c r="H215" s="335"/>
      <c r="I215" s="335"/>
      <c r="J215" s="335"/>
      <c r="K215" s="335"/>
      <c r="L215" s="335"/>
      <c r="M215" s="295"/>
      <c r="N215" s="295"/>
      <c r="O215" s="336"/>
      <c r="P215" s="337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2" t="s">
        <v>16</v>
      </c>
      <c r="B8" s="444"/>
      <c r="C8" s="448" t="s">
        <v>20</v>
      </c>
      <c r="D8" s="448" t="s">
        <v>21</v>
      </c>
      <c r="E8" s="439" t="s">
        <v>22</v>
      </c>
      <c r="F8" s="440"/>
      <c r="G8" s="441"/>
      <c r="H8" s="439" t="s">
        <v>23</v>
      </c>
      <c r="I8" s="440"/>
      <c r="J8" s="441"/>
      <c r="K8" s="23"/>
      <c r="L8" s="50"/>
      <c r="M8" s="50"/>
      <c r="N8" s="1"/>
      <c r="O8" s="1"/>
    </row>
    <row r="9" spans="1:15" ht="36" customHeight="1">
      <c r="A9" s="446"/>
      <c r="B9" s="447"/>
      <c r="C9" s="447"/>
      <c r="D9" s="44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16245.35</v>
      </c>
      <c r="D10" s="32">
        <v>16278.383333333331</v>
      </c>
      <c r="E10" s="32">
        <v>16100.766666666663</v>
      </c>
      <c r="F10" s="32">
        <v>15956.183333333331</v>
      </c>
      <c r="G10" s="32">
        <v>15778.566666666662</v>
      </c>
      <c r="H10" s="32">
        <v>16422.966666666664</v>
      </c>
      <c r="I10" s="32">
        <v>16600.583333333332</v>
      </c>
      <c r="J10" s="32">
        <v>16745.166666666664</v>
      </c>
      <c r="K10" s="34">
        <v>16456</v>
      </c>
      <c r="L10" s="34">
        <v>16133.8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34407.800000000003</v>
      </c>
      <c r="D11" s="37">
        <v>34533.216666666667</v>
      </c>
      <c r="E11" s="37">
        <v>33968.683333333334</v>
      </c>
      <c r="F11" s="37">
        <v>33529.566666666666</v>
      </c>
      <c r="G11" s="37">
        <v>32965.033333333333</v>
      </c>
      <c r="H11" s="37">
        <v>34972.333333333336</v>
      </c>
      <c r="I11" s="37">
        <v>35536.866666666676</v>
      </c>
      <c r="J11" s="37">
        <v>35975.983333333337</v>
      </c>
      <c r="K11" s="28">
        <v>35097.75</v>
      </c>
      <c r="L11" s="28">
        <v>34094.1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2474.15</v>
      </c>
      <c r="D12" s="37">
        <v>2493.3833333333337</v>
      </c>
      <c r="E12" s="37">
        <v>2450.3166666666675</v>
      </c>
      <c r="F12" s="37">
        <v>2426.483333333334</v>
      </c>
      <c r="G12" s="37">
        <v>2383.4166666666679</v>
      </c>
      <c r="H12" s="37">
        <v>2517.2166666666672</v>
      </c>
      <c r="I12" s="37">
        <v>2560.2833333333338</v>
      </c>
      <c r="J12" s="37">
        <v>2584.1166666666668</v>
      </c>
      <c r="K12" s="28">
        <v>2536.4499999999998</v>
      </c>
      <c r="L12" s="28">
        <v>2469.5500000000002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4655.7</v>
      </c>
      <c r="D13" s="37">
        <v>4665.083333333333</v>
      </c>
      <c r="E13" s="37">
        <v>4617.0166666666664</v>
      </c>
      <c r="F13" s="37">
        <v>4578.333333333333</v>
      </c>
      <c r="G13" s="37">
        <v>4530.2666666666664</v>
      </c>
      <c r="H13" s="37">
        <v>4703.7666666666664</v>
      </c>
      <c r="I13" s="37">
        <v>4751.8333333333339</v>
      </c>
      <c r="J13" s="37">
        <v>4790.5166666666664</v>
      </c>
      <c r="K13" s="28">
        <v>4713.1499999999996</v>
      </c>
      <c r="L13" s="28">
        <v>4626.3999999999996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34177.699999999997</v>
      </c>
      <c r="D14" s="37">
        <v>34048.249999999993</v>
      </c>
      <c r="E14" s="37">
        <v>33591.649999999987</v>
      </c>
      <c r="F14" s="37">
        <v>33005.599999999991</v>
      </c>
      <c r="G14" s="37">
        <v>32548.999999999985</v>
      </c>
      <c r="H14" s="37">
        <v>34634.299999999988</v>
      </c>
      <c r="I14" s="37">
        <v>35090.899999999994</v>
      </c>
      <c r="J14" s="37">
        <v>35676.94999999999</v>
      </c>
      <c r="K14" s="28">
        <v>34504.85</v>
      </c>
      <c r="L14" s="28">
        <v>33462.199999999997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4007.65</v>
      </c>
      <c r="D15" s="37">
        <v>4033.25</v>
      </c>
      <c r="E15" s="37">
        <v>3974.8</v>
      </c>
      <c r="F15" s="37">
        <v>3941.9500000000003</v>
      </c>
      <c r="G15" s="37">
        <v>3883.5000000000005</v>
      </c>
      <c r="H15" s="37">
        <v>4066.1</v>
      </c>
      <c r="I15" s="37">
        <v>4124.5499999999993</v>
      </c>
      <c r="J15" s="37">
        <v>4157.3999999999996</v>
      </c>
      <c r="K15" s="28">
        <v>4091.7</v>
      </c>
      <c r="L15" s="28">
        <v>4000.4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7552.25</v>
      </c>
      <c r="D16" s="37">
        <v>7589.3</v>
      </c>
      <c r="E16" s="37">
        <v>7502.3</v>
      </c>
      <c r="F16" s="37">
        <v>7452.35</v>
      </c>
      <c r="G16" s="37">
        <v>7365.35</v>
      </c>
      <c r="H16" s="37">
        <v>7639.25</v>
      </c>
      <c r="I16" s="37">
        <v>7726.25</v>
      </c>
      <c r="J16" s="37">
        <v>7776.2</v>
      </c>
      <c r="K16" s="28">
        <v>7676.3</v>
      </c>
      <c r="L16" s="28">
        <v>7539.35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2010.55</v>
      </c>
      <c r="D17" s="37">
        <v>1985.5833333333333</v>
      </c>
      <c r="E17" s="37">
        <v>1951.1666666666665</v>
      </c>
      <c r="F17" s="37">
        <v>1891.7833333333333</v>
      </c>
      <c r="G17" s="37">
        <v>1857.3666666666666</v>
      </c>
      <c r="H17" s="37">
        <v>2044.9666666666665</v>
      </c>
      <c r="I17" s="37">
        <v>2079.3833333333332</v>
      </c>
      <c r="J17" s="37">
        <v>2138.7666666666664</v>
      </c>
      <c r="K17" s="28">
        <v>2020</v>
      </c>
      <c r="L17" s="28">
        <v>1926.2</v>
      </c>
      <c r="M17" s="28">
        <v>8.0164500000000007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1125.05</v>
      </c>
      <c r="D18" s="37">
        <v>1134</v>
      </c>
      <c r="E18" s="37">
        <v>1106.05</v>
      </c>
      <c r="F18" s="37">
        <v>1087.05</v>
      </c>
      <c r="G18" s="37">
        <v>1059.0999999999999</v>
      </c>
      <c r="H18" s="37">
        <v>1153</v>
      </c>
      <c r="I18" s="37">
        <v>1180.9499999999998</v>
      </c>
      <c r="J18" s="37">
        <v>1199.95</v>
      </c>
      <c r="K18" s="28">
        <v>1161.95</v>
      </c>
      <c r="L18" s="28">
        <v>1115</v>
      </c>
      <c r="M18" s="28">
        <v>10.95213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829.55</v>
      </c>
      <c r="D19" s="37">
        <v>844.18333333333339</v>
      </c>
      <c r="E19" s="37">
        <v>810.36666666666679</v>
      </c>
      <c r="F19" s="37">
        <v>791.18333333333339</v>
      </c>
      <c r="G19" s="37">
        <v>757.36666666666679</v>
      </c>
      <c r="H19" s="37">
        <v>863.36666666666679</v>
      </c>
      <c r="I19" s="37">
        <v>897.18333333333339</v>
      </c>
      <c r="J19" s="37">
        <v>916.36666666666679</v>
      </c>
      <c r="K19" s="28">
        <v>878</v>
      </c>
      <c r="L19" s="28">
        <v>825</v>
      </c>
      <c r="M19" s="28">
        <v>15.237640000000001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1615</v>
      </c>
      <c r="D20" s="37">
        <v>1623.8999999999999</v>
      </c>
      <c r="E20" s="37">
        <v>1592.2999999999997</v>
      </c>
      <c r="F20" s="37">
        <v>1569.6</v>
      </c>
      <c r="G20" s="37">
        <v>1537.9999999999998</v>
      </c>
      <c r="H20" s="37">
        <v>1646.5999999999997</v>
      </c>
      <c r="I20" s="37">
        <v>1678.1999999999996</v>
      </c>
      <c r="J20" s="37">
        <v>1700.8999999999996</v>
      </c>
      <c r="K20" s="28">
        <v>1655.5</v>
      </c>
      <c r="L20" s="28">
        <v>1601.2</v>
      </c>
      <c r="M20" s="28">
        <v>14.334899999999999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1894.3</v>
      </c>
      <c r="D21" s="37">
        <v>1909.7666666666667</v>
      </c>
      <c r="E21" s="37">
        <v>1869.5333333333333</v>
      </c>
      <c r="F21" s="37">
        <v>1844.7666666666667</v>
      </c>
      <c r="G21" s="37">
        <v>1804.5333333333333</v>
      </c>
      <c r="H21" s="37">
        <v>1934.5333333333333</v>
      </c>
      <c r="I21" s="37">
        <v>1974.7666666666664</v>
      </c>
      <c r="J21" s="37">
        <v>1999.5333333333333</v>
      </c>
      <c r="K21" s="28">
        <v>1950</v>
      </c>
      <c r="L21" s="28">
        <v>1885</v>
      </c>
      <c r="M21" s="28">
        <v>6.4685899999999998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700.15</v>
      </c>
      <c r="D22" s="37">
        <v>699.96666666666658</v>
      </c>
      <c r="E22" s="37">
        <v>689.23333333333312</v>
      </c>
      <c r="F22" s="37">
        <v>678.31666666666649</v>
      </c>
      <c r="G22" s="37">
        <v>667.58333333333303</v>
      </c>
      <c r="H22" s="37">
        <v>710.88333333333321</v>
      </c>
      <c r="I22" s="37">
        <v>721.61666666666656</v>
      </c>
      <c r="J22" s="37">
        <v>732.5333333333333</v>
      </c>
      <c r="K22" s="28">
        <v>710.7</v>
      </c>
      <c r="L22" s="28">
        <v>689.05</v>
      </c>
      <c r="M22" s="28">
        <v>79.414569999999998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1805.2</v>
      </c>
      <c r="D23" s="37">
        <v>1792.0666666666666</v>
      </c>
      <c r="E23" s="37">
        <v>1746.1333333333332</v>
      </c>
      <c r="F23" s="37">
        <v>1687.0666666666666</v>
      </c>
      <c r="G23" s="37">
        <v>1641.1333333333332</v>
      </c>
      <c r="H23" s="37">
        <v>1851.1333333333332</v>
      </c>
      <c r="I23" s="37">
        <v>1897.0666666666666</v>
      </c>
      <c r="J23" s="37">
        <v>1956.1333333333332</v>
      </c>
      <c r="K23" s="28">
        <v>1838</v>
      </c>
      <c r="L23" s="28">
        <v>1733</v>
      </c>
      <c r="M23" s="28">
        <v>3.0702199999999999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2323.1999999999998</v>
      </c>
      <c r="D24" s="37">
        <v>2348.0166666666669</v>
      </c>
      <c r="E24" s="37">
        <v>2231.7333333333336</v>
      </c>
      <c r="F24" s="37">
        <v>2140.2666666666669</v>
      </c>
      <c r="G24" s="37">
        <v>2023.9833333333336</v>
      </c>
      <c r="H24" s="37">
        <v>2439.4833333333336</v>
      </c>
      <c r="I24" s="37">
        <v>2555.7666666666673</v>
      </c>
      <c r="J24" s="37">
        <v>2647.2333333333336</v>
      </c>
      <c r="K24" s="28">
        <v>2464.3000000000002</v>
      </c>
      <c r="L24" s="28">
        <v>2256.5500000000002</v>
      </c>
      <c r="M24" s="28">
        <v>5.1769299999999996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103.2</v>
      </c>
      <c r="D25" s="37">
        <v>102.56666666666666</v>
      </c>
      <c r="E25" s="37">
        <v>100.93333333333332</v>
      </c>
      <c r="F25" s="37">
        <v>98.666666666666657</v>
      </c>
      <c r="G25" s="37">
        <v>97.033333333333317</v>
      </c>
      <c r="H25" s="37">
        <v>104.83333333333333</v>
      </c>
      <c r="I25" s="37">
        <v>106.46666666666665</v>
      </c>
      <c r="J25" s="37">
        <v>108.73333333333333</v>
      </c>
      <c r="K25" s="28">
        <v>104.2</v>
      </c>
      <c r="L25" s="28">
        <v>100.3</v>
      </c>
      <c r="M25" s="28">
        <v>53.107979999999998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264.35000000000002</v>
      </c>
      <c r="D26" s="37">
        <v>262.78333333333336</v>
      </c>
      <c r="E26" s="37">
        <v>257.81666666666672</v>
      </c>
      <c r="F26" s="37">
        <v>251.28333333333336</v>
      </c>
      <c r="G26" s="37">
        <v>246.31666666666672</v>
      </c>
      <c r="H26" s="37">
        <v>269.31666666666672</v>
      </c>
      <c r="I26" s="37">
        <v>274.2833333333333</v>
      </c>
      <c r="J26" s="37">
        <v>280.81666666666672</v>
      </c>
      <c r="K26" s="28">
        <v>267.75</v>
      </c>
      <c r="L26" s="28">
        <v>256.25</v>
      </c>
      <c r="M26" s="28">
        <v>34.47343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1708.2</v>
      </c>
      <c r="D27" s="37">
        <v>1716.8333333333333</v>
      </c>
      <c r="E27" s="37">
        <v>1688.3666666666666</v>
      </c>
      <c r="F27" s="37">
        <v>1668.5333333333333</v>
      </c>
      <c r="G27" s="37">
        <v>1640.0666666666666</v>
      </c>
      <c r="H27" s="37">
        <v>1736.6666666666665</v>
      </c>
      <c r="I27" s="37">
        <v>1765.1333333333332</v>
      </c>
      <c r="J27" s="37">
        <v>1784.9666666666665</v>
      </c>
      <c r="K27" s="28">
        <v>1745.3</v>
      </c>
      <c r="L27" s="28">
        <v>1697</v>
      </c>
      <c r="M27" s="28">
        <v>0.71897999999999995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712.25</v>
      </c>
      <c r="D28" s="37">
        <v>717.06666666666661</v>
      </c>
      <c r="E28" s="37">
        <v>704.18333333333317</v>
      </c>
      <c r="F28" s="37">
        <v>696.11666666666656</v>
      </c>
      <c r="G28" s="37">
        <v>683.23333333333312</v>
      </c>
      <c r="H28" s="37">
        <v>725.13333333333321</v>
      </c>
      <c r="I28" s="37">
        <v>738.01666666666665</v>
      </c>
      <c r="J28" s="37">
        <v>746.08333333333326</v>
      </c>
      <c r="K28" s="28">
        <v>729.95</v>
      </c>
      <c r="L28" s="28">
        <v>709</v>
      </c>
      <c r="M28" s="28">
        <v>2.0156299999999998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3176.6</v>
      </c>
      <c r="D29" s="37">
        <v>3199.6666666666665</v>
      </c>
      <c r="E29" s="37">
        <v>3131.3833333333332</v>
      </c>
      <c r="F29" s="37">
        <v>3086.1666666666665</v>
      </c>
      <c r="G29" s="37">
        <v>3017.8833333333332</v>
      </c>
      <c r="H29" s="37">
        <v>3244.8833333333332</v>
      </c>
      <c r="I29" s="37">
        <v>3313.166666666667</v>
      </c>
      <c r="J29" s="37">
        <v>3358.3833333333332</v>
      </c>
      <c r="K29" s="28">
        <v>3267.95</v>
      </c>
      <c r="L29" s="28">
        <v>3154.45</v>
      </c>
      <c r="M29" s="28">
        <v>0.36487000000000003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555.20000000000005</v>
      </c>
      <c r="D30" s="37">
        <v>555.00000000000011</v>
      </c>
      <c r="E30" s="37">
        <v>548.4000000000002</v>
      </c>
      <c r="F30" s="37">
        <v>541.60000000000014</v>
      </c>
      <c r="G30" s="37">
        <v>535.00000000000023</v>
      </c>
      <c r="H30" s="37">
        <v>561.80000000000018</v>
      </c>
      <c r="I30" s="37">
        <v>568.40000000000009</v>
      </c>
      <c r="J30" s="37">
        <v>575.20000000000016</v>
      </c>
      <c r="K30" s="28">
        <v>561.6</v>
      </c>
      <c r="L30" s="28">
        <v>548.20000000000005</v>
      </c>
      <c r="M30" s="28">
        <v>7.0049200000000003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292.60000000000002</v>
      </c>
      <c r="D31" s="37">
        <v>290.83333333333331</v>
      </c>
      <c r="E31" s="37">
        <v>285.46666666666664</v>
      </c>
      <c r="F31" s="37">
        <v>278.33333333333331</v>
      </c>
      <c r="G31" s="37">
        <v>272.96666666666664</v>
      </c>
      <c r="H31" s="37">
        <v>297.96666666666664</v>
      </c>
      <c r="I31" s="37">
        <v>303.33333333333331</v>
      </c>
      <c r="J31" s="37">
        <v>310.46666666666664</v>
      </c>
      <c r="K31" s="28">
        <v>296.2</v>
      </c>
      <c r="L31" s="28">
        <v>283.7</v>
      </c>
      <c r="M31" s="28">
        <v>61.712330000000001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4747.25</v>
      </c>
      <c r="D32" s="37">
        <v>4789.6166666666659</v>
      </c>
      <c r="E32" s="37">
        <v>4689.8333333333321</v>
      </c>
      <c r="F32" s="37">
        <v>4632.4166666666661</v>
      </c>
      <c r="G32" s="37">
        <v>4532.6333333333323</v>
      </c>
      <c r="H32" s="37">
        <v>4847.0333333333319</v>
      </c>
      <c r="I32" s="37">
        <v>4946.8166666666666</v>
      </c>
      <c r="J32" s="37">
        <v>5004.2333333333318</v>
      </c>
      <c r="K32" s="28">
        <v>4889.3999999999996</v>
      </c>
      <c r="L32" s="28">
        <v>4732.2</v>
      </c>
      <c r="M32" s="28">
        <v>7.3838800000000004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174.4</v>
      </c>
      <c r="D33" s="37">
        <v>174.26666666666665</v>
      </c>
      <c r="E33" s="37">
        <v>170.7833333333333</v>
      </c>
      <c r="F33" s="37">
        <v>167.16666666666666</v>
      </c>
      <c r="G33" s="37">
        <v>163.68333333333331</v>
      </c>
      <c r="H33" s="37">
        <v>177.8833333333333</v>
      </c>
      <c r="I33" s="37">
        <v>181.36666666666665</v>
      </c>
      <c r="J33" s="37">
        <v>184.98333333333329</v>
      </c>
      <c r="K33" s="28">
        <v>177.75</v>
      </c>
      <c r="L33" s="28">
        <v>170.65</v>
      </c>
      <c r="M33" s="28">
        <v>71.586359999999999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105.85</v>
      </c>
      <c r="D34" s="37">
        <v>105.88333333333333</v>
      </c>
      <c r="E34" s="37">
        <v>102.06666666666665</v>
      </c>
      <c r="F34" s="37">
        <v>98.283333333333317</v>
      </c>
      <c r="G34" s="37">
        <v>94.46666666666664</v>
      </c>
      <c r="H34" s="37">
        <v>109.66666666666666</v>
      </c>
      <c r="I34" s="37">
        <v>113.48333333333332</v>
      </c>
      <c r="J34" s="37">
        <v>117.26666666666667</v>
      </c>
      <c r="K34" s="28">
        <v>109.7</v>
      </c>
      <c r="L34" s="28">
        <v>102.1</v>
      </c>
      <c r="M34" s="28">
        <v>469.08805999999998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2738.15</v>
      </c>
      <c r="D35" s="37">
        <v>2754.6666666666665</v>
      </c>
      <c r="E35" s="37">
        <v>2645.5333333333328</v>
      </c>
      <c r="F35" s="37">
        <v>2552.9166666666665</v>
      </c>
      <c r="G35" s="37">
        <v>2443.7833333333328</v>
      </c>
      <c r="H35" s="37">
        <v>2847.2833333333328</v>
      </c>
      <c r="I35" s="37">
        <v>2956.416666666667</v>
      </c>
      <c r="J35" s="37">
        <v>3049.0333333333328</v>
      </c>
      <c r="K35" s="28">
        <v>2863.8</v>
      </c>
      <c r="L35" s="28">
        <v>2662.05</v>
      </c>
      <c r="M35" s="28">
        <v>69.792529999999999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1848.8</v>
      </c>
      <c r="D36" s="37">
        <v>1852.2666666666667</v>
      </c>
      <c r="E36" s="37">
        <v>1824.5333333333333</v>
      </c>
      <c r="F36" s="37">
        <v>1800.2666666666667</v>
      </c>
      <c r="G36" s="37">
        <v>1772.5333333333333</v>
      </c>
      <c r="H36" s="37">
        <v>1876.5333333333333</v>
      </c>
      <c r="I36" s="37">
        <v>1904.2666666666664</v>
      </c>
      <c r="J36" s="37">
        <v>1928.5333333333333</v>
      </c>
      <c r="K36" s="28">
        <v>1880</v>
      </c>
      <c r="L36" s="28">
        <v>1828</v>
      </c>
      <c r="M36" s="28">
        <v>3.4805199999999998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609.35</v>
      </c>
      <c r="D37" s="37">
        <v>611.15</v>
      </c>
      <c r="E37" s="37">
        <v>604</v>
      </c>
      <c r="F37" s="37">
        <v>598.65</v>
      </c>
      <c r="G37" s="37">
        <v>591.5</v>
      </c>
      <c r="H37" s="37">
        <v>616.5</v>
      </c>
      <c r="I37" s="37">
        <v>623.64999999999986</v>
      </c>
      <c r="J37" s="37">
        <v>629</v>
      </c>
      <c r="K37" s="28">
        <v>618.29999999999995</v>
      </c>
      <c r="L37" s="28">
        <v>605.79999999999995</v>
      </c>
      <c r="M37" s="28">
        <v>13.18206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4110.2</v>
      </c>
      <c r="D38" s="37">
        <v>4148.4833333333336</v>
      </c>
      <c r="E38" s="37">
        <v>4036.7666666666673</v>
      </c>
      <c r="F38" s="37">
        <v>3963.3333333333339</v>
      </c>
      <c r="G38" s="37">
        <v>3851.6166666666677</v>
      </c>
      <c r="H38" s="37">
        <v>4221.916666666667</v>
      </c>
      <c r="I38" s="37">
        <v>4333.6333333333341</v>
      </c>
      <c r="J38" s="37">
        <v>4407.0666666666666</v>
      </c>
      <c r="K38" s="28">
        <v>4260.2</v>
      </c>
      <c r="L38" s="28">
        <v>4075.05</v>
      </c>
      <c r="M38" s="28">
        <v>4.3769099999999996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715</v>
      </c>
      <c r="D39" s="37">
        <v>719.18333333333339</v>
      </c>
      <c r="E39" s="37">
        <v>705.86666666666679</v>
      </c>
      <c r="F39" s="37">
        <v>696.73333333333335</v>
      </c>
      <c r="G39" s="37">
        <v>683.41666666666674</v>
      </c>
      <c r="H39" s="37">
        <v>728.31666666666683</v>
      </c>
      <c r="I39" s="37">
        <v>741.63333333333344</v>
      </c>
      <c r="J39" s="37">
        <v>750.76666666666688</v>
      </c>
      <c r="K39" s="28">
        <v>732.5</v>
      </c>
      <c r="L39" s="28">
        <v>710.05</v>
      </c>
      <c r="M39" s="28">
        <v>116.60648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3242.1</v>
      </c>
      <c r="D40" s="37">
        <v>3226.35</v>
      </c>
      <c r="E40" s="37">
        <v>3166.75</v>
      </c>
      <c r="F40" s="37">
        <v>3091.4</v>
      </c>
      <c r="G40" s="37">
        <v>3031.8</v>
      </c>
      <c r="H40" s="37">
        <v>3301.7</v>
      </c>
      <c r="I40" s="37">
        <v>3361.2999999999993</v>
      </c>
      <c r="J40" s="37">
        <v>3436.6499999999996</v>
      </c>
      <c r="K40" s="28">
        <v>3285.95</v>
      </c>
      <c r="L40" s="28">
        <v>3151</v>
      </c>
      <c r="M40" s="28">
        <v>5.0961999999999996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6537.9</v>
      </c>
      <c r="D41" s="37">
        <v>6578.6333333333341</v>
      </c>
      <c r="E41" s="37">
        <v>6459.2666666666682</v>
      </c>
      <c r="F41" s="37">
        <v>6380.6333333333341</v>
      </c>
      <c r="G41" s="37">
        <v>6261.2666666666682</v>
      </c>
      <c r="H41" s="37">
        <v>6657.2666666666682</v>
      </c>
      <c r="I41" s="37">
        <v>6776.633333333335</v>
      </c>
      <c r="J41" s="37">
        <v>6855.2666666666682</v>
      </c>
      <c r="K41" s="28">
        <v>6698</v>
      </c>
      <c r="L41" s="28">
        <v>6500</v>
      </c>
      <c r="M41" s="28">
        <v>19.96509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15333.2</v>
      </c>
      <c r="D42" s="37">
        <v>15405.833333333334</v>
      </c>
      <c r="E42" s="37">
        <v>15139.366666666669</v>
      </c>
      <c r="F42" s="37">
        <v>14945.533333333335</v>
      </c>
      <c r="G42" s="37">
        <v>14679.066666666669</v>
      </c>
      <c r="H42" s="37">
        <v>15599.666666666668</v>
      </c>
      <c r="I42" s="37">
        <v>15866.133333333331</v>
      </c>
      <c r="J42" s="37">
        <v>16059.966666666667</v>
      </c>
      <c r="K42" s="28">
        <v>15672.3</v>
      </c>
      <c r="L42" s="28">
        <v>15212</v>
      </c>
      <c r="M42" s="28">
        <v>3.3805900000000002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4931.6499999999996</v>
      </c>
      <c r="D43" s="37">
        <v>4994.8499999999995</v>
      </c>
      <c r="E43" s="37">
        <v>4841.7999999999993</v>
      </c>
      <c r="F43" s="37">
        <v>4751.95</v>
      </c>
      <c r="G43" s="37">
        <v>4598.8999999999996</v>
      </c>
      <c r="H43" s="37">
        <v>5084.6999999999989</v>
      </c>
      <c r="I43" s="37">
        <v>5237.75</v>
      </c>
      <c r="J43" s="37">
        <v>5327.5999999999985</v>
      </c>
      <c r="K43" s="28">
        <v>5147.8999999999996</v>
      </c>
      <c r="L43" s="28">
        <v>4905</v>
      </c>
      <c r="M43" s="28">
        <v>0.19522999999999999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1766.85</v>
      </c>
      <c r="D44" s="37">
        <v>1771.7166666666665</v>
      </c>
      <c r="E44" s="37">
        <v>1747.383333333333</v>
      </c>
      <c r="F44" s="37">
        <v>1727.9166666666665</v>
      </c>
      <c r="G44" s="37">
        <v>1703.583333333333</v>
      </c>
      <c r="H44" s="37">
        <v>1791.1833333333329</v>
      </c>
      <c r="I44" s="37">
        <v>1815.5166666666664</v>
      </c>
      <c r="J44" s="37">
        <v>1834.9833333333329</v>
      </c>
      <c r="K44" s="28">
        <v>1796.05</v>
      </c>
      <c r="L44" s="28">
        <v>1752.25</v>
      </c>
      <c r="M44" s="28">
        <v>3.1780200000000001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273.2</v>
      </c>
      <c r="D45" s="37">
        <v>274.25</v>
      </c>
      <c r="E45" s="37">
        <v>268.5</v>
      </c>
      <c r="F45" s="37">
        <v>263.8</v>
      </c>
      <c r="G45" s="37">
        <v>258.05</v>
      </c>
      <c r="H45" s="37">
        <v>278.95</v>
      </c>
      <c r="I45" s="37">
        <v>284.7</v>
      </c>
      <c r="J45" s="37">
        <v>289.39999999999998</v>
      </c>
      <c r="K45" s="28">
        <v>280</v>
      </c>
      <c r="L45" s="28">
        <v>269.55</v>
      </c>
      <c r="M45" s="28">
        <v>108.29056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100.55</v>
      </c>
      <c r="D46" s="37">
        <v>101.25</v>
      </c>
      <c r="E46" s="37">
        <v>99.35</v>
      </c>
      <c r="F46" s="37">
        <v>98.149999999999991</v>
      </c>
      <c r="G46" s="37">
        <v>96.249999999999986</v>
      </c>
      <c r="H46" s="37">
        <v>102.45</v>
      </c>
      <c r="I46" s="37">
        <v>104.35000000000001</v>
      </c>
      <c r="J46" s="37">
        <v>105.55000000000001</v>
      </c>
      <c r="K46" s="28">
        <v>103.15</v>
      </c>
      <c r="L46" s="28">
        <v>100.05</v>
      </c>
      <c r="M46" s="28">
        <v>474.96069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46.7</v>
      </c>
      <c r="D47" s="37">
        <v>46.783333333333339</v>
      </c>
      <c r="E47" s="37">
        <v>46.216666666666676</v>
      </c>
      <c r="F47" s="37">
        <v>45.733333333333334</v>
      </c>
      <c r="G47" s="37">
        <v>45.166666666666671</v>
      </c>
      <c r="H47" s="37">
        <v>47.26666666666668</v>
      </c>
      <c r="I47" s="37">
        <v>47.833333333333343</v>
      </c>
      <c r="J47" s="37">
        <v>48.316666666666684</v>
      </c>
      <c r="K47" s="28">
        <v>47.35</v>
      </c>
      <c r="L47" s="28">
        <v>46.3</v>
      </c>
      <c r="M47" s="28">
        <v>42.540990000000001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1722.5</v>
      </c>
      <c r="D48" s="37">
        <v>1736.1166666666668</v>
      </c>
      <c r="E48" s="37">
        <v>1702.3833333333337</v>
      </c>
      <c r="F48" s="37">
        <v>1682.2666666666669</v>
      </c>
      <c r="G48" s="37">
        <v>1648.5333333333338</v>
      </c>
      <c r="H48" s="37">
        <v>1756.2333333333336</v>
      </c>
      <c r="I48" s="37">
        <v>1789.9666666666667</v>
      </c>
      <c r="J48" s="37">
        <v>1810.0833333333335</v>
      </c>
      <c r="K48" s="28">
        <v>1769.85</v>
      </c>
      <c r="L48" s="28">
        <v>1716</v>
      </c>
      <c r="M48" s="28">
        <v>3.08589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653.04999999999995</v>
      </c>
      <c r="D49" s="37">
        <v>653.38333333333333</v>
      </c>
      <c r="E49" s="37">
        <v>639.86666666666667</v>
      </c>
      <c r="F49" s="37">
        <v>626.68333333333339</v>
      </c>
      <c r="G49" s="37">
        <v>613.16666666666674</v>
      </c>
      <c r="H49" s="37">
        <v>666.56666666666661</v>
      </c>
      <c r="I49" s="37">
        <v>680.08333333333326</v>
      </c>
      <c r="J49" s="37">
        <v>693.26666666666654</v>
      </c>
      <c r="K49" s="28">
        <v>666.9</v>
      </c>
      <c r="L49" s="28">
        <v>640.20000000000005</v>
      </c>
      <c r="M49" s="28">
        <v>9.3448700000000002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214.9</v>
      </c>
      <c r="D50" s="37">
        <v>217.4</v>
      </c>
      <c r="E50" s="37">
        <v>210.05</v>
      </c>
      <c r="F50" s="37">
        <v>205.20000000000002</v>
      </c>
      <c r="G50" s="37">
        <v>197.85000000000002</v>
      </c>
      <c r="H50" s="37">
        <v>222.25</v>
      </c>
      <c r="I50" s="37">
        <v>229.59999999999997</v>
      </c>
      <c r="J50" s="37">
        <v>234.45</v>
      </c>
      <c r="K50" s="28">
        <v>224.75</v>
      </c>
      <c r="L50" s="28">
        <v>212.55</v>
      </c>
      <c r="M50" s="28">
        <v>153.76125999999999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632.9</v>
      </c>
      <c r="D51" s="37">
        <v>633.61666666666667</v>
      </c>
      <c r="E51" s="37">
        <v>622.7833333333333</v>
      </c>
      <c r="F51" s="37">
        <v>612.66666666666663</v>
      </c>
      <c r="G51" s="37">
        <v>601.83333333333326</v>
      </c>
      <c r="H51" s="37">
        <v>643.73333333333335</v>
      </c>
      <c r="I51" s="37">
        <v>654.56666666666661</v>
      </c>
      <c r="J51" s="37">
        <v>664.68333333333339</v>
      </c>
      <c r="K51" s="28">
        <v>644.45000000000005</v>
      </c>
      <c r="L51" s="28">
        <v>623.5</v>
      </c>
      <c r="M51" s="28">
        <v>27.263670000000001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49.2</v>
      </c>
      <c r="D52" s="37">
        <v>49.6</v>
      </c>
      <c r="E52" s="37">
        <v>48.6</v>
      </c>
      <c r="F52" s="37">
        <v>48</v>
      </c>
      <c r="G52" s="37">
        <v>47</v>
      </c>
      <c r="H52" s="37">
        <v>50.2</v>
      </c>
      <c r="I52" s="37">
        <v>51.2</v>
      </c>
      <c r="J52" s="37">
        <v>51.800000000000004</v>
      </c>
      <c r="K52" s="28">
        <v>50.6</v>
      </c>
      <c r="L52" s="28">
        <v>49</v>
      </c>
      <c r="M52" s="28">
        <v>259.452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348.35</v>
      </c>
      <c r="D53" s="37">
        <v>347.61666666666662</v>
      </c>
      <c r="E53" s="37">
        <v>343.73333333333323</v>
      </c>
      <c r="F53" s="37">
        <v>339.11666666666662</v>
      </c>
      <c r="G53" s="37">
        <v>335.23333333333323</v>
      </c>
      <c r="H53" s="37">
        <v>352.23333333333323</v>
      </c>
      <c r="I53" s="37">
        <v>356.11666666666656</v>
      </c>
      <c r="J53" s="37">
        <v>360.73333333333323</v>
      </c>
      <c r="K53" s="28">
        <v>351.5</v>
      </c>
      <c r="L53" s="28">
        <v>343</v>
      </c>
      <c r="M53" s="28">
        <v>77.789299999999997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653.70000000000005</v>
      </c>
      <c r="D54" s="37">
        <v>657.2166666666667</v>
      </c>
      <c r="E54" s="37">
        <v>646.48333333333335</v>
      </c>
      <c r="F54" s="37">
        <v>639.26666666666665</v>
      </c>
      <c r="G54" s="37">
        <v>628.5333333333333</v>
      </c>
      <c r="H54" s="37">
        <v>664.43333333333339</v>
      </c>
      <c r="I54" s="37">
        <v>675.16666666666674</v>
      </c>
      <c r="J54" s="37">
        <v>682.38333333333344</v>
      </c>
      <c r="K54" s="28">
        <v>667.95</v>
      </c>
      <c r="L54" s="28">
        <v>650</v>
      </c>
      <c r="M54" s="28">
        <v>70.948740000000001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328.2</v>
      </c>
      <c r="D55" s="37">
        <v>332.05</v>
      </c>
      <c r="E55" s="37">
        <v>323.15000000000003</v>
      </c>
      <c r="F55" s="37">
        <v>318.10000000000002</v>
      </c>
      <c r="G55" s="37">
        <v>309.20000000000005</v>
      </c>
      <c r="H55" s="37">
        <v>337.1</v>
      </c>
      <c r="I55" s="37">
        <v>346</v>
      </c>
      <c r="J55" s="37">
        <v>351.05</v>
      </c>
      <c r="K55" s="28">
        <v>340.95</v>
      </c>
      <c r="L55" s="28">
        <v>327</v>
      </c>
      <c r="M55" s="28">
        <v>45.101730000000003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14731.45</v>
      </c>
      <c r="D56" s="37">
        <v>14873.716666666667</v>
      </c>
      <c r="E56" s="37">
        <v>14557.733333333334</v>
      </c>
      <c r="F56" s="37">
        <v>14384.016666666666</v>
      </c>
      <c r="G56" s="37">
        <v>14068.033333333333</v>
      </c>
      <c r="H56" s="37">
        <v>15047.433333333334</v>
      </c>
      <c r="I56" s="37">
        <v>15363.416666666668</v>
      </c>
      <c r="J56" s="37">
        <v>15537.133333333335</v>
      </c>
      <c r="K56" s="28">
        <v>15189.7</v>
      </c>
      <c r="L56" s="28">
        <v>14700</v>
      </c>
      <c r="M56" s="28">
        <v>0.24004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3371.35</v>
      </c>
      <c r="D57" s="37">
        <v>3347.0666666666671</v>
      </c>
      <c r="E57" s="37">
        <v>3299.2833333333342</v>
      </c>
      <c r="F57" s="37">
        <v>3227.2166666666672</v>
      </c>
      <c r="G57" s="37">
        <v>3179.4333333333343</v>
      </c>
      <c r="H57" s="37">
        <v>3419.1333333333341</v>
      </c>
      <c r="I57" s="37">
        <v>3466.916666666667</v>
      </c>
      <c r="J57" s="37">
        <v>3538.983333333334</v>
      </c>
      <c r="K57" s="28">
        <v>3394.85</v>
      </c>
      <c r="L57" s="28">
        <v>3275</v>
      </c>
      <c r="M57" s="28">
        <v>3.3193600000000001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345.95</v>
      </c>
      <c r="D58" s="37">
        <v>347.38333333333338</v>
      </c>
      <c r="E58" s="37">
        <v>343.31666666666678</v>
      </c>
      <c r="F58" s="37">
        <v>340.68333333333339</v>
      </c>
      <c r="G58" s="37">
        <v>336.61666666666679</v>
      </c>
      <c r="H58" s="37">
        <v>350.01666666666677</v>
      </c>
      <c r="I58" s="37">
        <v>354.08333333333337</v>
      </c>
      <c r="J58" s="37">
        <v>356.71666666666675</v>
      </c>
      <c r="K58" s="28">
        <v>351.45</v>
      </c>
      <c r="L58" s="28">
        <v>344.75</v>
      </c>
      <c r="M58" s="28">
        <v>8.5677699999999994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210.15</v>
      </c>
      <c r="D59" s="37">
        <v>212.31666666666669</v>
      </c>
      <c r="E59" s="37">
        <v>207.13333333333338</v>
      </c>
      <c r="F59" s="37">
        <v>204.1166666666667</v>
      </c>
      <c r="G59" s="37">
        <v>198.93333333333339</v>
      </c>
      <c r="H59" s="37">
        <v>215.33333333333337</v>
      </c>
      <c r="I59" s="37">
        <v>220.51666666666671</v>
      </c>
      <c r="J59" s="37">
        <v>223.53333333333336</v>
      </c>
      <c r="K59" s="28">
        <v>217.5</v>
      </c>
      <c r="L59" s="28">
        <v>209.3</v>
      </c>
      <c r="M59" s="28">
        <v>148.29509999999999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108.35</v>
      </c>
      <c r="D60" s="37">
        <v>108.91666666666667</v>
      </c>
      <c r="E60" s="37">
        <v>107.43333333333334</v>
      </c>
      <c r="F60" s="37">
        <v>106.51666666666667</v>
      </c>
      <c r="G60" s="37">
        <v>105.03333333333333</v>
      </c>
      <c r="H60" s="37">
        <v>109.83333333333334</v>
      </c>
      <c r="I60" s="37">
        <v>111.31666666666666</v>
      </c>
      <c r="J60" s="37">
        <v>112.23333333333335</v>
      </c>
      <c r="K60" s="28">
        <v>110.4</v>
      </c>
      <c r="L60" s="28">
        <v>108</v>
      </c>
      <c r="M60" s="28">
        <v>4.4140499999999996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658.5</v>
      </c>
      <c r="D61" s="37">
        <v>658.85</v>
      </c>
      <c r="E61" s="37">
        <v>643.75</v>
      </c>
      <c r="F61" s="37">
        <v>629</v>
      </c>
      <c r="G61" s="37">
        <v>613.9</v>
      </c>
      <c r="H61" s="37">
        <v>673.6</v>
      </c>
      <c r="I61" s="37">
        <v>688.70000000000016</v>
      </c>
      <c r="J61" s="37">
        <v>703.45</v>
      </c>
      <c r="K61" s="28">
        <v>673.95</v>
      </c>
      <c r="L61" s="28">
        <v>644.1</v>
      </c>
      <c r="M61" s="28">
        <v>25.070930000000001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931.2</v>
      </c>
      <c r="D62" s="37">
        <v>930.81666666666661</v>
      </c>
      <c r="E62" s="37">
        <v>920.63333333333321</v>
      </c>
      <c r="F62" s="37">
        <v>910.06666666666661</v>
      </c>
      <c r="G62" s="37">
        <v>899.88333333333321</v>
      </c>
      <c r="H62" s="37">
        <v>941.38333333333321</v>
      </c>
      <c r="I62" s="37">
        <v>951.56666666666661</v>
      </c>
      <c r="J62" s="37">
        <v>962.13333333333321</v>
      </c>
      <c r="K62" s="28">
        <v>941</v>
      </c>
      <c r="L62" s="28">
        <v>920.25</v>
      </c>
      <c r="M62" s="28">
        <v>24.53781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117.75</v>
      </c>
      <c r="D63" s="37">
        <v>118.60000000000001</v>
      </c>
      <c r="E63" s="37">
        <v>115.90000000000002</v>
      </c>
      <c r="F63" s="37">
        <v>114.05000000000001</v>
      </c>
      <c r="G63" s="37">
        <v>111.35000000000002</v>
      </c>
      <c r="H63" s="37">
        <v>120.45000000000002</v>
      </c>
      <c r="I63" s="37">
        <v>123.15</v>
      </c>
      <c r="J63" s="37">
        <v>125.00000000000001</v>
      </c>
      <c r="K63" s="28">
        <v>121.3</v>
      </c>
      <c r="L63" s="28">
        <v>116.75</v>
      </c>
      <c r="M63" s="28">
        <v>27.873370000000001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181</v>
      </c>
      <c r="D64" s="37">
        <v>184.16666666666666</v>
      </c>
      <c r="E64" s="37">
        <v>177.33333333333331</v>
      </c>
      <c r="F64" s="37">
        <v>173.66666666666666</v>
      </c>
      <c r="G64" s="37">
        <v>166.83333333333331</v>
      </c>
      <c r="H64" s="37">
        <v>187.83333333333331</v>
      </c>
      <c r="I64" s="37">
        <v>194.66666666666663</v>
      </c>
      <c r="J64" s="37">
        <v>198.33333333333331</v>
      </c>
      <c r="K64" s="28">
        <v>191</v>
      </c>
      <c r="L64" s="28">
        <v>180.5</v>
      </c>
      <c r="M64" s="28">
        <v>360.95155999999997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4662.45</v>
      </c>
      <c r="D65" s="37">
        <v>4648.083333333333</v>
      </c>
      <c r="E65" s="37">
        <v>4569.1166666666659</v>
      </c>
      <c r="F65" s="37">
        <v>4475.7833333333328</v>
      </c>
      <c r="G65" s="37">
        <v>4396.8166666666657</v>
      </c>
      <c r="H65" s="37">
        <v>4741.4166666666661</v>
      </c>
      <c r="I65" s="37">
        <v>4820.3833333333332</v>
      </c>
      <c r="J65" s="37">
        <v>4913.7166666666662</v>
      </c>
      <c r="K65" s="28">
        <v>4727.05</v>
      </c>
      <c r="L65" s="28">
        <v>4554.75</v>
      </c>
      <c r="M65" s="28">
        <v>3.2632699999999999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1439.3</v>
      </c>
      <c r="D66" s="37">
        <v>1433.9833333333333</v>
      </c>
      <c r="E66" s="37">
        <v>1422.4166666666667</v>
      </c>
      <c r="F66" s="37">
        <v>1405.5333333333333</v>
      </c>
      <c r="G66" s="37">
        <v>1393.9666666666667</v>
      </c>
      <c r="H66" s="37">
        <v>1450.8666666666668</v>
      </c>
      <c r="I66" s="37">
        <v>1462.4333333333334</v>
      </c>
      <c r="J66" s="37">
        <v>1479.3166666666668</v>
      </c>
      <c r="K66" s="28">
        <v>1445.55</v>
      </c>
      <c r="L66" s="28">
        <v>1417.1</v>
      </c>
      <c r="M66" s="28">
        <v>2.2208700000000001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579.95000000000005</v>
      </c>
      <c r="D67" s="37">
        <v>583.98333333333335</v>
      </c>
      <c r="E67" s="37">
        <v>573.9666666666667</v>
      </c>
      <c r="F67" s="37">
        <v>567.98333333333335</v>
      </c>
      <c r="G67" s="37">
        <v>557.9666666666667</v>
      </c>
      <c r="H67" s="37">
        <v>589.9666666666667</v>
      </c>
      <c r="I67" s="37">
        <v>599.98333333333335</v>
      </c>
      <c r="J67" s="37">
        <v>605.9666666666667</v>
      </c>
      <c r="K67" s="28">
        <v>594</v>
      </c>
      <c r="L67" s="28">
        <v>578</v>
      </c>
      <c r="M67" s="28">
        <v>7.4070900000000002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760.35</v>
      </c>
      <c r="D68" s="37">
        <v>766.38333333333333</v>
      </c>
      <c r="E68" s="37">
        <v>748.9666666666667</v>
      </c>
      <c r="F68" s="37">
        <v>737.58333333333337</v>
      </c>
      <c r="G68" s="37">
        <v>720.16666666666674</v>
      </c>
      <c r="H68" s="37">
        <v>777.76666666666665</v>
      </c>
      <c r="I68" s="37">
        <v>795.18333333333339</v>
      </c>
      <c r="J68" s="37">
        <v>806.56666666666661</v>
      </c>
      <c r="K68" s="28">
        <v>783.8</v>
      </c>
      <c r="L68" s="28">
        <v>755</v>
      </c>
      <c r="M68" s="28">
        <v>2.7916400000000001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388.95</v>
      </c>
      <c r="D69" s="37">
        <v>390.65000000000003</v>
      </c>
      <c r="E69" s="37">
        <v>381.80000000000007</v>
      </c>
      <c r="F69" s="37">
        <v>374.65000000000003</v>
      </c>
      <c r="G69" s="37">
        <v>365.80000000000007</v>
      </c>
      <c r="H69" s="37">
        <v>397.80000000000007</v>
      </c>
      <c r="I69" s="37">
        <v>406.65000000000009</v>
      </c>
      <c r="J69" s="37">
        <v>413.80000000000007</v>
      </c>
      <c r="K69" s="28">
        <v>399.5</v>
      </c>
      <c r="L69" s="28">
        <v>383.5</v>
      </c>
      <c r="M69" s="28">
        <v>29.866579999999999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949.7</v>
      </c>
      <c r="D70" s="37">
        <v>951.58333333333337</v>
      </c>
      <c r="E70" s="37">
        <v>936.16666666666674</v>
      </c>
      <c r="F70" s="37">
        <v>922.63333333333333</v>
      </c>
      <c r="G70" s="37">
        <v>907.2166666666667</v>
      </c>
      <c r="H70" s="37">
        <v>965.11666666666679</v>
      </c>
      <c r="I70" s="37">
        <v>980.53333333333353</v>
      </c>
      <c r="J70" s="37">
        <v>994.06666666666683</v>
      </c>
      <c r="K70" s="28">
        <v>967</v>
      </c>
      <c r="L70" s="28">
        <v>938.05</v>
      </c>
      <c r="M70" s="28">
        <v>6.6792499999999997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327.60000000000002</v>
      </c>
      <c r="D71" s="37">
        <v>330.2</v>
      </c>
      <c r="E71" s="37">
        <v>324.04999999999995</v>
      </c>
      <c r="F71" s="37">
        <v>320.49999999999994</v>
      </c>
      <c r="G71" s="37">
        <v>314.34999999999991</v>
      </c>
      <c r="H71" s="37">
        <v>333.75</v>
      </c>
      <c r="I71" s="37">
        <v>339.9</v>
      </c>
      <c r="J71" s="37">
        <v>343.45000000000005</v>
      </c>
      <c r="K71" s="28">
        <v>336.35</v>
      </c>
      <c r="L71" s="28">
        <v>326.64999999999998</v>
      </c>
      <c r="M71" s="28">
        <v>79.240309999999994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539.04999999999995</v>
      </c>
      <c r="D72" s="37">
        <v>545.75</v>
      </c>
      <c r="E72" s="37">
        <v>530.29999999999995</v>
      </c>
      <c r="F72" s="37">
        <v>521.54999999999995</v>
      </c>
      <c r="G72" s="37">
        <v>506.09999999999991</v>
      </c>
      <c r="H72" s="37">
        <v>554.5</v>
      </c>
      <c r="I72" s="37">
        <v>569.95000000000005</v>
      </c>
      <c r="J72" s="37">
        <v>578.70000000000005</v>
      </c>
      <c r="K72" s="28">
        <v>561.20000000000005</v>
      </c>
      <c r="L72" s="28">
        <v>537</v>
      </c>
      <c r="M72" s="28">
        <v>21.036249999999999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1404.4</v>
      </c>
      <c r="D73" s="37">
        <v>1404.1833333333334</v>
      </c>
      <c r="E73" s="37">
        <v>1353.4166666666667</v>
      </c>
      <c r="F73" s="37">
        <v>1302.4333333333334</v>
      </c>
      <c r="G73" s="37">
        <v>1251.6666666666667</v>
      </c>
      <c r="H73" s="37">
        <v>1455.1666666666667</v>
      </c>
      <c r="I73" s="37">
        <v>1505.9333333333332</v>
      </c>
      <c r="J73" s="37">
        <v>1556.9166666666667</v>
      </c>
      <c r="K73" s="28">
        <v>1454.95</v>
      </c>
      <c r="L73" s="28">
        <v>1353.2</v>
      </c>
      <c r="M73" s="28">
        <v>4.7841800000000001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1913.7</v>
      </c>
      <c r="D74" s="37">
        <v>1925.4666666666665</v>
      </c>
      <c r="E74" s="37">
        <v>1889.9333333333329</v>
      </c>
      <c r="F74" s="37">
        <v>1866.1666666666665</v>
      </c>
      <c r="G74" s="37">
        <v>1830.633333333333</v>
      </c>
      <c r="H74" s="37">
        <v>1949.2333333333329</v>
      </c>
      <c r="I74" s="37">
        <v>1984.7666666666662</v>
      </c>
      <c r="J74" s="37">
        <v>2008.5333333333328</v>
      </c>
      <c r="K74" s="28">
        <v>1961</v>
      </c>
      <c r="L74" s="28">
        <v>1901.7</v>
      </c>
      <c r="M74" s="28">
        <v>6.57165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74.349999999999994</v>
      </c>
      <c r="D75" s="37">
        <v>75.333333333333329</v>
      </c>
      <c r="E75" s="37">
        <v>71.266666666666652</v>
      </c>
      <c r="F75" s="37">
        <v>68.183333333333323</v>
      </c>
      <c r="G75" s="37">
        <v>64.116666666666646</v>
      </c>
      <c r="H75" s="37">
        <v>78.416666666666657</v>
      </c>
      <c r="I75" s="37">
        <v>82.483333333333348</v>
      </c>
      <c r="J75" s="37">
        <v>85.566666666666663</v>
      </c>
      <c r="K75" s="28">
        <v>79.400000000000006</v>
      </c>
      <c r="L75" s="28">
        <v>72.25</v>
      </c>
      <c r="M75" s="28">
        <v>44.685009999999998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4094.7</v>
      </c>
      <c r="D76" s="37">
        <v>4105.166666666667</v>
      </c>
      <c r="E76" s="37">
        <v>4052.5333333333338</v>
      </c>
      <c r="F76" s="37">
        <v>4010.3666666666668</v>
      </c>
      <c r="G76" s="37">
        <v>3957.7333333333336</v>
      </c>
      <c r="H76" s="37">
        <v>4147.3333333333339</v>
      </c>
      <c r="I76" s="37">
        <v>4199.9666666666672</v>
      </c>
      <c r="J76" s="37">
        <v>4242.1333333333341</v>
      </c>
      <c r="K76" s="28">
        <v>4157.8</v>
      </c>
      <c r="L76" s="28">
        <v>4063</v>
      </c>
      <c r="M76" s="28">
        <v>4.2993699999999997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4151.6499999999996</v>
      </c>
      <c r="D77" s="37">
        <v>4167.916666666667</v>
      </c>
      <c r="E77" s="37">
        <v>4113.7333333333336</v>
      </c>
      <c r="F77" s="37">
        <v>4075.8166666666666</v>
      </c>
      <c r="G77" s="37">
        <v>4021.6333333333332</v>
      </c>
      <c r="H77" s="37">
        <v>4205.8333333333339</v>
      </c>
      <c r="I77" s="37">
        <v>4260.0166666666664</v>
      </c>
      <c r="J77" s="37">
        <v>4297.9333333333343</v>
      </c>
      <c r="K77" s="28">
        <v>4222.1000000000004</v>
      </c>
      <c r="L77" s="28">
        <v>4130</v>
      </c>
      <c r="M77" s="28">
        <v>2.1318899999999998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2350.85</v>
      </c>
      <c r="D78" s="37">
        <v>2378.8166666666662</v>
      </c>
      <c r="E78" s="37">
        <v>2312.6833333333325</v>
      </c>
      <c r="F78" s="37">
        <v>2274.5166666666664</v>
      </c>
      <c r="G78" s="37">
        <v>2208.3833333333328</v>
      </c>
      <c r="H78" s="37">
        <v>2416.9833333333322</v>
      </c>
      <c r="I78" s="37">
        <v>2483.1166666666663</v>
      </c>
      <c r="J78" s="37">
        <v>2521.2833333333319</v>
      </c>
      <c r="K78" s="28">
        <v>2444.9499999999998</v>
      </c>
      <c r="L78" s="28">
        <v>2340.65</v>
      </c>
      <c r="M78" s="28">
        <v>3.1835200000000001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3828.65</v>
      </c>
      <c r="D79" s="37">
        <v>3785.5333333333333</v>
      </c>
      <c r="E79" s="37">
        <v>3697.1166666666668</v>
      </c>
      <c r="F79" s="37">
        <v>3565.5833333333335</v>
      </c>
      <c r="G79" s="37">
        <v>3477.166666666667</v>
      </c>
      <c r="H79" s="37">
        <v>3917.0666666666666</v>
      </c>
      <c r="I79" s="37">
        <v>4005.4833333333336</v>
      </c>
      <c r="J79" s="37">
        <v>4137.0166666666664</v>
      </c>
      <c r="K79" s="28">
        <v>3873.95</v>
      </c>
      <c r="L79" s="28">
        <v>3654</v>
      </c>
      <c r="M79" s="28">
        <v>12.080500000000001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2339.25</v>
      </c>
      <c r="D80" s="37">
        <v>2346.7166666666667</v>
      </c>
      <c r="E80" s="37">
        <v>2292.5333333333333</v>
      </c>
      <c r="F80" s="37">
        <v>2245.8166666666666</v>
      </c>
      <c r="G80" s="37">
        <v>2191.6333333333332</v>
      </c>
      <c r="H80" s="37">
        <v>2393.4333333333334</v>
      </c>
      <c r="I80" s="37">
        <v>2447.6166666666668</v>
      </c>
      <c r="J80" s="37">
        <v>2494.3333333333335</v>
      </c>
      <c r="K80" s="28">
        <v>2400.9</v>
      </c>
      <c r="L80" s="28">
        <v>2300</v>
      </c>
      <c r="M80" s="28">
        <v>8.6252800000000001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478.85</v>
      </c>
      <c r="D81" s="37">
        <v>482.01666666666665</v>
      </c>
      <c r="E81" s="37">
        <v>469.83333333333331</v>
      </c>
      <c r="F81" s="37">
        <v>460.81666666666666</v>
      </c>
      <c r="G81" s="37">
        <v>448.63333333333333</v>
      </c>
      <c r="H81" s="37">
        <v>491.0333333333333</v>
      </c>
      <c r="I81" s="37">
        <v>503.2166666666667</v>
      </c>
      <c r="J81" s="37">
        <v>512.23333333333335</v>
      </c>
      <c r="K81" s="28">
        <v>494.2</v>
      </c>
      <c r="L81" s="28">
        <v>473</v>
      </c>
      <c r="M81" s="28">
        <v>5.6671899999999997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1172.8499999999999</v>
      </c>
      <c r="D82" s="37">
        <v>1188.3</v>
      </c>
      <c r="E82" s="37">
        <v>1146.5999999999999</v>
      </c>
      <c r="F82" s="37">
        <v>1120.3499999999999</v>
      </c>
      <c r="G82" s="37">
        <v>1078.6499999999999</v>
      </c>
      <c r="H82" s="37">
        <v>1214.55</v>
      </c>
      <c r="I82" s="37">
        <v>1256.2500000000002</v>
      </c>
      <c r="J82" s="37">
        <v>1282.5</v>
      </c>
      <c r="K82" s="28">
        <v>1230</v>
      </c>
      <c r="L82" s="28">
        <v>1162.05</v>
      </c>
      <c r="M82" s="28">
        <v>1.9357599999999999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1828.65</v>
      </c>
      <c r="D83" s="37">
        <v>1820.6166666666668</v>
      </c>
      <c r="E83" s="37">
        <v>1808.2333333333336</v>
      </c>
      <c r="F83" s="37">
        <v>1787.8166666666668</v>
      </c>
      <c r="G83" s="37">
        <v>1775.4333333333336</v>
      </c>
      <c r="H83" s="37">
        <v>1841.0333333333335</v>
      </c>
      <c r="I83" s="37">
        <v>1853.4166666666667</v>
      </c>
      <c r="J83" s="37">
        <v>1873.8333333333335</v>
      </c>
      <c r="K83" s="28">
        <v>1833</v>
      </c>
      <c r="L83" s="28">
        <v>1800.2</v>
      </c>
      <c r="M83" s="28">
        <v>15.11571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144.9</v>
      </c>
      <c r="D84" s="37">
        <v>145.81666666666666</v>
      </c>
      <c r="E84" s="37">
        <v>143.63333333333333</v>
      </c>
      <c r="F84" s="37">
        <v>142.36666666666667</v>
      </c>
      <c r="G84" s="37">
        <v>140.18333333333334</v>
      </c>
      <c r="H84" s="37">
        <v>147.08333333333331</v>
      </c>
      <c r="I84" s="37">
        <v>149.26666666666665</v>
      </c>
      <c r="J84" s="37">
        <v>150.5333333333333</v>
      </c>
      <c r="K84" s="28">
        <v>148</v>
      </c>
      <c r="L84" s="28">
        <v>144.55000000000001</v>
      </c>
      <c r="M84" s="28">
        <v>24.489930000000001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93.25</v>
      </c>
      <c r="D85" s="37">
        <v>93.916666666666671</v>
      </c>
      <c r="E85" s="37">
        <v>92.183333333333337</v>
      </c>
      <c r="F85" s="37">
        <v>91.11666666666666</v>
      </c>
      <c r="G85" s="37">
        <v>89.383333333333326</v>
      </c>
      <c r="H85" s="37">
        <v>94.983333333333348</v>
      </c>
      <c r="I85" s="37">
        <v>96.716666666666669</v>
      </c>
      <c r="J85" s="37">
        <v>97.78333333333336</v>
      </c>
      <c r="K85" s="28">
        <v>95.65</v>
      </c>
      <c r="L85" s="28">
        <v>92.85</v>
      </c>
      <c r="M85" s="28">
        <v>133.85956999999999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263.5</v>
      </c>
      <c r="D86" s="37">
        <v>262.25</v>
      </c>
      <c r="E86" s="37">
        <v>258.85000000000002</v>
      </c>
      <c r="F86" s="37">
        <v>254.20000000000005</v>
      </c>
      <c r="G86" s="37">
        <v>250.80000000000007</v>
      </c>
      <c r="H86" s="37">
        <v>266.89999999999998</v>
      </c>
      <c r="I86" s="37">
        <v>270.29999999999995</v>
      </c>
      <c r="J86" s="37">
        <v>274.94999999999993</v>
      </c>
      <c r="K86" s="28">
        <v>265.64999999999998</v>
      </c>
      <c r="L86" s="28">
        <v>257.60000000000002</v>
      </c>
      <c r="M86" s="28">
        <v>9.0323399999999996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155.44999999999999</v>
      </c>
      <c r="D87" s="37">
        <v>156.76666666666665</v>
      </c>
      <c r="E87" s="37">
        <v>153.5333333333333</v>
      </c>
      <c r="F87" s="37">
        <v>151.61666666666665</v>
      </c>
      <c r="G87" s="37">
        <v>148.3833333333333</v>
      </c>
      <c r="H87" s="37">
        <v>158.68333333333331</v>
      </c>
      <c r="I87" s="37">
        <v>161.91666666666666</v>
      </c>
      <c r="J87" s="37">
        <v>163.83333333333331</v>
      </c>
      <c r="K87" s="28">
        <v>160</v>
      </c>
      <c r="L87" s="28">
        <v>154.85</v>
      </c>
      <c r="M87" s="28">
        <v>183.99643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37.299999999999997</v>
      </c>
      <c r="D88" s="37">
        <v>37.483333333333327</v>
      </c>
      <c r="E88" s="37">
        <v>36.816666666666656</v>
      </c>
      <c r="F88" s="37">
        <v>36.333333333333329</v>
      </c>
      <c r="G88" s="37">
        <v>35.666666666666657</v>
      </c>
      <c r="H88" s="37">
        <v>37.966666666666654</v>
      </c>
      <c r="I88" s="37">
        <v>38.633333333333326</v>
      </c>
      <c r="J88" s="37">
        <v>39.116666666666653</v>
      </c>
      <c r="K88" s="28">
        <v>38.15</v>
      </c>
      <c r="L88" s="28">
        <v>37</v>
      </c>
      <c r="M88" s="28">
        <v>79.705579999999998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3248.55</v>
      </c>
      <c r="D89" s="37">
        <v>3245.5833333333335</v>
      </c>
      <c r="E89" s="37">
        <v>3187.9666666666672</v>
      </c>
      <c r="F89" s="37">
        <v>3127.3833333333337</v>
      </c>
      <c r="G89" s="37">
        <v>3069.7666666666673</v>
      </c>
      <c r="H89" s="37">
        <v>3306.166666666667</v>
      </c>
      <c r="I89" s="37">
        <v>3363.7833333333328</v>
      </c>
      <c r="J89" s="37">
        <v>3424.3666666666668</v>
      </c>
      <c r="K89" s="28">
        <v>3303.2</v>
      </c>
      <c r="L89" s="28">
        <v>3185</v>
      </c>
      <c r="M89" s="28">
        <v>1.0255799999999999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426.9</v>
      </c>
      <c r="D90" s="37">
        <v>430.65000000000003</v>
      </c>
      <c r="E90" s="37">
        <v>421.30000000000007</v>
      </c>
      <c r="F90" s="37">
        <v>415.70000000000005</v>
      </c>
      <c r="G90" s="37">
        <v>406.35000000000008</v>
      </c>
      <c r="H90" s="37">
        <v>436.25000000000006</v>
      </c>
      <c r="I90" s="37">
        <v>445.60000000000008</v>
      </c>
      <c r="J90" s="37">
        <v>451.20000000000005</v>
      </c>
      <c r="K90" s="28">
        <v>440</v>
      </c>
      <c r="L90" s="28">
        <v>425.05</v>
      </c>
      <c r="M90" s="28">
        <v>7.8286600000000002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722.05</v>
      </c>
      <c r="D91" s="37">
        <v>722.69999999999993</v>
      </c>
      <c r="E91" s="37">
        <v>710.39999999999986</v>
      </c>
      <c r="F91" s="37">
        <v>698.74999999999989</v>
      </c>
      <c r="G91" s="37">
        <v>686.44999999999982</v>
      </c>
      <c r="H91" s="37">
        <v>734.34999999999991</v>
      </c>
      <c r="I91" s="37">
        <v>746.64999999999986</v>
      </c>
      <c r="J91" s="37">
        <v>758.3</v>
      </c>
      <c r="K91" s="28">
        <v>735</v>
      </c>
      <c r="L91" s="28">
        <v>711.05</v>
      </c>
      <c r="M91" s="28">
        <v>18.330480000000001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499.1</v>
      </c>
      <c r="D92" s="37">
        <v>500.01666666666665</v>
      </c>
      <c r="E92" s="37">
        <v>489.2833333333333</v>
      </c>
      <c r="F92" s="37">
        <v>479.46666666666664</v>
      </c>
      <c r="G92" s="37">
        <v>468.73333333333329</v>
      </c>
      <c r="H92" s="37">
        <v>509.83333333333331</v>
      </c>
      <c r="I92" s="37">
        <v>520.56666666666661</v>
      </c>
      <c r="J92" s="37">
        <v>530.38333333333333</v>
      </c>
      <c r="K92" s="28">
        <v>510.75</v>
      </c>
      <c r="L92" s="28">
        <v>490.2</v>
      </c>
      <c r="M92" s="28">
        <v>0.63353000000000004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1466.3</v>
      </c>
      <c r="D93" s="37">
        <v>1480.8500000000001</v>
      </c>
      <c r="E93" s="37">
        <v>1428.9000000000003</v>
      </c>
      <c r="F93" s="37">
        <v>1391.5000000000002</v>
      </c>
      <c r="G93" s="37">
        <v>1339.5500000000004</v>
      </c>
      <c r="H93" s="37">
        <v>1518.2500000000002</v>
      </c>
      <c r="I93" s="37">
        <v>1570.2</v>
      </c>
      <c r="J93" s="37">
        <v>1607.6000000000001</v>
      </c>
      <c r="K93" s="28">
        <v>1532.8</v>
      </c>
      <c r="L93" s="28">
        <v>1443.45</v>
      </c>
      <c r="M93" s="28">
        <v>15.420809999999999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1477.6</v>
      </c>
      <c r="D94" s="37">
        <v>1479.8333333333333</v>
      </c>
      <c r="E94" s="37">
        <v>1444.7666666666664</v>
      </c>
      <c r="F94" s="37">
        <v>1411.9333333333332</v>
      </c>
      <c r="G94" s="37">
        <v>1376.8666666666663</v>
      </c>
      <c r="H94" s="37">
        <v>1512.6666666666665</v>
      </c>
      <c r="I94" s="37">
        <v>1547.7333333333336</v>
      </c>
      <c r="J94" s="37">
        <v>1580.5666666666666</v>
      </c>
      <c r="K94" s="28">
        <v>1514.9</v>
      </c>
      <c r="L94" s="28">
        <v>1447</v>
      </c>
      <c r="M94" s="28">
        <v>16.27383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528</v>
      </c>
      <c r="D95" s="37">
        <v>522.63333333333333</v>
      </c>
      <c r="E95" s="37">
        <v>503.86666666666667</v>
      </c>
      <c r="F95" s="37">
        <v>479.73333333333335</v>
      </c>
      <c r="G95" s="37">
        <v>460.9666666666667</v>
      </c>
      <c r="H95" s="37">
        <v>546.76666666666665</v>
      </c>
      <c r="I95" s="37">
        <v>565.5333333333333</v>
      </c>
      <c r="J95" s="37">
        <v>589.66666666666663</v>
      </c>
      <c r="K95" s="28">
        <v>541.4</v>
      </c>
      <c r="L95" s="28">
        <v>498.5</v>
      </c>
      <c r="M95" s="28">
        <v>51.975189999999998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280.60000000000002</v>
      </c>
      <c r="D96" s="37">
        <v>278.00000000000006</v>
      </c>
      <c r="E96" s="37">
        <v>270.4500000000001</v>
      </c>
      <c r="F96" s="37">
        <v>260.30000000000007</v>
      </c>
      <c r="G96" s="37">
        <v>252.75000000000011</v>
      </c>
      <c r="H96" s="37">
        <v>288.15000000000009</v>
      </c>
      <c r="I96" s="37">
        <v>295.70000000000005</v>
      </c>
      <c r="J96" s="37">
        <v>305.85000000000008</v>
      </c>
      <c r="K96" s="28">
        <v>285.55</v>
      </c>
      <c r="L96" s="28">
        <v>267.85000000000002</v>
      </c>
      <c r="M96" s="28">
        <v>9.1528200000000002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1138.45</v>
      </c>
      <c r="D97" s="37">
        <v>1138.6500000000001</v>
      </c>
      <c r="E97" s="37">
        <v>1122.4500000000003</v>
      </c>
      <c r="F97" s="37">
        <v>1106.4500000000003</v>
      </c>
      <c r="G97" s="37">
        <v>1090.2500000000005</v>
      </c>
      <c r="H97" s="37">
        <v>1154.6500000000001</v>
      </c>
      <c r="I97" s="37">
        <v>1170.8499999999999</v>
      </c>
      <c r="J97" s="37">
        <v>1186.8499999999999</v>
      </c>
      <c r="K97" s="28">
        <v>1154.8499999999999</v>
      </c>
      <c r="L97" s="28">
        <v>1122.6500000000001</v>
      </c>
      <c r="M97" s="28">
        <v>35.223750000000003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2081.5</v>
      </c>
      <c r="D98" s="37">
        <v>2078.2666666666669</v>
      </c>
      <c r="E98" s="37">
        <v>2051.2333333333336</v>
      </c>
      <c r="F98" s="37">
        <v>2020.9666666666667</v>
      </c>
      <c r="G98" s="37">
        <v>1993.9333333333334</v>
      </c>
      <c r="H98" s="37">
        <v>2108.5333333333338</v>
      </c>
      <c r="I98" s="37">
        <v>2135.5666666666675</v>
      </c>
      <c r="J98" s="37">
        <v>2165.8333333333339</v>
      </c>
      <c r="K98" s="28">
        <v>2105.3000000000002</v>
      </c>
      <c r="L98" s="28">
        <v>2048</v>
      </c>
      <c r="M98" s="28">
        <v>1.91483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1366.5</v>
      </c>
      <c r="D99" s="37">
        <v>1363.1333333333334</v>
      </c>
      <c r="E99" s="37">
        <v>1340.2666666666669</v>
      </c>
      <c r="F99" s="37">
        <v>1314.0333333333335</v>
      </c>
      <c r="G99" s="37">
        <v>1291.166666666667</v>
      </c>
      <c r="H99" s="37">
        <v>1389.3666666666668</v>
      </c>
      <c r="I99" s="37">
        <v>1412.2333333333331</v>
      </c>
      <c r="J99" s="37">
        <v>1438.4666666666667</v>
      </c>
      <c r="K99" s="28">
        <v>1386</v>
      </c>
      <c r="L99" s="28">
        <v>1336.9</v>
      </c>
      <c r="M99" s="28">
        <v>106.09681999999999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521.5</v>
      </c>
      <c r="D100" s="37">
        <v>521.55000000000007</v>
      </c>
      <c r="E100" s="37">
        <v>514.20000000000016</v>
      </c>
      <c r="F100" s="37">
        <v>506.90000000000009</v>
      </c>
      <c r="G100" s="37">
        <v>499.55000000000018</v>
      </c>
      <c r="H100" s="37">
        <v>528.85000000000014</v>
      </c>
      <c r="I100" s="37">
        <v>536.20000000000005</v>
      </c>
      <c r="J100" s="37">
        <v>543.50000000000011</v>
      </c>
      <c r="K100" s="28">
        <v>528.9</v>
      </c>
      <c r="L100" s="28">
        <v>514.25</v>
      </c>
      <c r="M100" s="28">
        <v>46.87979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1084</v>
      </c>
      <c r="D101" s="37">
        <v>1081.1333333333334</v>
      </c>
      <c r="E101" s="37">
        <v>1065.8666666666668</v>
      </c>
      <c r="F101" s="37">
        <v>1047.7333333333333</v>
      </c>
      <c r="G101" s="37">
        <v>1032.4666666666667</v>
      </c>
      <c r="H101" s="37">
        <v>1099.2666666666669</v>
      </c>
      <c r="I101" s="37">
        <v>1114.5333333333338</v>
      </c>
      <c r="J101" s="37">
        <v>1132.666666666667</v>
      </c>
      <c r="K101" s="28">
        <v>1096.4000000000001</v>
      </c>
      <c r="L101" s="28">
        <v>1063</v>
      </c>
      <c r="M101" s="28">
        <v>12.108639999999999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2311.3000000000002</v>
      </c>
      <c r="D102" s="37">
        <v>2338.6666666666665</v>
      </c>
      <c r="E102" s="37">
        <v>2273.7333333333331</v>
      </c>
      <c r="F102" s="37">
        <v>2236.1666666666665</v>
      </c>
      <c r="G102" s="37">
        <v>2171.2333333333331</v>
      </c>
      <c r="H102" s="37">
        <v>2376.2333333333331</v>
      </c>
      <c r="I102" s="37">
        <v>2441.1666666666665</v>
      </c>
      <c r="J102" s="37">
        <v>2478.7333333333331</v>
      </c>
      <c r="K102" s="28">
        <v>2403.6</v>
      </c>
      <c r="L102" s="28">
        <v>2301.1</v>
      </c>
      <c r="M102" s="28">
        <v>12.66961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583.79999999999995</v>
      </c>
      <c r="D103" s="37">
        <v>594.13333333333333</v>
      </c>
      <c r="E103" s="37">
        <v>570.26666666666665</v>
      </c>
      <c r="F103" s="37">
        <v>556.73333333333335</v>
      </c>
      <c r="G103" s="37">
        <v>532.86666666666667</v>
      </c>
      <c r="H103" s="37">
        <v>607.66666666666663</v>
      </c>
      <c r="I103" s="37">
        <v>631.53333333333319</v>
      </c>
      <c r="J103" s="37">
        <v>645.06666666666661</v>
      </c>
      <c r="K103" s="28">
        <v>618</v>
      </c>
      <c r="L103" s="28">
        <v>580.6</v>
      </c>
      <c r="M103" s="28">
        <v>204.90598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1372.1</v>
      </c>
      <c r="D104" s="37">
        <v>1383.8999999999999</v>
      </c>
      <c r="E104" s="37">
        <v>1349.2499999999998</v>
      </c>
      <c r="F104" s="37">
        <v>1326.3999999999999</v>
      </c>
      <c r="G104" s="37">
        <v>1291.7499999999998</v>
      </c>
      <c r="H104" s="37">
        <v>1406.7499999999998</v>
      </c>
      <c r="I104" s="37">
        <v>1441.3999999999999</v>
      </c>
      <c r="J104" s="37">
        <v>1464.2499999999998</v>
      </c>
      <c r="K104" s="28">
        <v>1418.55</v>
      </c>
      <c r="L104" s="28">
        <v>1361.05</v>
      </c>
      <c r="M104" s="28">
        <v>7.2251200000000004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121</v>
      </c>
      <c r="D105" s="37">
        <v>122.63333333333333</v>
      </c>
      <c r="E105" s="37">
        <v>119.01666666666665</v>
      </c>
      <c r="F105" s="37">
        <v>117.03333333333333</v>
      </c>
      <c r="G105" s="37">
        <v>113.41666666666666</v>
      </c>
      <c r="H105" s="37">
        <v>124.61666666666665</v>
      </c>
      <c r="I105" s="37">
        <v>128.23333333333332</v>
      </c>
      <c r="J105" s="37">
        <v>130.21666666666664</v>
      </c>
      <c r="K105" s="28">
        <v>126.25</v>
      </c>
      <c r="L105" s="28">
        <v>120.65</v>
      </c>
      <c r="M105" s="28">
        <v>79.319460000000007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284.64999999999998</v>
      </c>
      <c r="D106" s="37">
        <v>282.18333333333334</v>
      </c>
      <c r="E106" s="37">
        <v>277.2166666666667</v>
      </c>
      <c r="F106" s="37">
        <v>269.78333333333336</v>
      </c>
      <c r="G106" s="37">
        <v>264.81666666666672</v>
      </c>
      <c r="H106" s="37">
        <v>289.61666666666667</v>
      </c>
      <c r="I106" s="37">
        <v>294.58333333333326</v>
      </c>
      <c r="J106" s="37">
        <v>302.01666666666665</v>
      </c>
      <c r="K106" s="28">
        <v>287.14999999999998</v>
      </c>
      <c r="L106" s="28">
        <v>274.75</v>
      </c>
      <c r="M106" s="28">
        <v>92.671700000000001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2019.5</v>
      </c>
      <c r="D107" s="37">
        <v>2024.2333333333333</v>
      </c>
      <c r="E107" s="37">
        <v>1970.5166666666669</v>
      </c>
      <c r="F107" s="37">
        <v>1921.5333333333335</v>
      </c>
      <c r="G107" s="37">
        <v>1867.8166666666671</v>
      </c>
      <c r="H107" s="37">
        <v>2073.2166666666667</v>
      </c>
      <c r="I107" s="37">
        <v>2126.9333333333334</v>
      </c>
      <c r="J107" s="37">
        <v>2175.9166666666665</v>
      </c>
      <c r="K107" s="28">
        <v>2077.9499999999998</v>
      </c>
      <c r="L107" s="28">
        <v>1975.25</v>
      </c>
      <c r="M107" s="28">
        <v>63.201180000000001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321.3</v>
      </c>
      <c r="D108" s="37">
        <v>329.73333333333335</v>
      </c>
      <c r="E108" s="37">
        <v>309.56666666666672</v>
      </c>
      <c r="F108" s="37">
        <v>297.83333333333337</v>
      </c>
      <c r="G108" s="37">
        <v>277.66666666666674</v>
      </c>
      <c r="H108" s="37">
        <v>341.4666666666667</v>
      </c>
      <c r="I108" s="37">
        <v>361.63333333333333</v>
      </c>
      <c r="J108" s="37">
        <v>373.36666666666667</v>
      </c>
      <c r="K108" s="28">
        <v>349.9</v>
      </c>
      <c r="L108" s="28">
        <v>318</v>
      </c>
      <c r="M108" s="28">
        <v>44.858730000000001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2217.5</v>
      </c>
      <c r="D109" s="37">
        <v>2227.8333333333335</v>
      </c>
      <c r="E109" s="37">
        <v>2192.666666666667</v>
      </c>
      <c r="F109" s="37">
        <v>2167.8333333333335</v>
      </c>
      <c r="G109" s="37">
        <v>2132.666666666667</v>
      </c>
      <c r="H109" s="37">
        <v>2252.666666666667</v>
      </c>
      <c r="I109" s="37">
        <v>2287.8333333333339</v>
      </c>
      <c r="J109" s="37">
        <v>2312.666666666667</v>
      </c>
      <c r="K109" s="28">
        <v>2263</v>
      </c>
      <c r="L109" s="28">
        <v>2203</v>
      </c>
      <c r="M109" s="28">
        <v>45.378819999999997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688.05</v>
      </c>
      <c r="D110" s="37">
        <v>693.19999999999993</v>
      </c>
      <c r="E110" s="37">
        <v>679.84999999999991</v>
      </c>
      <c r="F110" s="37">
        <v>671.65</v>
      </c>
      <c r="G110" s="37">
        <v>658.3</v>
      </c>
      <c r="H110" s="37">
        <v>701.39999999999986</v>
      </c>
      <c r="I110" s="37">
        <v>714.75</v>
      </c>
      <c r="J110" s="37">
        <v>722.94999999999982</v>
      </c>
      <c r="K110" s="28">
        <v>706.55</v>
      </c>
      <c r="L110" s="28">
        <v>685</v>
      </c>
      <c r="M110" s="28">
        <v>186.97223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1218.3</v>
      </c>
      <c r="D111" s="37">
        <v>1220.4333333333334</v>
      </c>
      <c r="E111" s="37">
        <v>1204.8666666666668</v>
      </c>
      <c r="F111" s="37">
        <v>1191.4333333333334</v>
      </c>
      <c r="G111" s="37">
        <v>1175.8666666666668</v>
      </c>
      <c r="H111" s="37">
        <v>1233.8666666666668</v>
      </c>
      <c r="I111" s="37">
        <v>1249.4333333333334</v>
      </c>
      <c r="J111" s="37">
        <v>1262.8666666666668</v>
      </c>
      <c r="K111" s="28">
        <v>1236</v>
      </c>
      <c r="L111" s="28">
        <v>1207</v>
      </c>
      <c r="M111" s="28">
        <v>16.979790000000001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451.9</v>
      </c>
      <c r="D112" s="37">
        <v>453.56666666666661</v>
      </c>
      <c r="E112" s="37">
        <v>445.43333333333322</v>
      </c>
      <c r="F112" s="37">
        <v>438.96666666666664</v>
      </c>
      <c r="G112" s="37">
        <v>430.83333333333326</v>
      </c>
      <c r="H112" s="37">
        <v>460.03333333333319</v>
      </c>
      <c r="I112" s="37">
        <v>468.16666666666663</v>
      </c>
      <c r="J112" s="37">
        <v>474.63333333333316</v>
      </c>
      <c r="K112" s="28">
        <v>461.7</v>
      </c>
      <c r="L112" s="28">
        <v>447.1</v>
      </c>
      <c r="M112" s="28">
        <v>13.107799999999999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612.20000000000005</v>
      </c>
      <c r="D113" s="37">
        <v>621.4</v>
      </c>
      <c r="E113" s="37">
        <v>600.79999999999995</v>
      </c>
      <c r="F113" s="37">
        <v>589.4</v>
      </c>
      <c r="G113" s="37">
        <v>568.79999999999995</v>
      </c>
      <c r="H113" s="37">
        <v>632.79999999999995</v>
      </c>
      <c r="I113" s="37">
        <v>653.40000000000009</v>
      </c>
      <c r="J113" s="37">
        <v>664.8</v>
      </c>
      <c r="K113" s="28">
        <v>642</v>
      </c>
      <c r="L113" s="28">
        <v>610</v>
      </c>
      <c r="M113" s="28">
        <v>4.1121499999999997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40.75</v>
      </c>
      <c r="D114" s="37">
        <v>40.949999999999996</v>
      </c>
      <c r="E114" s="37">
        <v>40.349999999999994</v>
      </c>
      <c r="F114" s="37">
        <v>39.949999999999996</v>
      </c>
      <c r="G114" s="37">
        <v>39.349999999999994</v>
      </c>
      <c r="H114" s="37">
        <v>41.349999999999994</v>
      </c>
      <c r="I114" s="37">
        <v>41.95</v>
      </c>
      <c r="J114" s="37">
        <v>42.349999999999994</v>
      </c>
      <c r="K114" s="28">
        <v>41.55</v>
      </c>
      <c r="L114" s="28">
        <v>40.549999999999997</v>
      </c>
      <c r="M114" s="28">
        <v>301.41332999999997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225.5</v>
      </c>
      <c r="D115" s="37">
        <v>223.29999999999998</v>
      </c>
      <c r="E115" s="37">
        <v>219.19999999999996</v>
      </c>
      <c r="F115" s="37">
        <v>212.89999999999998</v>
      </c>
      <c r="G115" s="37">
        <v>208.79999999999995</v>
      </c>
      <c r="H115" s="37">
        <v>229.59999999999997</v>
      </c>
      <c r="I115" s="37">
        <v>233.7</v>
      </c>
      <c r="J115" s="37">
        <v>239.99999999999997</v>
      </c>
      <c r="K115" s="28">
        <v>227.4</v>
      </c>
      <c r="L115" s="28">
        <v>217</v>
      </c>
      <c r="M115" s="28">
        <v>668.35735999999997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4406.5</v>
      </c>
      <c r="D116" s="37">
        <v>4438.25</v>
      </c>
      <c r="E116" s="37">
        <v>4348.25</v>
      </c>
      <c r="F116" s="37">
        <v>4290</v>
      </c>
      <c r="G116" s="37">
        <v>4200</v>
      </c>
      <c r="H116" s="37">
        <v>4496.5</v>
      </c>
      <c r="I116" s="37">
        <v>4586.5</v>
      </c>
      <c r="J116" s="37">
        <v>4644.75</v>
      </c>
      <c r="K116" s="28">
        <v>4528.25</v>
      </c>
      <c r="L116" s="28">
        <v>4380</v>
      </c>
      <c r="M116" s="28">
        <v>1.5414099999999999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142.05000000000001</v>
      </c>
      <c r="D117" s="37">
        <v>142.31666666666666</v>
      </c>
      <c r="E117" s="37">
        <v>141.18333333333334</v>
      </c>
      <c r="F117" s="37">
        <v>140.31666666666666</v>
      </c>
      <c r="G117" s="37">
        <v>139.18333333333334</v>
      </c>
      <c r="H117" s="37">
        <v>143.18333333333334</v>
      </c>
      <c r="I117" s="37">
        <v>144.31666666666666</v>
      </c>
      <c r="J117" s="37">
        <v>145.18333333333334</v>
      </c>
      <c r="K117" s="28">
        <v>143.44999999999999</v>
      </c>
      <c r="L117" s="28">
        <v>141.44999999999999</v>
      </c>
      <c r="M117" s="28">
        <v>32.207729999999998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190.5</v>
      </c>
      <c r="D118" s="37">
        <v>192.81666666666669</v>
      </c>
      <c r="E118" s="37">
        <v>184.98333333333338</v>
      </c>
      <c r="F118" s="37">
        <v>179.4666666666667</v>
      </c>
      <c r="G118" s="37">
        <v>171.63333333333338</v>
      </c>
      <c r="H118" s="37">
        <v>198.33333333333337</v>
      </c>
      <c r="I118" s="37">
        <v>206.16666666666669</v>
      </c>
      <c r="J118" s="37">
        <v>211.68333333333337</v>
      </c>
      <c r="K118" s="28">
        <v>200.65</v>
      </c>
      <c r="L118" s="28">
        <v>187.3</v>
      </c>
      <c r="M118" s="28">
        <v>84.687690000000003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113.25</v>
      </c>
      <c r="D119" s="37">
        <v>113.81666666666666</v>
      </c>
      <c r="E119" s="37">
        <v>112.23333333333332</v>
      </c>
      <c r="F119" s="37">
        <v>111.21666666666665</v>
      </c>
      <c r="G119" s="37">
        <v>109.63333333333331</v>
      </c>
      <c r="H119" s="37">
        <v>114.83333333333333</v>
      </c>
      <c r="I119" s="37">
        <v>116.41666666666667</v>
      </c>
      <c r="J119" s="37">
        <v>117.43333333333334</v>
      </c>
      <c r="K119" s="28">
        <v>115.4</v>
      </c>
      <c r="L119" s="28">
        <v>112.8</v>
      </c>
      <c r="M119" s="28">
        <v>166.70573999999999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747.25</v>
      </c>
      <c r="D120" s="37">
        <v>752.48333333333323</v>
      </c>
      <c r="E120" s="37">
        <v>724.76666666666642</v>
      </c>
      <c r="F120" s="37">
        <v>702.28333333333319</v>
      </c>
      <c r="G120" s="37">
        <v>674.56666666666638</v>
      </c>
      <c r="H120" s="37">
        <v>774.96666666666647</v>
      </c>
      <c r="I120" s="37">
        <v>802.68333333333339</v>
      </c>
      <c r="J120" s="37">
        <v>825.16666666666652</v>
      </c>
      <c r="K120" s="28">
        <v>780.2</v>
      </c>
      <c r="L120" s="28">
        <v>730</v>
      </c>
      <c r="M120" s="28">
        <v>153.95742999999999</v>
      </c>
      <c r="N120" s="1"/>
      <c r="O120" s="1"/>
    </row>
    <row r="121" spans="1:15" ht="12.75" customHeight="1">
      <c r="A121" s="53">
        <v>112</v>
      </c>
      <c r="B121" s="28" t="s">
        <v>830</v>
      </c>
      <c r="C121" s="28">
        <v>21.55</v>
      </c>
      <c r="D121" s="37">
        <v>21.566666666666666</v>
      </c>
      <c r="E121" s="37">
        <v>21.433333333333334</v>
      </c>
      <c r="F121" s="37">
        <v>21.316666666666666</v>
      </c>
      <c r="G121" s="37">
        <v>21.183333333333334</v>
      </c>
      <c r="H121" s="37">
        <v>21.683333333333334</v>
      </c>
      <c r="I121" s="37">
        <v>21.816666666666666</v>
      </c>
      <c r="J121" s="37">
        <v>21.933333333333334</v>
      </c>
      <c r="K121" s="28">
        <v>21.7</v>
      </c>
      <c r="L121" s="28">
        <v>21.45</v>
      </c>
      <c r="M121" s="28">
        <v>47.965780000000002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331.75</v>
      </c>
      <c r="D122" s="37">
        <v>332.31666666666666</v>
      </c>
      <c r="E122" s="37">
        <v>326.63333333333333</v>
      </c>
      <c r="F122" s="37">
        <v>321.51666666666665</v>
      </c>
      <c r="G122" s="37">
        <v>315.83333333333331</v>
      </c>
      <c r="H122" s="37">
        <v>337.43333333333334</v>
      </c>
      <c r="I122" s="37">
        <v>343.11666666666662</v>
      </c>
      <c r="J122" s="37">
        <v>348.23333333333335</v>
      </c>
      <c r="K122" s="28">
        <v>338</v>
      </c>
      <c r="L122" s="28">
        <v>327.2</v>
      </c>
      <c r="M122" s="28">
        <v>30.255109999999998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208</v>
      </c>
      <c r="D123" s="37">
        <v>209.9</v>
      </c>
      <c r="E123" s="37">
        <v>205.10000000000002</v>
      </c>
      <c r="F123" s="37">
        <v>202.20000000000002</v>
      </c>
      <c r="G123" s="37">
        <v>197.40000000000003</v>
      </c>
      <c r="H123" s="37">
        <v>212.8</v>
      </c>
      <c r="I123" s="37">
        <v>217.60000000000002</v>
      </c>
      <c r="J123" s="37">
        <v>220.5</v>
      </c>
      <c r="K123" s="28">
        <v>214.7</v>
      </c>
      <c r="L123" s="28">
        <v>207</v>
      </c>
      <c r="M123" s="28">
        <v>78.367660000000001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901.9</v>
      </c>
      <c r="D124" s="37">
        <v>905.26666666666677</v>
      </c>
      <c r="E124" s="37">
        <v>887.63333333333355</v>
      </c>
      <c r="F124" s="37">
        <v>873.36666666666679</v>
      </c>
      <c r="G124" s="37">
        <v>855.73333333333358</v>
      </c>
      <c r="H124" s="37">
        <v>919.53333333333353</v>
      </c>
      <c r="I124" s="37">
        <v>937.16666666666674</v>
      </c>
      <c r="J124" s="37">
        <v>951.43333333333351</v>
      </c>
      <c r="K124" s="28">
        <v>922.9</v>
      </c>
      <c r="L124" s="28">
        <v>891</v>
      </c>
      <c r="M124" s="28">
        <v>36.239600000000003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4339.8500000000004</v>
      </c>
      <c r="D125" s="37">
        <v>4414.9333333333334</v>
      </c>
      <c r="E125" s="37">
        <v>4249.916666666667</v>
      </c>
      <c r="F125" s="37">
        <v>4159.9833333333336</v>
      </c>
      <c r="G125" s="37">
        <v>3994.9666666666672</v>
      </c>
      <c r="H125" s="37">
        <v>4504.8666666666668</v>
      </c>
      <c r="I125" s="37">
        <v>4669.8833333333332</v>
      </c>
      <c r="J125" s="37">
        <v>4759.8166666666666</v>
      </c>
      <c r="K125" s="28">
        <v>4579.95</v>
      </c>
      <c r="L125" s="28">
        <v>4325</v>
      </c>
      <c r="M125" s="28">
        <v>5.2357500000000003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1723.3</v>
      </c>
      <c r="D126" s="37">
        <v>1713.4333333333334</v>
      </c>
      <c r="E126" s="37">
        <v>1690.8666666666668</v>
      </c>
      <c r="F126" s="37">
        <v>1658.4333333333334</v>
      </c>
      <c r="G126" s="37">
        <v>1635.8666666666668</v>
      </c>
      <c r="H126" s="37">
        <v>1745.8666666666668</v>
      </c>
      <c r="I126" s="37">
        <v>1768.4333333333334</v>
      </c>
      <c r="J126" s="37">
        <v>1800.8666666666668</v>
      </c>
      <c r="K126" s="28">
        <v>1736</v>
      </c>
      <c r="L126" s="28">
        <v>1681</v>
      </c>
      <c r="M126" s="28">
        <v>90.744990000000001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1724.2</v>
      </c>
      <c r="D127" s="37">
        <v>1700.1666666666667</v>
      </c>
      <c r="E127" s="37">
        <v>1658.0333333333335</v>
      </c>
      <c r="F127" s="37">
        <v>1591.8666666666668</v>
      </c>
      <c r="G127" s="37">
        <v>1549.7333333333336</v>
      </c>
      <c r="H127" s="37">
        <v>1766.3333333333335</v>
      </c>
      <c r="I127" s="37">
        <v>1808.4666666666667</v>
      </c>
      <c r="J127" s="37">
        <v>1874.6333333333334</v>
      </c>
      <c r="K127" s="28">
        <v>1742.3</v>
      </c>
      <c r="L127" s="28">
        <v>1634</v>
      </c>
      <c r="M127" s="28">
        <v>29.22485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954.75</v>
      </c>
      <c r="D128" s="37">
        <v>954.9666666666667</v>
      </c>
      <c r="E128" s="37">
        <v>939.18333333333339</v>
      </c>
      <c r="F128" s="37">
        <v>923.61666666666667</v>
      </c>
      <c r="G128" s="37">
        <v>907.83333333333337</v>
      </c>
      <c r="H128" s="37">
        <v>970.53333333333342</v>
      </c>
      <c r="I128" s="37">
        <v>986.31666666666672</v>
      </c>
      <c r="J128" s="37">
        <v>1001.8833333333334</v>
      </c>
      <c r="K128" s="28">
        <v>970.75</v>
      </c>
      <c r="L128" s="28">
        <v>939.4</v>
      </c>
      <c r="M128" s="28">
        <v>3.9809399999999999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329.05</v>
      </c>
      <c r="D129" s="37">
        <v>331.96666666666664</v>
      </c>
      <c r="E129" s="37">
        <v>322.18333333333328</v>
      </c>
      <c r="F129" s="37">
        <v>315.31666666666666</v>
      </c>
      <c r="G129" s="37">
        <v>305.5333333333333</v>
      </c>
      <c r="H129" s="37">
        <v>338.83333333333326</v>
      </c>
      <c r="I129" s="37">
        <v>348.61666666666667</v>
      </c>
      <c r="J129" s="37">
        <v>355.48333333333323</v>
      </c>
      <c r="K129" s="28">
        <v>341.75</v>
      </c>
      <c r="L129" s="28">
        <v>325.10000000000002</v>
      </c>
      <c r="M129" s="28">
        <v>8.4948099999999993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631.95000000000005</v>
      </c>
      <c r="D130" s="37">
        <v>640.35</v>
      </c>
      <c r="E130" s="37">
        <v>620.30000000000007</v>
      </c>
      <c r="F130" s="37">
        <v>608.65000000000009</v>
      </c>
      <c r="G130" s="37">
        <v>588.60000000000014</v>
      </c>
      <c r="H130" s="37">
        <v>652</v>
      </c>
      <c r="I130" s="37">
        <v>672.05</v>
      </c>
      <c r="J130" s="37">
        <v>683.69999999999993</v>
      </c>
      <c r="K130" s="28">
        <v>660.4</v>
      </c>
      <c r="L130" s="28">
        <v>628.70000000000005</v>
      </c>
      <c r="M130" s="28">
        <v>76.054000000000002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435.75</v>
      </c>
      <c r="D131" s="37">
        <v>438.25</v>
      </c>
      <c r="E131" s="37">
        <v>423.7</v>
      </c>
      <c r="F131" s="37">
        <v>411.65</v>
      </c>
      <c r="G131" s="37">
        <v>397.09999999999997</v>
      </c>
      <c r="H131" s="37">
        <v>450.3</v>
      </c>
      <c r="I131" s="37">
        <v>464.84999999999997</v>
      </c>
      <c r="J131" s="37">
        <v>476.90000000000003</v>
      </c>
      <c r="K131" s="28">
        <v>452.8</v>
      </c>
      <c r="L131" s="28">
        <v>426.2</v>
      </c>
      <c r="M131" s="28">
        <v>109.81256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2628</v>
      </c>
      <c r="D132" s="37">
        <v>2674.3333333333335</v>
      </c>
      <c r="E132" s="37">
        <v>2568.666666666667</v>
      </c>
      <c r="F132" s="37">
        <v>2509.3333333333335</v>
      </c>
      <c r="G132" s="37">
        <v>2403.666666666667</v>
      </c>
      <c r="H132" s="37">
        <v>2733.666666666667</v>
      </c>
      <c r="I132" s="37">
        <v>2839.3333333333339</v>
      </c>
      <c r="J132" s="37">
        <v>2898.666666666667</v>
      </c>
      <c r="K132" s="28">
        <v>2780</v>
      </c>
      <c r="L132" s="28">
        <v>2615</v>
      </c>
      <c r="M132" s="28">
        <v>14.42169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1752.15</v>
      </c>
      <c r="D133" s="37">
        <v>1757.2666666666667</v>
      </c>
      <c r="E133" s="37">
        <v>1728.5833333333333</v>
      </c>
      <c r="F133" s="37">
        <v>1705.0166666666667</v>
      </c>
      <c r="G133" s="37">
        <v>1676.3333333333333</v>
      </c>
      <c r="H133" s="37">
        <v>1780.8333333333333</v>
      </c>
      <c r="I133" s="37">
        <v>1809.5166666666667</v>
      </c>
      <c r="J133" s="37">
        <v>1833.0833333333333</v>
      </c>
      <c r="K133" s="28">
        <v>1785.95</v>
      </c>
      <c r="L133" s="28">
        <v>1733.7</v>
      </c>
      <c r="M133" s="28">
        <v>25.49194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61.55</v>
      </c>
      <c r="D134" s="37">
        <v>62.116666666666667</v>
      </c>
      <c r="E134" s="37">
        <v>60.733333333333334</v>
      </c>
      <c r="F134" s="37">
        <v>59.916666666666664</v>
      </c>
      <c r="G134" s="37">
        <v>58.533333333333331</v>
      </c>
      <c r="H134" s="37">
        <v>62.933333333333337</v>
      </c>
      <c r="I134" s="37">
        <v>64.316666666666677</v>
      </c>
      <c r="J134" s="37">
        <v>65.13333333333334</v>
      </c>
      <c r="K134" s="28">
        <v>63.5</v>
      </c>
      <c r="L134" s="28">
        <v>61.3</v>
      </c>
      <c r="M134" s="28">
        <v>88.074200000000005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4613.5</v>
      </c>
      <c r="D135" s="37">
        <v>4619.5</v>
      </c>
      <c r="E135" s="37">
        <v>4554</v>
      </c>
      <c r="F135" s="37">
        <v>4494.5</v>
      </c>
      <c r="G135" s="37">
        <v>4429</v>
      </c>
      <c r="H135" s="37">
        <v>4679</v>
      </c>
      <c r="I135" s="37">
        <v>4744.5</v>
      </c>
      <c r="J135" s="37">
        <v>4804</v>
      </c>
      <c r="K135" s="28">
        <v>4685</v>
      </c>
      <c r="L135" s="28">
        <v>4560</v>
      </c>
      <c r="M135" s="28">
        <v>3.08447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342.35</v>
      </c>
      <c r="D136" s="37">
        <v>343.9666666666667</v>
      </c>
      <c r="E136" s="37">
        <v>338.38333333333338</v>
      </c>
      <c r="F136" s="37">
        <v>334.41666666666669</v>
      </c>
      <c r="G136" s="37">
        <v>328.83333333333337</v>
      </c>
      <c r="H136" s="37">
        <v>347.93333333333339</v>
      </c>
      <c r="I136" s="37">
        <v>353.51666666666665</v>
      </c>
      <c r="J136" s="37">
        <v>357.48333333333341</v>
      </c>
      <c r="K136" s="28">
        <v>349.55</v>
      </c>
      <c r="L136" s="28">
        <v>340</v>
      </c>
      <c r="M136" s="28">
        <v>29.94698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6108.65</v>
      </c>
      <c r="D137" s="37">
        <v>6100.083333333333</v>
      </c>
      <c r="E137" s="37">
        <v>5921.1666666666661</v>
      </c>
      <c r="F137" s="37">
        <v>5733.6833333333334</v>
      </c>
      <c r="G137" s="37">
        <v>5554.7666666666664</v>
      </c>
      <c r="H137" s="37">
        <v>6287.5666666666657</v>
      </c>
      <c r="I137" s="37">
        <v>6466.4833333333318</v>
      </c>
      <c r="J137" s="37">
        <v>6653.9666666666653</v>
      </c>
      <c r="K137" s="28">
        <v>6279</v>
      </c>
      <c r="L137" s="28">
        <v>5912.6</v>
      </c>
      <c r="M137" s="28">
        <v>5.4936299999999996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1711.75</v>
      </c>
      <c r="D138" s="37">
        <v>1722.9333333333334</v>
      </c>
      <c r="E138" s="37">
        <v>1691.8166666666668</v>
      </c>
      <c r="F138" s="37">
        <v>1671.8833333333334</v>
      </c>
      <c r="G138" s="37">
        <v>1640.7666666666669</v>
      </c>
      <c r="H138" s="37">
        <v>1742.8666666666668</v>
      </c>
      <c r="I138" s="37">
        <v>1773.9833333333336</v>
      </c>
      <c r="J138" s="37">
        <v>1793.9166666666667</v>
      </c>
      <c r="K138" s="28">
        <v>1754.05</v>
      </c>
      <c r="L138" s="28">
        <v>1703</v>
      </c>
      <c r="M138" s="28">
        <v>39.068190000000001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536.65</v>
      </c>
      <c r="D139" s="37">
        <v>538.98333333333335</v>
      </c>
      <c r="E139" s="37">
        <v>529.9666666666667</v>
      </c>
      <c r="F139" s="37">
        <v>523.2833333333333</v>
      </c>
      <c r="G139" s="37">
        <v>514.26666666666665</v>
      </c>
      <c r="H139" s="37">
        <v>545.66666666666674</v>
      </c>
      <c r="I139" s="37">
        <v>554.68333333333339</v>
      </c>
      <c r="J139" s="37">
        <v>561.36666666666679</v>
      </c>
      <c r="K139" s="28">
        <v>548</v>
      </c>
      <c r="L139" s="28">
        <v>532.29999999999995</v>
      </c>
      <c r="M139" s="28">
        <v>14.18425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704.35</v>
      </c>
      <c r="D140" s="37">
        <v>708.71666666666658</v>
      </c>
      <c r="E140" s="37">
        <v>698.43333333333317</v>
      </c>
      <c r="F140" s="37">
        <v>692.51666666666654</v>
      </c>
      <c r="G140" s="37">
        <v>682.23333333333312</v>
      </c>
      <c r="H140" s="37">
        <v>714.63333333333321</v>
      </c>
      <c r="I140" s="37">
        <v>724.91666666666674</v>
      </c>
      <c r="J140" s="37">
        <v>730.83333333333326</v>
      </c>
      <c r="K140" s="28">
        <v>719</v>
      </c>
      <c r="L140" s="28">
        <v>702.8</v>
      </c>
      <c r="M140" s="28">
        <v>14.72959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65911.3</v>
      </c>
      <c r="D141" s="37">
        <v>65703.75</v>
      </c>
      <c r="E141" s="37">
        <v>65207.55</v>
      </c>
      <c r="F141" s="37">
        <v>64503.8</v>
      </c>
      <c r="G141" s="37">
        <v>64007.600000000006</v>
      </c>
      <c r="H141" s="37">
        <v>66407.5</v>
      </c>
      <c r="I141" s="37">
        <v>66903.700000000012</v>
      </c>
      <c r="J141" s="37">
        <v>67607.45</v>
      </c>
      <c r="K141" s="28">
        <v>66199.95</v>
      </c>
      <c r="L141" s="28">
        <v>65000</v>
      </c>
      <c r="M141" s="28">
        <v>0.18448999999999999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716.35</v>
      </c>
      <c r="D142" s="37">
        <v>718.9</v>
      </c>
      <c r="E142" s="37">
        <v>709.44999999999993</v>
      </c>
      <c r="F142" s="37">
        <v>702.55</v>
      </c>
      <c r="G142" s="37">
        <v>693.09999999999991</v>
      </c>
      <c r="H142" s="37">
        <v>725.8</v>
      </c>
      <c r="I142" s="37">
        <v>735.25</v>
      </c>
      <c r="J142" s="37">
        <v>742.15</v>
      </c>
      <c r="K142" s="28">
        <v>728.35</v>
      </c>
      <c r="L142" s="28">
        <v>712</v>
      </c>
      <c r="M142" s="28">
        <v>4.2332400000000003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138.5</v>
      </c>
      <c r="D143" s="37">
        <v>139.63333333333333</v>
      </c>
      <c r="E143" s="37">
        <v>136.26666666666665</v>
      </c>
      <c r="F143" s="37">
        <v>134.03333333333333</v>
      </c>
      <c r="G143" s="37">
        <v>130.66666666666666</v>
      </c>
      <c r="H143" s="37">
        <v>141.86666666666665</v>
      </c>
      <c r="I143" s="37">
        <v>145.23333333333332</v>
      </c>
      <c r="J143" s="37">
        <v>147.46666666666664</v>
      </c>
      <c r="K143" s="28">
        <v>143</v>
      </c>
      <c r="L143" s="28">
        <v>137.4</v>
      </c>
      <c r="M143" s="28">
        <v>66.427359999999993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732.3</v>
      </c>
      <c r="D144" s="37">
        <v>739.43333333333339</v>
      </c>
      <c r="E144" s="37">
        <v>722.86666666666679</v>
      </c>
      <c r="F144" s="37">
        <v>713.43333333333339</v>
      </c>
      <c r="G144" s="37">
        <v>696.86666666666679</v>
      </c>
      <c r="H144" s="37">
        <v>748.86666666666679</v>
      </c>
      <c r="I144" s="37">
        <v>765.43333333333339</v>
      </c>
      <c r="J144" s="37">
        <v>774.86666666666679</v>
      </c>
      <c r="K144" s="28">
        <v>756</v>
      </c>
      <c r="L144" s="28">
        <v>730</v>
      </c>
      <c r="M144" s="28">
        <v>48.298499999999997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116.1</v>
      </c>
      <c r="D145" s="37">
        <v>116.3</v>
      </c>
      <c r="E145" s="37">
        <v>113.8</v>
      </c>
      <c r="F145" s="37">
        <v>111.5</v>
      </c>
      <c r="G145" s="37">
        <v>109</v>
      </c>
      <c r="H145" s="37">
        <v>118.6</v>
      </c>
      <c r="I145" s="37">
        <v>121.1</v>
      </c>
      <c r="J145" s="37">
        <v>123.39999999999999</v>
      </c>
      <c r="K145" s="28">
        <v>118.8</v>
      </c>
      <c r="L145" s="28">
        <v>114</v>
      </c>
      <c r="M145" s="28">
        <v>43.575130000000001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501.05</v>
      </c>
      <c r="D146" s="37">
        <v>503.38333333333338</v>
      </c>
      <c r="E146" s="37">
        <v>496.76666666666677</v>
      </c>
      <c r="F146" s="37">
        <v>492.48333333333341</v>
      </c>
      <c r="G146" s="37">
        <v>485.86666666666679</v>
      </c>
      <c r="H146" s="37">
        <v>507.66666666666674</v>
      </c>
      <c r="I146" s="37">
        <v>514.28333333333342</v>
      </c>
      <c r="J146" s="37">
        <v>518.56666666666672</v>
      </c>
      <c r="K146" s="28">
        <v>510</v>
      </c>
      <c r="L146" s="28">
        <v>499.1</v>
      </c>
      <c r="M146" s="28">
        <v>22.332640000000001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7247.3</v>
      </c>
      <c r="D147" s="37">
        <v>7298.833333333333</v>
      </c>
      <c r="E147" s="37">
        <v>7078.4666666666662</v>
      </c>
      <c r="F147" s="37">
        <v>6909.6333333333332</v>
      </c>
      <c r="G147" s="37">
        <v>6689.2666666666664</v>
      </c>
      <c r="H147" s="37">
        <v>7467.6666666666661</v>
      </c>
      <c r="I147" s="37">
        <v>7688.0333333333328</v>
      </c>
      <c r="J147" s="37">
        <v>7856.8666666666659</v>
      </c>
      <c r="K147" s="28">
        <v>7519.2</v>
      </c>
      <c r="L147" s="28">
        <v>7130</v>
      </c>
      <c r="M147" s="28">
        <v>25.116579999999999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789.55</v>
      </c>
      <c r="D148" s="37">
        <v>794.18333333333339</v>
      </c>
      <c r="E148" s="37">
        <v>776.51666666666677</v>
      </c>
      <c r="F148" s="37">
        <v>763.48333333333335</v>
      </c>
      <c r="G148" s="37">
        <v>745.81666666666672</v>
      </c>
      <c r="H148" s="37">
        <v>807.21666666666681</v>
      </c>
      <c r="I148" s="37">
        <v>824.88333333333333</v>
      </c>
      <c r="J148" s="37">
        <v>837.91666666666686</v>
      </c>
      <c r="K148" s="28">
        <v>811.85</v>
      </c>
      <c r="L148" s="28">
        <v>781.15</v>
      </c>
      <c r="M148" s="28">
        <v>3.8370700000000002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3884.6</v>
      </c>
      <c r="D149" s="37">
        <v>3886.0666666666671</v>
      </c>
      <c r="E149" s="37">
        <v>3808.5333333333342</v>
      </c>
      <c r="F149" s="37">
        <v>3732.4666666666672</v>
      </c>
      <c r="G149" s="37">
        <v>3654.9333333333343</v>
      </c>
      <c r="H149" s="37">
        <v>3962.1333333333341</v>
      </c>
      <c r="I149" s="37">
        <v>4039.666666666667</v>
      </c>
      <c r="J149" s="37">
        <v>4115.7333333333336</v>
      </c>
      <c r="K149" s="28">
        <v>3963.6</v>
      </c>
      <c r="L149" s="28">
        <v>3810</v>
      </c>
      <c r="M149" s="28">
        <v>6.5458499999999997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3187.15</v>
      </c>
      <c r="D150" s="37">
        <v>3165.75</v>
      </c>
      <c r="E150" s="37">
        <v>3113.5</v>
      </c>
      <c r="F150" s="37">
        <v>3039.85</v>
      </c>
      <c r="G150" s="37">
        <v>2987.6</v>
      </c>
      <c r="H150" s="37">
        <v>3239.4</v>
      </c>
      <c r="I150" s="37">
        <v>3291.65</v>
      </c>
      <c r="J150" s="37">
        <v>3365.3</v>
      </c>
      <c r="K150" s="28">
        <v>3218</v>
      </c>
      <c r="L150" s="28">
        <v>3092.1</v>
      </c>
      <c r="M150" s="28">
        <v>5.4360499999999998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1376.15</v>
      </c>
      <c r="D151" s="37">
        <v>1388.9166666666667</v>
      </c>
      <c r="E151" s="37">
        <v>1358.1333333333334</v>
      </c>
      <c r="F151" s="37">
        <v>1340.1166666666668</v>
      </c>
      <c r="G151" s="37">
        <v>1309.3333333333335</v>
      </c>
      <c r="H151" s="37">
        <v>1406.9333333333334</v>
      </c>
      <c r="I151" s="37">
        <v>1437.7166666666667</v>
      </c>
      <c r="J151" s="37">
        <v>1455.7333333333333</v>
      </c>
      <c r="K151" s="28">
        <v>1419.7</v>
      </c>
      <c r="L151" s="28">
        <v>1370.9</v>
      </c>
      <c r="M151" s="28">
        <v>10.421200000000001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868.7</v>
      </c>
      <c r="D152" s="37">
        <v>871.94999999999993</v>
      </c>
      <c r="E152" s="37">
        <v>861.74999999999989</v>
      </c>
      <c r="F152" s="37">
        <v>854.8</v>
      </c>
      <c r="G152" s="37">
        <v>844.59999999999991</v>
      </c>
      <c r="H152" s="37">
        <v>878.89999999999986</v>
      </c>
      <c r="I152" s="37">
        <v>889.09999999999991</v>
      </c>
      <c r="J152" s="37">
        <v>896.04999999999984</v>
      </c>
      <c r="K152" s="28">
        <v>882.15</v>
      </c>
      <c r="L152" s="28">
        <v>865</v>
      </c>
      <c r="M152" s="28">
        <v>0.97836000000000001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148.1</v>
      </c>
      <c r="D153" s="37">
        <v>149.81666666666669</v>
      </c>
      <c r="E153" s="37">
        <v>145.88333333333338</v>
      </c>
      <c r="F153" s="37">
        <v>143.66666666666669</v>
      </c>
      <c r="G153" s="37">
        <v>139.73333333333338</v>
      </c>
      <c r="H153" s="37">
        <v>152.03333333333339</v>
      </c>
      <c r="I153" s="37">
        <v>155.96666666666673</v>
      </c>
      <c r="J153" s="37">
        <v>158.18333333333339</v>
      </c>
      <c r="K153" s="28">
        <v>153.75</v>
      </c>
      <c r="L153" s="28">
        <v>147.6</v>
      </c>
      <c r="M153" s="28">
        <v>89.977829999999997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130.19999999999999</v>
      </c>
      <c r="D154" s="37">
        <v>131.1</v>
      </c>
      <c r="E154" s="37">
        <v>128.85</v>
      </c>
      <c r="F154" s="37">
        <v>127.5</v>
      </c>
      <c r="G154" s="37">
        <v>125.25</v>
      </c>
      <c r="H154" s="37">
        <v>132.44999999999999</v>
      </c>
      <c r="I154" s="37">
        <v>134.69999999999999</v>
      </c>
      <c r="J154" s="37">
        <v>136.04999999999998</v>
      </c>
      <c r="K154" s="28">
        <v>133.35</v>
      </c>
      <c r="L154" s="28">
        <v>129.75</v>
      </c>
      <c r="M154" s="28">
        <v>158.83138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122.8</v>
      </c>
      <c r="D155" s="37">
        <v>125.91666666666667</v>
      </c>
      <c r="E155" s="37">
        <v>119.13333333333335</v>
      </c>
      <c r="F155" s="37">
        <v>115.46666666666668</v>
      </c>
      <c r="G155" s="37">
        <v>108.68333333333337</v>
      </c>
      <c r="H155" s="37">
        <v>129.58333333333334</v>
      </c>
      <c r="I155" s="37">
        <v>136.36666666666667</v>
      </c>
      <c r="J155" s="37">
        <v>140.03333333333333</v>
      </c>
      <c r="K155" s="28">
        <v>132.69999999999999</v>
      </c>
      <c r="L155" s="28">
        <v>122.25</v>
      </c>
      <c r="M155" s="28">
        <v>528.43904999999995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3625.6</v>
      </c>
      <c r="D156" s="37">
        <v>3670.7000000000003</v>
      </c>
      <c r="E156" s="37">
        <v>3562.9000000000005</v>
      </c>
      <c r="F156" s="37">
        <v>3500.2000000000003</v>
      </c>
      <c r="G156" s="37">
        <v>3392.4000000000005</v>
      </c>
      <c r="H156" s="37">
        <v>3733.4000000000005</v>
      </c>
      <c r="I156" s="37">
        <v>3841.2000000000007</v>
      </c>
      <c r="J156" s="37">
        <v>3903.9000000000005</v>
      </c>
      <c r="K156" s="28">
        <v>3778.5</v>
      </c>
      <c r="L156" s="28">
        <v>3608</v>
      </c>
      <c r="M156" s="28">
        <v>5.7433199999999998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17391.849999999999</v>
      </c>
      <c r="D157" s="37">
        <v>17318.966666666664</v>
      </c>
      <c r="E157" s="37">
        <v>17093.883333333328</v>
      </c>
      <c r="F157" s="37">
        <v>16795.916666666664</v>
      </c>
      <c r="G157" s="37">
        <v>16570.833333333328</v>
      </c>
      <c r="H157" s="37">
        <v>17616.933333333327</v>
      </c>
      <c r="I157" s="37">
        <v>17842.016666666663</v>
      </c>
      <c r="J157" s="37">
        <v>18139.983333333326</v>
      </c>
      <c r="K157" s="28">
        <v>17544.05</v>
      </c>
      <c r="L157" s="28">
        <v>17021</v>
      </c>
      <c r="M157" s="28">
        <v>0.51705000000000001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299.5</v>
      </c>
      <c r="D158" s="37">
        <v>301.11666666666667</v>
      </c>
      <c r="E158" s="37">
        <v>295.98333333333335</v>
      </c>
      <c r="F158" s="37">
        <v>292.4666666666667</v>
      </c>
      <c r="G158" s="37">
        <v>287.33333333333337</v>
      </c>
      <c r="H158" s="37">
        <v>304.63333333333333</v>
      </c>
      <c r="I158" s="37">
        <v>309.76666666666665</v>
      </c>
      <c r="J158" s="37">
        <v>313.2833333333333</v>
      </c>
      <c r="K158" s="28">
        <v>306.25</v>
      </c>
      <c r="L158" s="28">
        <v>297.60000000000002</v>
      </c>
      <c r="M158" s="28">
        <v>3.8303400000000001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845.3</v>
      </c>
      <c r="D159" s="37">
        <v>853.75</v>
      </c>
      <c r="E159" s="37">
        <v>833.45</v>
      </c>
      <c r="F159" s="37">
        <v>821.6</v>
      </c>
      <c r="G159" s="37">
        <v>801.30000000000007</v>
      </c>
      <c r="H159" s="37">
        <v>865.6</v>
      </c>
      <c r="I159" s="37">
        <v>885.9</v>
      </c>
      <c r="J159" s="37">
        <v>897.75</v>
      </c>
      <c r="K159" s="28">
        <v>874.05</v>
      </c>
      <c r="L159" s="28">
        <v>841.9</v>
      </c>
      <c r="M159" s="28">
        <v>7.0223500000000003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165.25</v>
      </c>
      <c r="D160" s="37">
        <v>166.70000000000002</v>
      </c>
      <c r="E160" s="37">
        <v>162.40000000000003</v>
      </c>
      <c r="F160" s="37">
        <v>159.55000000000001</v>
      </c>
      <c r="G160" s="37">
        <v>155.25000000000003</v>
      </c>
      <c r="H160" s="37">
        <v>169.55000000000004</v>
      </c>
      <c r="I160" s="37">
        <v>173.85000000000005</v>
      </c>
      <c r="J160" s="37">
        <v>176.70000000000005</v>
      </c>
      <c r="K160" s="28">
        <v>171</v>
      </c>
      <c r="L160" s="28">
        <v>163.85</v>
      </c>
      <c r="M160" s="28">
        <v>326.58756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244.65</v>
      </c>
      <c r="D161" s="37">
        <v>248.01666666666665</v>
      </c>
      <c r="E161" s="37">
        <v>238.33333333333331</v>
      </c>
      <c r="F161" s="37">
        <v>232.01666666666665</v>
      </c>
      <c r="G161" s="37">
        <v>222.33333333333331</v>
      </c>
      <c r="H161" s="37">
        <v>254.33333333333331</v>
      </c>
      <c r="I161" s="37">
        <v>264.01666666666665</v>
      </c>
      <c r="J161" s="37">
        <v>270.33333333333331</v>
      </c>
      <c r="K161" s="28">
        <v>257.7</v>
      </c>
      <c r="L161" s="28">
        <v>241.7</v>
      </c>
      <c r="M161" s="28">
        <v>38.554310000000001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2440.1999999999998</v>
      </c>
      <c r="D162" s="37">
        <v>2442.0333333333333</v>
      </c>
      <c r="E162" s="37">
        <v>2410.1666666666665</v>
      </c>
      <c r="F162" s="37">
        <v>2380.1333333333332</v>
      </c>
      <c r="G162" s="37">
        <v>2348.2666666666664</v>
      </c>
      <c r="H162" s="37">
        <v>2472.0666666666666</v>
      </c>
      <c r="I162" s="37">
        <v>2503.9333333333334</v>
      </c>
      <c r="J162" s="37">
        <v>2533.9666666666667</v>
      </c>
      <c r="K162" s="28">
        <v>2473.9</v>
      </c>
      <c r="L162" s="28">
        <v>2412</v>
      </c>
      <c r="M162" s="28">
        <v>1.3088599999999999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40996.25</v>
      </c>
      <c r="D163" s="37">
        <v>40982.383333333331</v>
      </c>
      <c r="E163" s="37">
        <v>40393.866666666661</v>
      </c>
      <c r="F163" s="37">
        <v>39791.48333333333</v>
      </c>
      <c r="G163" s="37">
        <v>39202.96666666666</v>
      </c>
      <c r="H163" s="37">
        <v>41584.766666666663</v>
      </c>
      <c r="I163" s="37">
        <v>42173.283333333326</v>
      </c>
      <c r="J163" s="37">
        <v>42775.666666666664</v>
      </c>
      <c r="K163" s="28">
        <v>41570.9</v>
      </c>
      <c r="L163" s="28">
        <v>40380</v>
      </c>
      <c r="M163" s="28">
        <v>0.21160999999999999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214.55</v>
      </c>
      <c r="D164" s="37">
        <v>213.9666666666667</v>
      </c>
      <c r="E164" s="37">
        <v>212.03333333333339</v>
      </c>
      <c r="F164" s="37">
        <v>209.51666666666668</v>
      </c>
      <c r="G164" s="37">
        <v>207.58333333333337</v>
      </c>
      <c r="H164" s="37">
        <v>216.48333333333341</v>
      </c>
      <c r="I164" s="37">
        <v>218.41666666666669</v>
      </c>
      <c r="J164" s="37">
        <v>220.93333333333342</v>
      </c>
      <c r="K164" s="28">
        <v>215.9</v>
      </c>
      <c r="L164" s="28">
        <v>211.45</v>
      </c>
      <c r="M164" s="28">
        <v>14.634399999999999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4337</v>
      </c>
      <c r="D165" s="37">
        <v>4332.5166666666664</v>
      </c>
      <c r="E165" s="37">
        <v>4275.4833333333327</v>
      </c>
      <c r="F165" s="37">
        <v>4213.9666666666662</v>
      </c>
      <c r="G165" s="37">
        <v>4156.9333333333325</v>
      </c>
      <c r="H165" s="37">
        <v>4394.0333333333328</v>
      </c>
      <c r="I165" s="37">
        <v>4451.0666666666657</v>
      </c>
      <c r="J165" s="37">
        <v>4512.583333333333</v>
      </c>
      <c r="K165" s="28">
        <v>4389.55</v>
      </c>
      <c r="L165" s="28">
        <v>4271</v>
      </c>
      <c r="M165" s="28">
        <v>0.15253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2260.9499999999998</v>
      </c>
      <c r="D166" s="37">
        <v>2273.7833333333333</v>
      </c>
      <c r="E166" s="37">
        <v>2217.1666666666665</v>
      </c>
      <c r="F166" s="37">
        <v>2173.3833333333332</v>
      </c>
      <c r="G166" s="37">
        <v>2116.7666666666664</v>
      </c>
      <c r="H166" s="37">
        <v>2317.5666666666666</v>
      </c>
      <c r="I166" s="37">
        <v>2374.1833333333334</v>
      </c>
      <c r="J166" s="37">
        <v>2417.9666666666667</v>
      </c>
      <c r="K166" s="28">
        <v>2330.4</v>
      </c>
      <c r="L166" s="28">
        <v>2230</v>
      </c>
      <c r="M166" s="28">
        <v>7.1147999999999998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2047.65</v>
      </c>
      <c r="D167" s="37">
        <v>2045.95</v>
      </c>
      <c r="E167" s="37">
        <v>2011.7000000000003</v>
      </c>
      <c r="F167" s="37">
        <v>1975.7500000000002</v>
      </c>
      <c r="G167" s="37">
        <v>1941.5000000000005</v>
      </c>
      <c r="H167" s="37">
        <v>2081.9</v>
      </c>
      <c r="I167" s="37">
        <v>2116.1499999999996</v>
      </c>
      <c r="J167" s="37">
        <v>2152.1</v>
      </c>
      <c r="K167" s="28">
        <v>2080.1999999999998</v>
      </c>
      <c r="L167" s="28">
        <v>2010</v>
      </c>
      <c r="M167" s="28">
        <v>5.2278599999999997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2255.25</v>
      </c>
      <c r="D168" s="37">
        <v>2275.75</v>
      </c>
      <c r="E168" s="37">
        <v>2229.5</v>
      </c>
      <c r="F168" s="37">
        <v>2203.75</v>
      </c>
      <c r="G168" s="37">
        <v>2157.5</v>
      </c>
      <c r="H168" s="37">
        <v>2301.5</v>
      </c>
      <c r="I168" s="37">
        <v>2347.75</v>
      </c>
      <c r="J168" s="37">
        <v>2373.5</v>
      </c>
      <c r="K168" s="28">
        <v>2322</v>
      </c>
      <c r="L168" s="28">
        <v>2250</v>
      </c>
      <c r="M168" s="28">
        <v>3.2198699999999998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109.05</v>
      </c>
      <c r="D169" s="37">
        <v>109.06666666666666</v>
      </c>
      <c r="E169" s="37">
        <v>107.78333333333333</v>
      </c>
      <c r="F169" s="37">
        <v>106.51666666666667</v>
      </c>
      <c r="G169" s="37">
        <v>105.23333333333333</v>
      </c>
      <c r="H169" s="37">
        <v>110.33333333333333</v>
      </c>
      <c r="I169" s="37">
        <v>111.61666666666666</v>
      </c>
      <c r="J169" s="37">
        <v>112.88333333333333</v>
      </c>
      <c r="K169" s="28">
        <v>110.35</v>
      </c>
      <c r="L169" s="28">
        <v>107.8</v>
      </c>
      <c r="M169" s="28">
        <v>46.063830000000003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215.05</v>
      </c>
      <c r="D170" s="37">
        <v>214.5</v>
      </c>
      <c r="E170" s="37">
        <v>211.5</v>
      </c>
      <c r="F170" s="37">
        <v>207.95</v>
      </c>
      <c r="G170" s="37">
        <v>204.95</v>
      </c>
      <c r="H170" s="37">
        <v>218.05</v>
      </c>
      <c r="I170" s="37">
        <v>221.05</v>
      </c>
      <c r="J170" s="37">
        <v>224.60000000000002</v>
      </c>
      <c r="K170" s="28">
        <v>217.5</v>
      </c>
      <c r="L170" s="28">
        <v>210.95</v>
      </c>
      <c r="M170" s="28">
        <v>95.957380000000001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433.35</v>
      </c>
      <c r="D171" s="37">
        <v>434.43333333333334</v>
      </c>
      <c r="E171" s="37">
        <v>426.41666666666669</v>
      </c>
      <c r="F171" s="37">
        <v>419.48333333333335</v>
      </c>
      <c r="G171" s="37">
        <v>411.4666666666667</v>
      </c>
      <c r="H171" s="37">
        <v>441.36666666666667</v>
      </c>
      <c r="I171" s="37">
        <v>449.38333333333333</v>
      </c>
      <c r="J171" s="37">
        <v>456.31666666666666</v>
      </c>
      <c r="K171" s="28">
        <v>442.45</v>
      </c>
      <c r="L171" s="28">
        <v>427.5</v>
      </c>
      <c r="M171" s="28">
        <v>7.6810200000000002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14952.9</v>
      </c>
      <c r="D172" s="37">
        <v>15008.6</v>
      </c>
      <c r="E172" s="37">
        <v>14717.2</v>
      </c>
      <c r="F172" s="37">
        <v>14481.5</v>
      </c>
      <c r="G172" s="37">
        <v>14190.1</v>
      </c>
      <c r="H172" s="37">
        <v>15244.300000000001</v>
      </c>
      <c r="I172" s="37">
        <v>15535.699999999999</v>
      </c>
      <c r="J172" s="37">
        <v>15771.400000000001</v>
      </c>
      <c r="K172" s="28">
        <v>15300</v>
      </c>
      <c r="L172" s="28">
        <v>14772.9</v>
      </c>
      <c r="M172" s="28">
        <v>0.27152999999999999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34.6</v>
      </c>
      <c r="D173" s="37">
        <v>34.833333333333336</v>
      </c>
      <c r="E173" s="37">
        <v>34.266666666666673</v>
      </c>
      <c r="F173" s="37">
        <v>33.933333333333337</v>
      </c>
      <c r="G173" s="37">
        <v>33.366666666666674</v>
      </c>
      <c r="H173" s="37">
        <v>35.166666666666671</v>
      </c>
      <c r="I173" s="37">
        <v>35.733333333333334</v>
      </c>
      <c r="J173" s="37">
        <v>36.06666666666667</v>
      </c>
      <c r="K173" s="28">
        <v>35.4</v>
      </c>
      <c r="L173" s="28">
        <v>34.5</v>
      </c>
      <c r="M173" s="28">
        <v>566.8913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126.55</v>
      </c>
      <c r="D174" s="37">
        <v>127.80000000000001</v>
      </c>
      <c r="E174" s="37">
        <v>124.80000000000001</v>
      </c>
      <c r="F174" s="37">
        <v>123.05</v>
      </c>
      <c r="G174" s="37">
        <v>120.05</v>
      </c>
      <c r="H174" s="37">
        <v>129.55000000000001</v>
      </c>
      <c r="I174" s="37">
        <v>132.55000000000001</v>
      </c>
      <c r="J174" s="37">
        <v>134.30000000000004</v>
      </c>
      <c r="K174" s="28">
        <v>130.80000000000001</v>
      </c>
      <c r="L174" s="28">
        <v>126.05</v>
      </c>
      <c r="M174" s="28">
        <v>145.00869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123.55</v>
      </c>
      <c r="D175" s="37">
        <v>123.41666666666667</v>
      </c>
      <c r="E175" s="37">
        <v>121.83333333333334</v>
      </c>
      <c r="F175" s="37">
        <v>120.11666666666667</v>
      </c>
      <c r="G175" s="37">
        <v>118.53333333333335</v>
      </c>
      <c r="H175" s="37">
        <v>125.13333333333334</v>
      </c>
      <c r="I175" s="37">
        <v>126.71666666666668</v>
      </c>
      <c r="J175" s="37">
        <v>128.43333333333334</v>
      </c>
      <c r="K175" s="28">
        <v>125</v>
      </c>
      <c r="L175" s="28">
        <v>121.7</v>
      </c>
      <c r="M175" s="28">
        <v>25.942900000000002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2325.5500000000002</v>
      </c>
      <c r="D176" s="37">
        <v>2336.7333333333336</v>
      </c>
      <c r="E176" s="37">
        <v>2309.166666666667</v>
      </c>
      <c r="F176" s="37">
        <v>2292.7833333333333</v>
      </c>
      <c r="G176" s="37">
        <v>2265.2166666666667</v>
      </c>
      <c r="H176" s="37">
        <v>2353.1166666666672</v>
      </c>
      <c r="I176" s="37">
        <v>2380.6833333333338</v>
      </c>
      <c r="J176" s="37">
        <v>2397.0666666666675</v>
      </c>
      <c r="K176" s="28">
        <v>2364.3000000000002</v>
      </c>
      <c r="L176" s="28">
        <v>2320.35</v>
      </c>
      <c r="M176" s="28">
        <v>49.868139999999997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744.25</v>
      </c>
      <c r="D177" s="37">
        <v>740.05000000000007</v>
      </c>
      <c r="E177" s="37">
        <v>716.85000000000014</v>
      </c>
      <c r="F177" s="37">
        <v>689.45</v>
      </c>
      <c r="G177" s="37">
        <v>666.25000000000011</v>
      </c>
      <c r="H177" s="37">
        <v>767.45000000000016</v>
      </c>
      <c r="I177" s="37">
        <v>790.6500000000002</v>
      </c>
      <c r="J177" s="37">
        <v>818.05000000000018</v>
      </c>
      <c r="K177" s="28">
        <v>763.25</v>
      </c>
      <c r="L177" s="28">
        <v>712.65</v>
      </c>
      <c r="M177" s="28">
        <v>26.046759999999999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1057.3499999999999</v>
      </c>
      <c r="D178" s="37">
        <v>1061.5</v>
      </c>
      <c r="E178" s="37">
        <v>1045.5999999999999</v>
      </c>
      <c r="F178" s="37">
        <v>1033.8499999999999</v>
      </c>
      <c r="G178" s="37">
        <v>1017.9499999999998</v>
      </c>
      <c r="H178" s="37">
        <v>1073.25</v>
      </c>
      <c r="I178" s="37">
        <v>1089.1500000000001</v>
      </c>
      <c r="J178" s="37">
        <v>1100.9000000000001</v>
      </c>
      <c r="K178" s="28">
        <v>1077.4000000000001</v>
      </c>
      <c r="L178" s="28">
        <v>1049.75</v>
      </c>
      <c r="M178" s="28">
        <v>15.866680000000001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2234.35</v>
      </c>
      <c r="D179" s="37">
        <v>2266.1166666666668</v>
      </c>
      <c r="E179" s="37">
        <v>2193.2333333333336</v>
      </c>
      <c r="F179" s="37">
        <v>2152.1166666666668</v>
      </c>
      <c r="G179" s="37">
        <v>2079.2333333333336</v>
      </c>
      <c r="H179" s="37">
        <v>2307.2333333333336</v>
      </c>
      <c r="I179" s="37">
        <v>2380.1166666666668</v>
      </c>
      <c r="J179" s="37">
        <v>2421.2333333333336</v>
      </c>
      <c r="K179" s="28">
        <v>2339</v>
      </c>
      <c r="L179" s="28">
        <v>2225</v>
      </c>
      <c r="M179" s="28">
        <v>6.3656199999999998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7106.1</v>
      </c>
      <c r="D180" s="37">
        <v>7149.7</v>
      </c>
      <c r="E180" s="37">
        <v>7047.45</v>
      </c>
      <c r="F180" s="37">
        <v>6988.8</v>
      </c>
      <c r="G180" s="37">
        <v>6886.55</v>
      </c>
      <c r="H180" s="37">
        <v>7208.3499999999995</v>
      </c>
      <c r="I180" s="37">
        <v>7310.5999999999995</v>
      </c>
      <c r="J180" s="37">
        <v>7369.2499999999991</v>
      </c>
      <c r="K180" s="28">
        <v>7251.95</v>
      </c>
      <c r="L180" s="28">
        <v>7091.05</v>
      </c>
      <c r="M180" s="28">
        <v>0.17047000000000001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22550.35</v>
      </c>
      <c r="D181" s="37">
        <v>22522</v>
      </c>
      <c r="E181" s="37">
        <v>22145</v>
      </c>
      <c r="F181" s="37">
        <v>21739.65</v>
      </c>
      <c r="G181" s="37">
        <v>21362.65</v>
      </c>
      <c r="H181" s="37">
        <v>22927.35</v>
      </c>
      <c r="I181" s="37">
        <v>23304.35</v>
      </c>
      <c r="J181" s="37">
        <v>23709.699999999997</v>
      </c>
      <c r="K181" s="28">
        <v>22899</v>
      </c>
      <c r="L181" s="28">
        <v>22116.65</v>
      </c>
      <c r="M181" s="28">
        <v>0.92671999999999999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1089.1500000000001</v>
      </c>
      <c r="D182" s="37">
        <v>1095.55</v>
      </c>
      <c r="E182" s="37">
        <v>1074.5999999999999</v>
      </c>
      <c r="F182" s="37">
        <v>1060.05</v>
      </c>
      <c r="G182" s="37">
        <v>1039.0999999999999</v>
      </c>
      <c r="H182" s="37">
        <v>1110.0999999999999</v>
      </c>
      <c r="I182" s="37">
        <v>1131.0500000000002</v>
      </c>
      <c r="J182" s="37">
        <v>1145.5999999999999</v>
      </c>
      <c r="K182" s="28">
        <v>1116.5</v>
      </c>
      <c r="L182" s="28">
        <v>1081</v>
      </c>
      <c r="M182" s="28">
        <v>10.68191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2289.6999999999998</v>
      </c>
      <c r="D183" s="37">
        <v>2313.6166666666668</v>
      </c>
      <c r="E183" s="37">
        <v>2261.0833333333335</v>
      </c>
      <c r="F183" s="37">
        <v>2232.4666666666667</v>
      </c>
      <c r="G183" s="37">
        <v>2179.9333333333334</v>
      </c>
      <c r="H183" s="37">
        <v>2342.2333333333336</v>
      </c>
      <c r="I183" s="37">
        <v>2394.7666666666664</v>
      </c>
      <c r="J183" s="37">
        <v>2423.3833333333337</v>
      </c>
      <c r="K183" s="28">
        <v>2366.15</v>
      </c>
      <c r="L183" s="28">
        <v>2285</v>
      </c>
      <c r="M183" s="28">
        <v>1.92733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461.95</v>
      </c>
      <c r="D184" s="37">
        <v>463.5</v>
      </c>
      <c r="E184" s="37">
        <v>456.1</v>
      </c>
      <c r="F184" s="37">
        <v>450.25</v>
      </c>
      <c r="G184" s="37">
        <v>442.85</v>
      </c>
      <c r="H184" s="37">
        <v>469.35</v>
      </c>
      <c r="I184" s="37">
        <v>476.75</v>
      </c>
      <c r="J184" s="37">
        <v>482.6</v>
      </c>
      <c r="K184" s="28">
        <v>470.9</v>
      </c>
      <c r="L184" s="28">
        <v>457.65</v>
      </c>
      <c r="M184" s="28">
        <v>206.84268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97.55</v>
      </c>
      <c r="D185" s="37">
        <v>98.899999999999991</v>
      </c>
      <c r="E185" s="37">
        <v>95.699999999999989</v>
      </c>
      <c r="F185" s="37">
        <v>93.85</v>
      </c>
      <c r="G185" s="37">
        <v>90.649999999999991</v>
      </c>
      <c r="H185" s="37">
        <v>100.74999999999999</v>
      </c>
      <c r="I185" s="37">
        <v>103.95</v>
      </c>
      <c r="J185" s="37">
        <v>105.79999999999998</v>
      </c>
      <c r="K185" s="28">
        <v>102.1</v>
      </c>
      <c r="L185" s="28">
        <v>97.05</v>
      </c>
      <c r="M185" s="28">
        <v>463.99925000000002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829.65</v>
      </c>
      <c r="D186" s="37">
        <v>826.19999999999993</v>
      </c>
      <c r="E186" s="37">
        <v>812.79999999999984</v>
      </c>
      <c r="F186" s="37">
        <v>795.94999999999993</v>
      </c>
      <c r="G186" s="37">
        <v>782.54999999999984</v>
      </c>
      <c r="H186" s="37">
        <v>843.04999999999984</v>
      </c>
      <c r="I186" s="37">
        <v>856.44999999999993</v>
      </c>
      <c r="J186" s="37">
        <v>873.29999999999984</v>
      </c>
      <c r="K186" s="28">
        <v>839.6</v>
      </c>
      <c r="L186" s="28">
        <v>809.35</v>
      </c>
      <c r="M186" s="28">
        <v>40.826740000000001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437.25</v>
      </c>
      <c r="D187" s="37">
        <v>441.4666666666667</v>
      </c>
      <c r="E187" s="37">
        <v>431.08333333333337</v>
      </c>
      <c r="F187" s="37">
        <v>424.91666666666669</v>
      </c>
      <c r="G187" s="37">
        <v>414.53333333333336</v>
      </c>
      <c r="H187" s="37">
        <v>447.63333333333338</v>
      </c>
      <c r="I187" s="37">
        <v>458.01666666666671</v>
      </c>
      <c r="J187" s="37">
        <v>464.18333333333339</v>
      </c>
      <c r="K187" s="28">
        <v>451.85</v>
      </c>
      <c r="L187" s="28">
        <v>435.3</v>
      </c>
      <c r="M187" s="28">
        <v>6.5112399999999999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536.70000000000005</v>
      </c>
      <c r="D188" s="37">
        <v>536.23333333333335</v>
      </c>
      <c r="E188" s="37">
        <v>527.4666666666667</v>
      </c>
      <c r="F188" s="37">
        <v>518.23333333333335</v>
      </c>
      <c r="G188" s="37">
        <v>509.4666666666667</v>
      </c>
      <c r="H188" s="37">
        <v>545.4666666666667</v>
      </c>
      <c r="I188" s="37">
        <v>554.23333333333335</v>
      </c>
      <c r="J188" s="37">
        <v>563.4666666666667</v>
      </c>
      <c r="K188" s="28">
        <v>545</v>
      </c>
      <c r="L188" s="28">
        <v>527</v>
      </c>
      <c r="M188" s="28">
        <v>6.1316699999999997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554.75</v>
      </c>
      <c r="D189" s="37">
        <v>562.08333333333337</v>
      </c>
      <c r="E189" s="37">
        <v>545.61666666666679</v>
      </c>
      <c r="F189" s="37">
        <v>536.48333333333346</v>
      </c>
      <c r="G189" s="37">
        <v>520.01666666666688</v>
      </c>
      <c r="H189" s="37">
        <v>571.2166666666667</v>
      </c>
      <c r="I189" s="37">
        <v>587.68333333333317</v>
      </c>
      <c r="J189" s="37">
        <v>596.81666666666661</v>
      </c>
      <c r="K189" s="28">
        <v>578.54999999999995</v>
      </c>
      <c r="L189" s="28">
        <v>552.95000000000005</v>
      </c>
      <c r="M189" s="28">
        <v>22.153410000000001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861.55</v>
      </c>
      <c r="D190" s="37">
        <v>869.56666666666661</v>
      </c>
      <c r="E190" s="37">
        <v>850.48333333333323</v>
      </c>
      <c r="F190" s="37">
        <v>839.41666666666663</v>
      </c>
      <c r="G190" s="37">
        <v>820.33333333333326</v>
      </c>
      <c r="H190" s="37">
        <v>880.63333333333321</v>
      </c>
      <c r="I190" s="37">
        <v>899.7166666666667</v>
      </c>
      <c r="J190" s="37">
        <v>910.78333333333319</v>
      </c>
      <c r="K190" s="28">
        <v>888.65</v>
      </c>
      <c r="L190" s="28">
        <v>858.5</v>
      </c>
      <c r="M190" s="28">
        <v>16.468499999999999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1144.3499999999999</v>
      </c>
      <c r="D191" s="37">
        <v>1147.7333333333333</v>
      </c>
      <c r="E191" s="37">
        <v>1128.6166666666668</v>
      </c>
      <c r="F191" s="37">
        <v>1112.8833333333334</v>
      </c>
      <c r="G191" s="37">
        <v>1093.7666666666669</v>
      </c>
      <c r="H191" s="37">
        <v>1163.4666666666667</v>
      </c>
      <c r="I191" s="37">
        <v>1182.583333333333</v>
      </c>
      <c r="J191" s="37">
        <v>1198.3166666666666</v>
      </c>
      <c r="K191" s="28">
        <v>1166.8499999999999</v>
      </c>
      <c r="L191" s="28">
        <v>1132</v>
      </c>
      <c r="M191" s="28">
        <v>3.1246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3524.35</v>
      </c>
      <c r="D192" s="37">
        <v>3524.1999999999994</v>
      </c>
      <c r="E192" s="37">
        <v>3487.1999999999989</v>
      </c>
      <c r="F192" s="37">
        <v>3450.0499999999997</v>
      </c>
      <c r="G192" s="37">
        <v>3413.0499999999993</v>
      </c>
      <c r="H192" s="37">
        <v>3561.3499999999985</v>
      </c>
      <c r="I192" s="37">
        <v>3598.3499999999995</v>
      </c>
      <c r="J192" s="37">
        <v>3635.4999999999982</v>
      </c>
      <c r="K192" s="28">
        <v>3561.2</v>
      </c>
      <c r="L192" s="28">
        <v>3487.05</v>
      </c>
      <c r="M192" s="28">
        <v>23.702570000000001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669.95</v>
      </c>
      <c r="D193" s="37">
        <v>671.94999999999993</v>
      </c>
      <c r="E193" s="37">
        <v>655.49999999999989</v>
      </c>
      <c r="F193" s="37">
        <v>641.04999999999995</v>
      </c>
      <c r="G193" s="37">
        <v>624.59999999999991</v>
      </c>
      <c r="H193" s="37">
        <v>686.39999999999986</v>
      </c>
      <c r="I193" s="37">
        <v>702.84999999999991</v>
      </c>
      <c r="J193" s="37">
        <v>717.29999999999984</v>
      </c>
      <c r="K193" s="28">
        <v>688.4</v>
      </c>
      <c r="L193" s="28">
        <v>657.5</v>
      </c>
      <c r="M193" s="28">
        <v>28.331679999999999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6673.6</v>
      </c>
      <c r="D194" s="37">
        <v>6663.8666666666659</v>
      </c>
      <c r="E194" s="37">
        <v>6527.7333333333318</v>
      </c>
      <c r="F194" s="37">
        <v>6381.8666666666659</v>
      </c>
      <c r="G194" s="37">
        <v>6245.7333333333318</v>
      </c>
      <c r="H194" s="37">
        <v>6809.7333333333318</v>
      </c>
      <c r="I194" s="37">
        <v>6945.866666666665</v>
      </c>
      <c r="J194" s="37">
        <v>7091.7333333333318</v>
      </c>
      <c r="K194" s="28">
        <v>6800</v>
      </c>
      <c r="L194" s="28">
        <v>6518</v>
      </c>
      <c r="M194" s="28">
        <v>2.9856799999999999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417.25</v>
      </c>
      <c r="D195" s="37">
        <v>421.2833333333333</v>
      </c>
      <c r="E195" s="37">
        <v>410.71666666666658</v>
      </c>
      <c r="F195" s="37">
        <v>404.18333333333328</v>
      </c>
      <c r="G195" s="37">
        <v>393.61666666666656</v>
      </c>
      <c r="H195" s="37">
        <v>427.81666666666661</v>
      </c>
      <c r="I195" s="37">
        <v>438.38333333333333</v>
      </c>
      <c r="J195" s="37">
        <v>444.91666666666663</v>
      </c>
      <c r="K195" s="28">
        <v>431.85</v>
      </c>
      <c r="L195" s="28">
        <v>414.75</v>
      </c>
      <c r="M195" s="28">
        <v>387.65185000000002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221.45</v>
      </c>
      <c r="D196" s="37">
        <v>222.9</v>
      </c>
      <c r="E196" s="37">
        <v>219.35000000000002</v>
      </c>
      <c r="F196" s="37">
        <v>217.25000000000003</v>
      </c>
      <c r="G196" s="37">
        <v>213.70000000000005</v>
      </c>
      <c r="H196" s="37">
        <v>225</v>
      </c>
      <c r="I196" s="37">
        <v>228.55</v>
      </c>
      <c r="J196" s="37">
        <v>230.64999999999998</v>
      </c>
      <c r="K196" s="28">
        <v>226.45</v>
      </c>
      <c r="L196" s="28">
        <v>220.8</v>
      </c>
      <c r="M196" s="28">
        <v>224.27429000000001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1277.0999999999999</v>
      </c>
      <c r="D197" s="37">
        <v>1289.9833333333333</v>
      </c>
      <c r="E197" s="37">
        <v>1260.1166666666668</v>
      </c>
      <c r="F197" s="37">
        <v>1243.1333333333334</v>
      </c>
      <c r="G197" s="37">
        <v>1213.2666666666669</v>
      </c>
      <c r="H197" s="37">
        <v>1306.9666666666667</v>
      </c>
      <c r="I197" s="37">
        <v>1336.833333333333</v>
      </c>
      <c r="J197" s="37">
        <v>1353.8166666666666</v>
      </c>
      <c r="K197" s="28">
        <v>1319.85</v>
      </c>
      <c r="L197" s="28">
        <v>1273</v>
      </c>
      <c r="M197" s="28">
        <v>162.82923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1453.6</v>
      </c>
      <c r="D198" s="37">
        <v>1437.3666666666668</v>
      </c>
      <c r="E198" s="37">
        <v>1414.7333333333336</v>
      </c>
      <c r="F198" s="37">
        <v>1375.8666666666668</v>
      </c>
      <c r="G198" s="37">
        <v>1353.2333333333336</v>
      </c>
      <c r="H198" s="37">
        <v>1476.2333333333336</v>
      </c>
      <c r="I198" s="37">
        <v>1498.8666666666668</v>
      </c>
      <c r="J198" s="37">
        <v>1537.7333333333336</v>
      </c>
      <c r="K198" s="28">
        <v>1460</v>
      </c>
      <c r="L198" s="28">
        <v>1398.5</v>
      </c>
      <c r="M198" s="28">
        <v>35.677379999999999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733.6</v>
      </c>
      <c r="D199" s="37">
        <v>732.11666666666679</v>
      </c>
      <c r="E199" s="37">
        <v>707.53333333333353</v>
      </c>
      <c r="F199" s="37">
        <v>681.4666666666667</v>
      </c>
      <c r="G199" s="37">
        <v>656.88333333333344</v>
      </c>
      <c r="H199" s="37">
        <v>758.18333333333362</v>
      </c>
      <c r="I199" s="37">
        <v>782.76666666666688</v>
      </c>
      <c r="J199" s="37">
        <v>808.83333333333371</v>
      </c>
      <c r="K199" s="28">
        <v>756.7</v>
      </c>
      <c r="L199" s="28">
        <v>706.05</v>
      </c>
      <c r="M199" s="28">
        <v>12.97719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2441</v>
      </c>
      <c r="D200" s="37">
        <v>2478.6666666666665</v>
      </c>
      <c r="E200" s="37">
        <v>2392.333333333333</v>
      </c>
      <c r="F200" s="37">
        <v>2343.6666666666665</v>
      </c>
      <c r="G200" s="37">
        <v>2257.333333333333</v>
      </c>
      <c r="H200" s="37">
        <v>2527.333333333333</v>
      </c>
      <c r="I200" s="37">
        <v>2613.6666666666661</v>
      </c>
      <c r="J200" s="37">
        <v>2662.333333333333</v>
      </c>
      <c r="K200" s="28">
        <v>2565</v>
      </c>
      <c r="L200" s="28">
        <v>2430</v>
      </c>
      <c r="M200" s="28">
        <v>26.524740000000001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2740.5</v>
      </c>
      <c r="D201" s="37">
        <v>2757.7000000000003</v>
      </c>
      <c r="E201" s="37">
        <v>2711.9000000000005</v>
      </c>
      <c r="F201" s="37">
        <v>2683.3</v>
      </c>
      <c r="G201" s="37">
        <v>2637.5000000000005</v>
      </c>
      <c r="H201" s="37">
        <v>2786.3000000000006</v>
      </c>
      <c r="I201" s="37">
        <v>2832.1000000000008</v>
      </c>
      <c r="J201" s="37">
        <v>2860.7000000000007</v>
      </c>
      <c r="K201" s="28">
        <v>2803.5</v>
      </c>
      <c r="L201" s="28">
        <v>2729.1</v>
      </c>
      <c r="M201" s="28">
        <v>1.1523300000000001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468.75</v>
      </c>
      <c r="D202" s="37">
        <v>472.26666666666671</v>
      </c>
      <c r="E202" s="37">
        <v>462.83333333333343</v>
      </c>
      <c r="F202" s="37">
        <v>456.91666666666674</v>
      </c>
      <c r="G202" s="37">
        <v>447.48333333333346</v>
      </c>
      <c r="H202" s="37">
        <v>478.18333333333339</v>
      </c>
      <c r="I202" s="37">
        <v>487.61666666666667</v>
      </c>
      <c r="J202" s="37">
        <v>493.53333333333336</v>
      </c>
      <c r="K202" s="28">
        <v>481.7</v>
      </c>
      <c r="L202" s="28">
        <v>466.35</v>
      </c>
      <c r="M202" s="28">
        <v>3.1124999999999998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1095.45</v>
      </c>
      <c r="D203" s="37">
        <v>1101.2833333333333</v>
      </c>
      <c r="E203" s="37">
        <v>1076.5666666666666</v>
      </c>
      <c r="F203" s="37">
        <v>1057.6833333333334</v>
      </c>
      <c r="G203" s="37">
        <v>1032.9666666666667</v>
      </c>
      <c r="H203" s="37">
        <v>1120.1666666666665</v>
      </c>
      <c r="I203" s="37">
        <v>1144.8833333333332</v>
      </c>
      <c r="J203" s="37">
        <v>1163.7666666666664</v>
      </c>
      <c r="K203" s="28">
        <v>1126</v>
      </c>
      <c r="L203" s="28">
        <v>1082.4000000000001</v>
      </c>
      <c r="M203" s="28">
        <v>6.5315300000000001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713.75</v>
      </c>
      <c r="D204" s="37">
        <v>718.15</v>
      </c>
      <c r="E204" s="37">
        <v>700.4</v>
      </c>
      <c r="F204" s="37">
        <v>687.05</v>
      </c>
      <c r="G204" s="37">
        <v>669.3</v>
      </c>
      <c r="H204" s="37">
        <v>731.5</v>
      </c>
      <c r="I204" s="37">
        <v>749.25</v>
      </c>
      <c r="J204" s="37">
        <v>762.6</v>
      </c>
      <c r="K204" s="28">
        <v>735.9</v>
      </c>
      <c r="L204" s="28">
        <v>704.8</v>
      </c>
      <c r="M204" s="28">
        <v>101.89494999999999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6050.3</v>
      </c>
      <c r="D205" s="37">
        <v>6023.7</v>
      </c>
      <c r="E205" s="37">
        <v>5877.4</v>
      </c>
      <c r="F205" s="37">
        <v>5704.5</v>
      </c>
      <c r="G205" s="37">
        <v>5558.2</v>
      </c>
      <c r="H205" s="37">
        <v>6196.5999999999995</v>
      </c>
      <c r="I205" s="37">
        <v>6342.9000000000005</v>
      </c>
      <c r="J205" s="37">
        <v>6515.7999999999993</v>
      </c>
      <c r="K205" s="28">
        <v>6170</v>
      </c>
      <c r="L205" s="28">
        <v>5850.8</v>
      </c>
      <c r="M205" s="28">
        <v>13.36552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40.1</v>
      </c>
      <c r="D206" s="37">
        <v>40.433333333333337</v>
      </c>
      <c r="E206" s="37">
        <v>39.666666666666671</v>
      </c>
      <c r="F206" s="37">
        <v>39.233333333333334</v>
      </c>
      <c r="G206" s="37">
        <v>38.466666666666669</v>
      </c>
      <c r="H206" s="37">
        <v>40.866666666666674</v>
      </c>
      <c r="I206" s="37">
        <v>41.63333333333334</v>
      </c>
      <c r="J206" s="37">
        <v>42.066666666666677</v>
      </c>
      <c r="K206" s="28">
        <v>41.2</v>
      </c>
      <c r="L206" s="28">
        <v>40</v>
      </c>
      <c r="M206" s="28">
        <v>118.58159999999999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1339.25</v>
      </c>
      <c r="D207" s="37">
        <v>1348.1000000000001</v>
      </c>
      <c r="E207" s="37">
        <v>1300.9500000000003</v>
      </c>
      <c r="F207" s="37">
        <v>1262.6500000000001</v>
      </c>
      <c r="G207" s="37">
        <v>1215.5000000000002</v>
      </c>
      <c r="H207" s="37">
        <v>1386.4000000000003</v>
      </c>
      <c r="I207" s="37">
        <v>1433.5500000000004</v>
      </c>
      <c r="J207" s="37">
        <v>1471.8500000000004</v>
      </c>
      <c r="K207" s="28">
        <v>1395.25</v>
      </c>
      <c r="L207" s="28">
        <v>1309.8</v>
      </c>
      <c r="M207" s="28">
        <v>16.508559999999999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825.8</v>
      </c>
      <c r="D208" s="37">
        <v>841.43333333333339</v>
      </c>
      <c r="E208" s="37">
        <v>807.16666666666674</v>
      </c>
      <c r="F208" s="37">
        <v>788.5333333333333</v>
      </c>
      <c r="G208" s="37">
        <v>754.26666666666665</v>
      </c>
      <c r="H208" s="37">
        <v>860.06666666666683</v>
      </c>
      <c r="I208" s="37">
        <v>894.33333333333348</v>
      </c>
      <c r="J208" s="37">
        <v>912.96666666666692</v>
      </c>
      <c r="K208" s="28">
        <v>875.7</v>
      </c>
      <c r="L208" s="28">
        <v>822.8</v>
      </c>
      <c r="M208" s="28">
        <v>21.537939999999999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931.4</v>
      </c>
      <c r="D209" s="37">
        <v>944.43333333333339</v>
      </c>
      <c r="E209" s="37">
        <v>907.96666666666681</v>
      </c>
      <c r="F209" s="37">
        <v>884.53333333333342</v>
      </c>
      <c r="G209" s="37">
        <v>848.06666666666683</v>
      </c>
      <c r="H209" s="37">
        <v>967.86666666666679</v>
      </c>
      <c r="I209" s="37">
        <v>1004.3333333333335</v>
      </c>
      <c r="J209" s="37">
        <v>1027.7666666666669</v>
      </c>
      <c r="K209" s="28">
        <v>980.9</v>
      </c>
      <c r="L209" s="28">
        <v>921</v>
      </c>
      <c r="M209" s="28">
        <v>2.2893400000000002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373.4</v>
      </c>
      <c r="D210" s="37">
        <v>380.88333333333338</v>
      </c>
      <c r="E210" s="37">
        <v>363.01666666666677</v>
      </c>
      <c r="F210" s="37">
        <v>352.63333333333338</v>
      </c>
      <c r="G210" s="37">
        <v>334.76666666666677</v>
      </c>
      <c r="H210" s="37">
        <v>391.26666666666677</v>
      </c>
      <c r="I210" s="37">
        <v>409.13333333333344</v>
      </c>
      <c r="J210" s="37">
        <v>419.51666666666677</v>
      </c>
      <c r="K210" s="28">
        <v>398.75</v>
      </c>
      <c r="L210" s="28">
        <v>370.5</v>
      </c>
      <c r="M210" s="28">
        <v>191.80902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10.35</v>
      </c>
      <c r="D211" s="37">
        <v>10.633333333333333</v>
      </c>
      <c r="E211" s="37">
        <v>9.9166666666666661</v>
      </c>
      <c r="F211" s="37">
        <v>9.4833333333333325</v>
      </c>
      <c r="G211" s="37">
        <v>8.7666666666666657</v>
      </c>
      <c r="H211" s="37">
        <v>11.066666666666666</v>
      </c>
      <c r="I211" s="37">
        <v>11.783333333333335</v>
      </c>
      <c r="J211" s="37">
        <v>12.216666666666667</v>
      </c>
      <c r="K211" s="28">
        <v>11.35</v>
      </c>
      <c r="L211" s="28">
        <v>10.199999999999999</v>
      </c>
      <c r="M211" s="28">
        <v>5007.8541400000004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1174.9000000000001</v>
      </c>
      <c r="D212" s="37">
        <v>1177.0333333333335</v>
      </c>
      <c r="E212" s="37">
        <v>1150.0666666666671</v>
      </c>
      <c r="F212" s="37">
        <v>1125.2333333333336</v>
      </c>
      <c r="G212" s="37">
        <v>1098.2666666666671</v>
      </c>
      <c r="H212" s="37">
        <v>1201.866666666667</v>
      </c>
      <c r="I212" s="37">
        <v>1228.8333333333337</v>
      </c>
      <c r="J212" s="37">
        <v>1253.666666666667</v>
      </c>
      <c r="K212" s="28">
        <v>1204</v>
      </c>
      <c r="L212" s="28">
        <v>1152.2</v>
      </c>
      <c r="M212" s="28">
        <v>13.10047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1637.35</v>
      </c>
      <c r="D213" s="37">
        <v>1637.1166666666668</v>
      </c>
      <c r="E213" s="37">
        <v>1611.2333333333336</v>
      </c>
      <c r="F213" s="37">
        <v>1585.1166666666668</v>
      </c>
      <c r="G213" s="37">
        <v>1559.2333333333336</v>
      </c>
      <c r="H213" s="37">
        <v>1663.2333333333336</v>
      </c>
      <c r="I213" s="37">
        <v>1689.1166666666668</v>
      </c>
      <c r="J213" s="37">
        <v>1715.2333333333336</v>
      </c>
      <c r="K213" s="28">
        <v>1663</v>
      </c>
      <c r="L213" s="28">
        <v>1611</v>
      </c>
      <c r="M213" s="28">
        <v>1.7970200000000001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575.29999999999995</v>
      </c>
      <c r="D214" s="37">
        <v>569.7833333333333</v>
      </c>
      <c r="E214" s="37">
        <v>559.56666666666661</v>
      </c>
      <c r="F214" s="37">
        <v>543.83333333333326</v>
      </c>
      <c r="G214" s="37">
        <v>533.61666666666656</v>
      </c>
      <c r="H214" s="37">
        <v>585.51666666666665</v>
      </c>
      <c r="I214" s="37">
        <v>595.73333333333335</v>
      </c>
      <c r="J214" s="37">
        <v>611.4666666666667</v>
      </c>
      <c r="K214" s="37">
        <v>580</v>
      </c>
      <c r="L214" s="37">
        <v>554.04999999999995</v>
      </c>
      <c r="M214" s="37">
        <v>134.74186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12.8</v>
      </c>
      <c r="D215" s="37">
        <v>12.916666666666666</v>
      </c>
      <c r="E215" s="37">
        <v>12.633333333333333</v>
      </c>
      <c r="F215" s="37">
        <v>12.466666666666667</v>
      </c>
      <c r="G215" s="37">
        <v>12.183333333333334</v>
      </c>
      <c r="H215" s="37">
        <v>13.083333333333332</v>
      </c>
      <c r="I215" s="37">
        <v>13.366666666666667</v>
      </c>
      <c r="J215" s="37">
        <v>13.533333333333331</v>
      </c>
      <c r="K215" s="37">
        <v>13.2</v>
      </c>
      <c r="L215" s="37">
        <v>12.75</v>
      </c>
      <c r="M215" s="37">
        <v>1269.30611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224.15</v>
      </c>
      <c r="D216" s="37">
        <v>227.95000000000002</v>
      </c>
      <c r="E216" s="37">
        <v>217.30000000000004</v>
      </c>
      <c r="F216" s="37">
        <v>210.45000000000002</v>
      </c>
      <c r="G216" s="37">
        <v>199.80000000000004</v>
      </c>
      <c r="H216" s="37">
        <v>234.80000000000004</v>
      </c>
      <c r="I216" s="37">
        <v>245.45000000000002</v>
      </c>
      <c r="J216" s="37">
        <v>252.30000000000004</v>
      </c>
      <c r="K216" s="37">
        <v>238.6</v>
      </c>
      <c r="L216" s="37">
        <v>221.1</v>
      </c>
      <c r="M216" s="37">
        <v>137.48777999999999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9"/>
      <c r="B1" s="45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2" t="s">
        <v>16</v>
      </c>
      <c r="B9" s="444" t="s">
        <v>18</v>
      </c>
      <c r="C9" s="448" t="s">
        <v>20</v>
      </c>
      <c r="D9" s="448" t="s">
        <v>21</v>
      </c>
      <c r="E9" s="439" t="s">
        <v>22</v>
      </c>
      <c r="F9" s="440"/>
      <c r="G9" s="441"/>
      <c r="H9" s="439" t="s">
        <v>23</v>
      </c>
      <c r="I9" s="440"/>
      <c r="J9" s="441"/>
      <c r="K9" s="23"/>
      <c r="L9" s="24"/>
      <c r="M9" s="50"/>
      <c r="N9" s="1"/>
      <c r="O9" s="1"/>
    </row>
    <row r="10" spans="1:15" ht="42.75" customHeight="1">
      <c r="A10" s="446"/>
      <c r="B10" s="447"/>
      <c r="C10" s="447"/>
      <c r="D10" s="44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46" t="s">
        <v>289</v>
      </c>
      <c r="C11" s="328">
        <v>20379.349999999999</v>
      </c>
      <c r="D11" s="329">
        <v>20546.599999999999</v>
      </c>
      <c r="E11" s="329">
        <v>20047.849999999999</v>
      </c>
      <c r="F11" s="329">
        <v>19716.349999999999</v>
      </c>
      <c r="G11" s="329">
        <v>19217.599999999999</v>
      </c>
      <c r="H11" s="329">
        <v>20878.099999999999</v>
      </c>
      <c r="I11" s="329">
        <v>21376.85</v>
      </c>
      <c r="J11" s="329">
        <v>21708.35</v>
      </c>
      <c r="K11" s="328">
        <v>21045.35</v>
      </c>
      <c r="L11" s="328">
        <v>20215.099999999999</v>
      </c>
      <c r="M11" s="328">
        <v>5.9569999999999998E-2</v>
      </c>
      <c r="N11" s="1"/>
      <c r="O11" s="1"/>
    </row>
    <row r="12" spans="1:15" ht="12" customHeight="1">
      <c r="A12" s="30">
        <v>2</v>
      </c>
      <c r="B12" s="347" t="s">
        <v>294</v>
      </c>
      <c r="C12" s="328">
        <v>445.3</v>
      </c>
      <c r="D12" s="329">
        <v>445.40000000000003</v>
      </c>
      <c r="E12" s="329">
        <v>440.90000000000009</v>
      </c>
      <c r="F12" s="329">
        <v>436.50000000000006</v>
      </c>
      <c r="G12" s="329">
        <v>432.00000000000011</v>
      </c>
      <c r="H12" s="329">
        <v>449.80000000000007</v>
      </c>
      <c r="I12" s="329">
        <v>454.29999999999995</v>
      </c>
      <c r="J12" s="329">
        <v>458.70000000000005</v>
      </c>
      <c r="K12" s="328">
        <v>449.9</v>
      </c>
      <c r="L12" s="328">
        <v>441</v>
      </c>
      <c r="M12" s="328">
        <v>0.98982999999999999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829.55</v>
      </c>
      <c r="D13" s="329">
        <v>844.18333333333339</v>
      </c>
      <c r="E13" s="329">
        <v>810.36666666666679</v>
      </c>
      <c r="F13" s="329">
        <v>791.18333333333339</v>
      </c>
      <c r="G13" s="329">
        <v>757.36666666666679</v>
      </c>
      <c r="H13" s="329">
        <v>863.36666666666679</v>
      </c>
      <c r="I13" s="329">
        <v>897.18333333333339</v>
      </c>
      <c r="J13" s="329">
        <v>916.36666666666679</v>
      </c>
      <c r="K13" s="328">
        <v>878</v>
      </c>
      <c r="L13" s="328">
        <v>825</v>
      </c>
      <c r="M13" s="328">
        <v>15.237640000000001</v>
      </c>
      <c r="N13" s="1"/>
      <c r="O13" s="1"/>
    </row>
    <row r="14" spans="1:15" ht="12" customHeight="1">
      <c r="A14" s="30">
        <v>4</v>
      </c>
      <c r="B14" s="347" t="s">
        <v>295</v>
      </c>
      <c r="C14" s="328">
        <v>2689.2</v>
      </c>
      <c r="D14" s="329">
        <v>2733.4</v>
      </c>
      <c r="E14" s="329">
        <v>2616.8000000000002</v>
      </c>
      <c r="F14" s="329">
        <v>2544.4</v>
      </c>
      <c r="G14" s="329">
        <v>2427.8000000000002</v>
      </c>
      <c r="H14" s="329">
        <v>2805.8</v>
      </c>
      <c r="I14" s="329">
        <v>2922.3999999999996</v>
      </c>
      <c r="J14" s="329">
        <v>2994.8</v>
      </c>
      <c r="K14" s="328">
        <v>2850</v>
      </c>
      <c r="L14" s="328">
        <v>2661</v>
      </c>
      <c r="M14" s="328">
        <v>0.60877999999999999</v>
      </c>
      <c r="N14" s="1"/>
      <c r="O14" s="1"/>
    </row>
    <row r="15" spans="1:15" ht="12" customHeight="1">
      <c r="A15" s="30">
        <v>5</v>
      </c>
      <c r="B15" s="347" t="s">
        <v>290</v>
      </c>
      <c r="C15" s="328">
        <v>2155.4</v>
      </c>
      <c r="D15" s="329">
        <v>2159.8333333333335</v>
      </c>
      <c r="E15" s="329">
        <v>2120.666666666667</v>
      </c>
      <c r="F15" s="329">
        <v>2085.9333333333334</v>
      </c>
      <c r="G15" s="329">
        <v>2046.7666666666669</v>
      </c>
      <c r="H15" s="329">
        <v>2194.5666666666671</v>
      </c>
      <c r="I15" s="329">
        <v>2233.733333333334</v>
      </c>
      <c r="J15" s="329">
        <v>2268.4666666666672</v>
      </c>
      <c r="K15" s="328">
        <v>2199</v>
      </c>
      <c r="L15" s="328">
        <v>2125.1</v>
      </c>
      <c r="M15" s="328">
        <v>0.88675000000000004</v>
      </c>
      <c r="N15" s="1"/>
      <c r="O15" s="1"/>
    </row>
    <row r="16" spans="1:15" ht="12" customHeight="1">
      <c r="A16" s="30">
        <v>6</v>
      </c>
      <c r="B16" s="347" t="s">
        <v>239</v>
      </c>
      <c r="C16" s="328">
        <v>17459.400000000001</v>
      </c>
      <c r="D16" s="329">
        <v>17338.466666666667</v>
      </c>
      <c r="E16" s="329">
        <v>17028.933333333334</v>
      </c>
      <c r="F16" s="329">
        <v>16598.466666666667</v>
      </c>
      <c r="G16" s="329">
        <v>16288.933333333334</v>
      </c>
      <c r="H16" s="329">
        <v>17768.933333333334</v>
      </c>
      <c r="I16" s="329">
        <v>18078.466666666667</v>
      </c>
      <c r="J16" s="329">
        <v>18508.933333333334</v>
      </c>
      <c r="K16" s="328">
        <v>17648</v>
      </c>
      <c r="L16" s="328">
        <v>16908</v>
      </c>
      <c r="M16" s="328">
        <v>0.23669999999999999</v>
      </c>
      <c r="N16" s="1"/>
      <c r="O16" s="1"/>
    </row>
    <row r="17" spans="1:15" ht="12" customHeight="1">
      <c r="A17" s="30">
        <v>7</v>
      </c>
      <c r="B17" s="347" t="s">
        <v>243</v>
      </c>
      <c r="C17" s="328">
        <v>103.2</v>
      </c>
      <c r="D17" s="329">
        <v>102.56666666666666</v>
      </c>
      <c r="E17" s="329">
        <v>100.93333333333332</v>
      </c>
      <c r="F17" s="329">
        <v>98.666666666666657</v>
      </c>
      <c r="G17" s="329">
        <v>97.033333333333317</v>
      </c>
      <c r="H17" s="329">
        <v>104.83333333333333</v>
      </c>
      <c r="I17" s="329">
        <v>106.46666666666665</v>
      </c>
      <c r="J17" s="329">
        <v>108.73333333333333</v>
      </c>
      <c r="K17" s="328">
        <v>104.2</v>
      </c>
      <c r="L17" s="328">
        <v>100.3</v>
      </c>
      <c r="M17" s="328">
        <v>53.107979999999998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264.35000000000002</v>
      </c>
      <c r="D18" s="329">
        <v>262.78333333333336</v>
      </c>
      <c r="E18" s="329">
        <v>257.81666666666672</v>
      </c>
      <c r="F18" s="329">
        <v>251.28333333333336</v>
      </c>
      <c r="G18" s="329">
        <v>246.31666666666672</v>
      </c>
      <c r="H18" s="329">
        <v>269.31666666666672</v>
      </c>
      <c r="I18" s="329">
        <v>274.2833333333333</v>
      </c>
      <c r="J18" s="329">
        <v>280.81666666666672</v>
      </c>
      <c r="K18" s="328">
        <v>267.75</v>
      </c>
      <c r="L18" s="328">
        <v>256.25</v>
      </c>
      <c r="M18" s="328">
        <v>34.47343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2010.55</v>
      </c>
      <c r="D19" s="329">
        <v>1985.5833333333333</v>
      </c>
      <c r="E19" s="329">
        <v>1951.1666666666665</v>
      </c>
      <c r="F19" s="329">
        <v>1891.7833333333333</v>
      </c>
      <c r="G19" s="329">
        <v>1857.3666666666666</v>
      </c>
      <c r="H19" s="329">
        <v>2044.9666666666665</v>
      </c>
      <c r="I19" s="329">
        <v>2079.3833333333332</v>
      </c>
      <c r="J19" s="329">
        <v>2138.7666666666664</v>
      </c>
      <c r="K19" s="328">
        <v>2020</v>
      </c>
      <c r="L19" s="328">
        <v>1926.2</v>
      </c>
      <c r="M19" s="328">
        <v>8.0164500000000007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1615</v>
      </c>
      <c r="D20" s="329">
        <v>1623.8999999999999</v>
      </c>
      <c r="E20" s="329">
        <v>1592.2999999999997</v>
      </c>
      <c r="F20" s="329">
        <v>1569.6</v>
      </c>
      <c r="G20" s="329">
        <v>1537.9999999999998</v>
      </c>
      <c r="H20" s="329">
        <v>1646.5999999999997</v>
      </c>
      <c r="I20" s="329">
        <v>1678.1999999999996</v>
      </c>
      <c r="J20" s="329">
        <v>1700.8999999999996</v>
      </c>
      <c r="K20" s="328">
        <v>1655.5</v>
      </c>
      <c r="L20" s="328">
        <v>1601.2</v>
      </c>
      <c r="M20" s="328">
        <v>14.334899999999999</v>
      </c>
      <c r="N20" s="1"/>
      <c r="O20" s="1"/>
    </row>
    <row r="21" spans="1:15" ht="12" customHeight="1">
      <c r="A21" s="30">
        <v>11</v>
      </c>
      <c r="B21" s="347" t="s">
        <v>240</v>
      </c>
      <c r="C21" s="328">
        <v>1894.3</v>
      </c>
      <c r="D21" s="329">
        <v>1909.7666666666667</v>
      </c>
      <c r="E21" s="329">
        <v>1869.5333333333333</v>
      </c>
      <c r="F21" s="329">
        <v>1844.7666666666667</v>
      </c>
      <c r="G21" s="329">
        <v>1804.5333333333333</v>
      </c>
      <c r="H21" s="329">
        <v>1934.5333333333333</v>
      </c>
      <c r="I21" s="329">
        <v>1974.7666666666664</v>
      </c>
      <c r="J21" s="329">
        <v>1999.5333333333333</v>
      </c>
      <c r="K21" s="328">
        <v>1950</v>
      </c>
      <c r="L21" s="328">
        <v>1885</v>
      </c>
      <c r="M21" s="328">
        <v>6.4685899999999998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700.15</v>
      </c>
      <c r="D22" s="329">
        <v>699.96666666666658</v>
      </c>
      <c r="E22" s="329">
        <v>689.23333333333312</v>
      </c>
      <c r="F22" s="329">
        <v>678.31666666666649</v>
      </c>
      <c r="G22" s="329">
        <v>667.58333333333303</v>
      </c>
      <c r="H22" s="329">
        <v>710.88333333333321</v>
      </c>
      <c r="I22" s="329">
        <v>721.61666666666656</v>
      </c>
      <c r="J22" s="329">
        <v>732.5333333333333</v>
      </c>
      <c r="K22" s="328">
        <v>710.7</v>
      </c>
      <c r="L22" s="328">
        <v>689.05</v>
      </c>
      <c r="M22" s="328">
        <v>79.414569999999998</v>
      </c>
      <c r="N22" s="1"/>
      <c r="O22" s="1"/>
    </row>
    <row r="23" spans="1:15" ht="12.75" customHeight="1">
      <c r="A23" s="30">
        <v>13</v>
      </c>
      <c r="B23" s="347" t="s">
        <v>242</v>
      </c>
      <c r="C23" s="328">
        <v>2323.1999999999998</v>
      </c>
      <c r="D23" s="329">
        <v>2348.0166666666669</v>
      </c>
      <c r="E23" s="329">
        <v>2231.7333333333336</v>
      </c>
      <c r="F23" s="329">
        <v>2140.2666666666669</v>
      </c>
      <c r="G23" s="329">
        <v>2023.9833333333336</v>
      </c>
      <c r="H23" s="329">
        <v>2439.4833333333336</v>
      </c>
      <c r="I23" s="329">
        <v>2555.7666666666673</v>
      </c>
      <c r="J23" s="329">
        <v>2647.2333333333336</v>
      </c>
      <c r="K23" s="328">
        <v>2464.3000000000002</v>
      </c>
      <c r="L23" s="328">
        <v>2256.5500000000002</v>
      </c>
      <c r="M23" s="328">
        <v>5.1769299999999996</v>
      </c>
      <c r="N23" s="1"/>
      <c r="O23" s="1"/>
    </row>
    <row r="24" spans="1:15" ht="12.75" customHeight="1">
      <c r="A24" s="30">
        <v>14</v>
      </c>
      <c r="B24" s="347" t="s">
        <v>296</v>
      </c>
      <c r="C24" s="328">
        <v>306</v>
      </c>
      <c r="D24" s="329">
        <v>310.36666666666667</v>
      </c>
      <c r="E24" s="329">
        <v>298.88333333333333</v>
      </c>
      <c r="F24" s="329">
        <v>291.76666666666665</v>
      </c>
      <c r="G24" s="329">
        <v>280.2833333333333</v>
      </c>
      <c r="H24" s="329">
        <v>317.48333333333335</v>
      </c>
      <c r="I24" s="329">
        <v>328.9666666666667</v>
      </c>
      <c r="J24" s="329">
        <v>336.08333333333337</v>
      </c>
      <c r="K24" s="328">
        <v>321.85000000000002</v>
      </c>
      <c r="L24" s="328">
        <v>303.25</v>
      </c>
      <c r="M24" s="328">
        <v>2.0995900000000001</v>
      </c>
      <c r="N24" s="1"/>
      <c r="O24" s="1"/>
    </row>
    <row r="25" spans="1:15" ht="12.75" customHeight="1">
      <c r="A25" s="30">
        <v>15</v>
      </c>
      <c r="B25" s="347" t="s">
        <v>297</v>
      </c>
      <c r="C25" s="328">
        <v>205.3</v>
      </c>
      <c r="D25" s="329">
        <v>205.91666666666666</v>
      </c>
      <c r="E25" s="329">
        <v>201.88333333333333</v>
      </c>
      <c r="F25" s="329">
        <v>198.46666666666667</v>
      </c>
      <c r="G25" s="329">
        <v>194.43333333333334</v>
      </c>
      <c r="H25" s="329">
        <v>209.33333333333331</v>
      </c>
      <c r="I25" s="329">
        <v>213.36666666666667</v>
      </c>
      <c r="J25" s="329">
        <v>216.7833333333333</v>
      </c>
      <c r="K25" s="328">
        <v>209.95</v>
      </c>
      <c r="L25" s="328">
        <v>202.5</v>
      </c>
      <c r="M25" s="328">
        <v>13.91329</v>
      </c>
      <c r="N25" s="1"/>
      <c r="O25" s="1"/>
    </row>
    <row r="26" spans="1:15" ht="12.75" customHeight="1">
      <c r="A26" s="30">
        <v>16</v>
      </c>
      <c r="B26" s="347" t="s">
        <v>298</v>
      </c>
      <c r="C26" s="328">
        <v>1157.95</v>
      </c>
      <c r="D26" s="329">
        <v>1170.3</v>
      </c>
      <c r="E26" s="329">
        <v>1142.6499999999999</v>
      </c>
      <c r="F26" s="329">
        <v>1127.3499999999999</v>
      </c>
      <c r="G26" s="329">
        <v>1099.6999999999998</v>
      </c>
      <c r="H26" s="329">
        <v>1185.5999999999999</v>
      </c>
      <c r="I26" s="329">
        <v>1213.25</v>
      </c>
      <c r="J26" s="329">
        <v>1228.55</v>
      </c>
      <c r="K26" s="328">
        <v>1197.95</v>
      </c>
      <c r="L26" s="328">
        <v>1155</v>
      </c>
      <c r="M26" s="328">
        <v>3.75013</v>
      </c>
      <c r="N26" s="1"/>
      <c r="O26" s="1"/>
    </row>
    <row r="27" spans="1:15" ht="12.75" customHeight="1">
      <c r="A27" s="30">
        <v>17</v>
      </c>
      <c r="B27" s="347" t="s">
        <v>292</v>
      </c>
      <c r="C27" s="328">
        <v>1548.7</v>
      </c>
      <c r="D27" s="329">
        <v>1553.5833333333333</v>
      </c>
      <c r="E27" s="329">
        <v>1512.1166666666666</v>
      </c>
      <c r="F27" s="329">
        <v>1475.5333333333333</v>
      </c>
      <c r="G27" s="329">
        <v>1434.0666666666666</v>
      </c>
      <c r="H27" s="329">
        <v>1590.1666666666665</v>
      </c>
      <c r="I27" s="329">
        <v>1631.6333333333332</v>
      </c>
      <c r="J27" s="329">
        <v>1668.2166666666665</v>
      </c>
      <c r="K27" s="328">
        <v>1595.05</v>
      </c>
      <c r="L27" s="328">
        <v>1517</v>
      </c>
      <c r="M27" s="328">
        <v>0.9012</v>
      </c>
      <c r="N27" s="1"/>
      <c r="O27" s="1"/>
    </row>
    <row r="28" spans="1:15" ht="12.75" customHeight="1">
      <c r="A28" s="30">
        <v>18</v>
      </c>
      <c r="B28" s="347" t="s">
        <v>244</v>
      </c>
      <c r="C28" s="328">
        <v>1708.2</v>
      </c>
      <c r="D28" s="329">
        <v>1716.8333333333333</v>
      </c>
      <c r="E28" s="329">
        <v>1688.3666666666666</v>
      </c>
      <c r="F28" s="329">
        <v>1668.5333333333333</v>
      </c>
      <c r="G28" s="329">
        <v>1640.0666666666666</v>
      </c>
      <c r="H28" s="329">
        <v>1736.6666666666665</v>
      </c>
      <c r="I28" s="329">
        <v>1765.1333333333332</v>
      </c>
      <c r="J28" s="329">
        <v>1784.9666666666665</v>
      </c>
      <c r="K28" s="328">
        <v>1745.3</v>
      </c>
      <c r="L28" s="328">
        <v>1697</v>
      </c>
      <c r="M28" s="328">
        <v>0.71897999999999995</v>
      </c>
      <c r="N28" s="1"/>
      <c r="O28" s="1"/>
    </row>
    <row r="29" spans="1:15" ht="12.75" customHeight="1">
      <c r="A29" s="30">
        <v>19</v>
      </c>
      <c r="B29" s="347" t="s">
        <v>299</v>
      </c>
      <c r="C29" s="328">
        <v>83.5</v>
      </c>
      <c r="D29" s="329">
        <v>84.350000000000009</v>
      </c>
      <c r="E29" s="329">
        <v>82.300000000000011</v>
      </c>
      <c r="F29" s="329">
        <v>81.100000000000009</v>
      </c>
      <c r="G29" s="329">
        <v>79.050000000000011</v>
      </c>
      <c r="H29" s="329">
        <v>85.550000000000011</v>
      </c>
      <c r="I29" s="329">
        <v>87.6</v>
      </c>
      <c r="J29" s="329">
        <v>88.800000000000011</v>
      </c>
      <c r="K29" s="328">
        <v>86.4</v>
      </c>
      <c r="L29" s="328">
        <v>83.15</v>
      </c>
      <c r="M29" s="328">
        <v>1.8873500000000001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3176.6</v>
      </c>
      <c r="D30" s="329">
        <v>3199.6666666666665</v>
      </c>
      <c r="E30" s="329">
        <v>3131.3833333333332</v>
      </c>
      <c r="F30" s="329">
        <v>3086.1666666666665</v>
      </c>
      <c r="G30" s="329">
        <v>3017.8833333333332</v>
      </c>
      <c r="H30" s="329">
        <v>3244.8833333333332</v>
      </c>
      <c r="I30" s="329">
        <v>3313.166666666667</v>
      </c>
      <c r="J30" s="329">
        <v>3358.3833333333332</v>
      </c>
      <c r="K30" s="328">
        <v>3267.95</v>
      </c>
      <c r="L30" s="328">
        <v>3154.45</v>
      </c>
      <c r="M30" s="328">
        <v>0.36487000000000003</v>
      </c>
      <c r="N30" s="1"/>
      <c r="O30" s="1"/>
    </row>
    <row r="31" spans="1:15" ht="12.75" customHeight="1">
      <c r="A31" s="30">
        <v>21</v>
      </c>
      <c r="B31" s="347" t="s">
        <v>300</v>
      </c>
      <c r="C31" s="328">
        <v>2837.9</v>
      </c>
      <c r="D31" s="329">
        <v>2861.25</v>
      </c>
      <c r="E31" s="329">
        <v>2802.65</v>
      </c>
      <c r="F31" s="329">
        <v>2767.4</v>
      </c>
      <c r="G31" s="329">
        <v>2708.8</v>
      </c>
      <c r="H31" s="329">
        <v>2896.5</v>
      </c>
      <c r="I31" s="329">
        <v>2955.1000000000004</v>
      </c>
      <c r="J31" s="329">
        <v>2990.35</v>
      </c>
      <c r="K31" s="328">
        <v>2919.85</v>
      </c>
      <c r="L31" s="328">
        <v>2826</v>
      </c>
      <c r="M31" s="328">
        <v>0.59702</v>
      </c>
      <c r="N31" s="1"/>
      <c r="O31" s="1"/>
    </row>
    <row r="32" spans="1:15" ht="12.75" customHeight="1">
      <c r="A32" s="30">
        <v>22</v>
      </c>
      <c r="B32" s="347" t="s">
        <v>301</v>
      </c>
      <c r="C32" s="328">
        <v>24.1</v>
      </c>
      <c r="D32" s="329">
        <v>24.166666666666668</v>
      </c>
      <c r="E32" s="329">
        <v>23.733333333333334</v>
      </c>
      <c r="F32" s="329">
        <v>23.366666666666667</v>
      </c>
      <c r="G32" s="329">
        <v>22.933333333333334</v>
      </c>
      <c r="H32" s="329">
        <v>24.533333333333335</v>
      </c>
      <c r="I32" s="329">
        <v>24.966666666666665</v>
      </c>
      <c r="J32" s="329">
        <v>25.333333333333336</v>
      </c>
      <c r="K32" s="328">
        <v>24.6</v>
      </c>
      <c r="L32" s="328">
        <v>23.8</v>
      </c>
      <c r="M32" s="328">
        <v>110.76675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555.20000000000005</v>
      </c>
      <c r="D33" s="329">
        <v>555.00000000000011</v>
      </c>
      <c r="E33" s="329">
        <v>548.4000000000002</v>
      </c>
      <c r="F33" s="329">
        <v>541.60000000000014</v>
      </c>
      <c r="G33" s="329">
        <v>535.00000000000023</v>
      </c>
      <c r="H33" s="329">
        <v>561.80000000000018</v>
      </c>
      <c r="I33" s="329">
        <v>568.40000000000009</v>
      </c>
      <c r="J33" s="329">
        <v>575.20000000000016</v>
      </c>
      <c r="K33" s="328">
        <v>561.6</v>
      </c>
      <c r="L33" s="328">
        <v>548.20000000000005</v>
      </c>
      <c r="M33" s="328">
        <v>7.0049200000000003</v>
      </c>
      <c r="N33" s="1"/>
      <c r="O33" s="1"/>
    </row>
    <row r="34" spans="1:15" ht="12.75" customHeight="1">
      <c r="A34" s="30">
        <v>24</v>
      </c>
      <c r="B34" s="347" t="s">
        <v>302</v>
      </c>
      <c r="C34" s="328">
        <v>3492.65</v>
      </c>
      <c r="D34" s="329">
        <v>3522.2000000000003</v>
      </c>
      <c r="E34" s="329">
        <v>3421.4500000000007</v>
      </c>
      <c r="F34" s="329">
        <v>3350.2500000000005</v>
      </c>
      <c r="G34" s="329">
        <v>3249.5000000000009</v>
      </c>
      <c r="H34" s="329">
        <v>3593.4000000000005</v>
      </c>
      <c r="I34" s="329">
        <v>3694.1499999999996</v>
      </c>
      <c r="J34" s="329">
        <v>3765.3500000000004</v>
      </c>
      <c r="K34" s="328">
        <v>3622.95</v>
      </c>
      <c r="L34" s="328">
        <v>3451</v>
      </c>
      <c r="M34" s="328">
        <v>0.59474000000000005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292.60000000000002</v>
      </c>
      <c r="D35" s="329">
        <v>290.83333333333331</v>
      </c>
      <c r="E35" s="329">
        <v>285.46666666666664</v>
      </c>
      <c r="F35" s="329">
        <v>278.33333333333331</v>
      </c>
      <c r="G35" s="329">
        <v>272.96666666666664</v>
      </c>
      <c r="H35" s="329">
        <v>297.96666666666664</v>
      </c>
      <c r="I35" s="329">
        <v>303.33333333333331</v>
      </c>
      <c r="J35" s="329">
        <v>310.46666666666664</v>
      </c>
      <c r="K35" s="328">
        <v>296.2</v>
      </c>
      <c r="L35" s="328">
        <v>283.7</v>
      </c>
      <c r="M35" s="328">
        <v>61.712330000000001</v>
      </c>
      <c r="N35" s="1"/>
      <c r="O35" s="1"/>
    </row>
    <row r="36" spans="1:15" ht="12.75" customHeight="1">
      <c r="A36" s="30">
        <v>26</v>
      </c>
      <c r="B36" s="347" t="s">
        <v>853</v>
      </c>
      <c r="C36" s="328">
        <v>1309.7</v>
      </c>
      <c r="D36" s="329">
        <v>1304.8999999999999</v>
      </c>
      <c r="E36" s="329">
        <v>1284.7999999999997</v>
      </c>
      <c r="F36" s="329">
        <v>1259.8999999999999</v>
      </c>
      <c r="G36" s="329">
        <v>1239.7999999999997</v>
      </c>
      <c r="H36" s="329">
        <v>1329.7999999999997</v>
      </c>
      <c r="I36" s="329">
        <v>1349.8999999999996</v>
      </c>
      <c r="J36" s="329">
        <v>1374.7999999999997</v>
      </c>
      <c r="K36" s="328">
        <v>1325</v>
      </c>
      <c r="L36" s="328">
        <v>1280</v>
      </c>
      <c r="M36" s="328">
        <v>3.6579100000000002</v>
      </c>
      <c r="N36" s="1"/>
      <c r="O36" s="1"/>
    </row>
    <row r="37" spans="1:15" ht="12.75" customHeight="1">
      <c r="A37" s="30">
        <v>27</v>
      </c>
      <c r="B37" s="347" t="s">
        <v>813</v>
      </c>
      <c r="C37" s="328">
        <v>801.85</v>
      </c>
      <c r="D37" s="329">
        <v>810.83333333333337</v>
      </c>
      <c r="E37" s="329">
        <v>782.51666666666677</v>
      </c>
      <c r="F37" s="329">
        <v>763.18333333333339</v>
      </c>
      <c r="G37" s="329">
        <v>734.86666666666679</v>
      </c>
      <c r="H37" s="329">
        <v>830.16666666666674</v>
      </c>
      <c r="I37" s="329">
        <v>858.48333333333335</v>
      </c>
      <c r="J37" s="329">
        <v>877.81666666666672</v>
      </c>
      <c r="K37" s="328">
        <v>839.15</v>
      </c>
      <c r="L37" s="328">
        <v>791.5</v>
      </c>
      <c r="M37" s="328">
        <v>1.0618000000000001</v>
      </c>
      <c r="N37" s="1"/>
      <c r="O37" s="1"/>
    </row>
    <row r="38" spans="1:15" ht="12.75" customHeight="1">
      <c r="A38" s="30">
        <v>28</v>
      </c>
      <c r="B38" s="347" t="s">
        <v>293</v>
      </c>
      <c r="C38" s="328">
        <v>860.8</v>
      </c>
      <c r="D38" s="329">
        <v>859.0333333333333</v>
      </c>
      <c r="E38" s="329">
        <v>844.06666666666661</v>
      </c>
      <c r="F38" s="329">
        <v>827.33333333333326</v>
      </c>
      <c r="G38" s="329">
        <v>812.36666666666656</v>
      </c>
      <c r="H38" s="329">
        <v>875.76666666666665</v>
      </c>
      <c r="I38" s="329">
        <v>890.73333333333335</v>
      </c>
      <c r="J38" s="329">
        <v>907.4666666666667</v>
      </c>
      <c r="K38" s="328">
        <v>874</v>
      </c>
      <c r="L38" s="328">
        <v>842.3</v>
      </c>
      <c r="M38" s="328">
        <v>3.95858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712.25</v>
      </c>
      <c r="D39" s="329">
        <v>717.06666666666661</v>
      </c>
      <c r="E39" s="329">
        <v>704.18333333333317</v>
      </c>
      <c r="F39" s="329">
        <v>696.11666666666656</v>
      </c>
      <c r="G39" s="329">
        <v>683.23333333333312</v>
      </c>
      <c r="H39" s="329">
        <v>725.13333333333321</v>
      </c>
      <c r="I39" s="329">
        <v>738.01666666666665</v>
      </c>
      <c r="J39" s="329">
        <v>746.08333333333326</v>
      </c>
      <c r="K39" s="328">
        <v>729.95</v>
      </c>
      <c r="L39" s="328">
        <v>709</v>
      </c>
      <c r="M39" s="328">
        <v>2.0156299999999998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4747.25</v>
      </c>
      <c r="D40" s="329">
        <v>4789.6166666666659</v>
      </c>
      <c r="E40" s="329">
        <v>4689.8333333333321</v>
      </c>
      <c r="F40" s="329">
        <v>4632.4166666666661</v>
      </c>
      <c r="G40" s="329">
        <v>4532.6333333333323</v>
      </c>
      <c r="H40" s="329">
        <v>4847.0333333333319</v>
      </c>
      <c r="I40" s="329">
        <v>4946.8166666666666</v>
      </c>
      <c r="J40" s="329">
        <v>5004.2333333333318</v>
      </c>
      <c r="K40" s="328">
        <v>4889.3999999999996</v>
      </c>
      <c r="L40" s="328">
        <v>4732.2</v>
      </c>
      <c r="M40" s="328">
        <v>7.3838800000000004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174.4</v>
      </c>
      <c r="D41" s="329">
        <v>174.26666666666665</v>
      </c>
      <c r="E41" s="329">
        <v>170.7833333333333</v>
      </c>
      <c r="F41" s="329">
        <v>167.16666666666666</v>
      </c>
      <c r="G41" s="329">
        <v>163.68333333333331</v>
      </c>
      <c r="H41" s="329">
        <v>177.8833333333333</v>
      </c>
      <c r="I41" s="329">
        <v>181.36666666666665</v>
      </c>
      <c r="J41" s="329">
        <v>184.98333333333329</v>
      </c>
      <c r="K41" s="328">
        <v>177.75</v>
      </c>
      <c r="L41" s="328">
        <v>170.65</v>
      </c>
      <c r="M41" s="328">
        <v>71.586359999999999</v>
      </c>
      <c r="N41" s="1"/>
      <c r="O41" s="1"/>
    </row>
    <row r="42" spans="1:15" ht="12.75" customHeight="1">
      <c r="A42" s="30">
        <v>32</v>
      </c>
      <c r="B42" s="347" t="s">
        <v>303</v>
      </c>
      <c r="C42" s="328">
        <v>419.1</v>
      </c>
      <c r="D42" s="329">
        <v>423.5</v>
      </c>
      <c r="E42" s="329">
        <v>408.55</v>
      </c>
      <c r="F42" s="329">
        <v>398</v>
      </c>
      <c r="G42" s="329">
        <v>383.05</v>
      </c>
      <c r="H42" s="329">
        <v>434.05</v>
      </c>
      <c r="I42" s="329">
        <v>449.00000000000006</v>
      </c>
      <c r="J42" s="329">
        <v>459.55</v>
      </c>
      <c r="K42" s="328">
        <v>438.45</v>
      </c>
      <c r="L42" s="328">
        <v>412.95</v>
      </c>
      <c r="M42" s="328">
        <v>5.6966299999999999</v>
      </c>
      <c r="N42" s="1"/>
      <c r="O42" s="1"/>
    </row>
    <row r="43" spans="1:15" ht="12.75" customHeight="1">
      <c r="A43" s="30">
        <v>33</v>
      </c>
      <c r="B43" s="347" t="s">
        <v>304</v>
      </c>
      <c r="C43" s="328">
        <v>90.25</v>
      </c>
      <c r="D43" s="329">
        <v>90.8</v>
      </c>
      <c r="E43" s="329">
        <v>89.449999999999989</v>
      </c>
      <c r="F43" s="329">
        <v>88.649999999999991</v>
      </c>
      <c r="G43" s="329">
        <v>87.299999999999983</v>
      </c>
      <c r="H43" s="329">
        <v>91.6</v>
      </c>
      <c r="I43" s="329">
        <v>92.949999999999989</v>
      </c>
      <c r="J43" s="329">
        <v>93.75</v>
      </c>
      <c r="K43" s="328">
        <v>92.15</v>
      </c>
      <c r="L43" s="328">
        <v>90</v>
      </c>
      <c r="M43" s="328">
        <v>6.47037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105.85</v>
      </c>
      <c r="D44" s="329">
        <v>105.88333333333333</v>
      </c>
      <c r="E44" s="329">
        <v>102.06666666666665</v>
      </c>
      <c r="F44" s="329">
        <v>98.283333333333317</v>
      </c>
      <c r="G44" s="329">
        <v>94.46666666666664</v>
      </c>
      <c r="H44" s="329">
        <v>109.66666666666666</v>
      </c>
      <c r="I44" s="329">
        <v>113.48333333333332</v>
      </c>
      <c r="J44" s="329">
        <v>117.26666666666667</v>
      </c>
      <c r="K44" s="328">
        <v>109.7</v>
      </c>
      <c r="L44" s="328">
        <v>102.1</v>
      </c>
      <c r="M44" s="328">
        <v>469.08805999999998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2738.15</v>
      </c>
      <c r="D45" s="329">
        <v>2754.6666666666665</v>
      </c>
      <c r="E45" s="329">
        <v>2645.5333333333328</v>
      </c>
      <c r="F45" s="329">
        <v>2552.9166666666665</v>
      </c>
      <c r="G45" s="329">
        <v>2443.7833333333328</v>
      </c>
      <c r="H45" s="329">
        <v>2847.2833333333328</v>
      </c>
      <c r="I45" s="329">
        <v>2956.416666666667</v>
      </c>
      <c r="J45" s="329">
        <v>3049.0333333333328</v>
      </c>
      <c r="K45" s="328">
        <v>2863.8</v>
      </c>
      <c r="L45" s="328">
        <v>2662.05</v>
      </c>
      <c r="M45" s="328">
        <v>69.792529999999999</v>
      </c>
      <c r="N45" s="1"/>
      <c r="O45" s="1"/>
    </row>
    <row r="46" spans="1:15" ht="12.75" customHeight="1">
      <c r="A46" s="30">
        <v>36</v>
      </c>
      <c r="B46" s="347" t="s">
        <v>305</v>
      </c>
      <c r="C46" s="328">
        <v>166.3</v>
      </c>
      <c r="D46" s="329">
        <v>170.41666666666666</v>
      </c>
      <c r="E46" s="329">
        <v>159.38333333333333</v>
      </c>
      <c r="F46" s="329">
        <v>152.46666666666667</v>
      </c>
      <c r="G46" s="329">
        <v>141.43333333333334</v>
      </c>
      <c r="H46" s="329">
        <v>177.33333333333331</v>
      </c>
      <c r="I46" s="329">
        <v>188.36666666666667</v>
      </c>
      <c r="J46" s="329">
        <v>195.2833333333333</v>
      </c>
      <c r="K46" s="328">
        <v>181.45</v>
      </c>
      <c r="L46" s="328">
        <v>163.5</v>
      </c>
      <c r="M46" s="328">
        <v>36.939109999999999</v>
      </c>
      <c r="N46" s="1"/>
      <c r="O46" s="1"/>
    </row>
    <row r="47" spans="1:15" ht="12.75" customHeight="1">
      <c r="A47" s="30">
        <v>37</v>
      </c>
      <c r="B47" s="347" t="s">
        <v>307</v>
      </c>
      <c r="C47" s="328">
        <v>1848.8</v>
      </c>
      <c r="D47" s="329">
        <v>1852.2666666666667</v>
      </c>
      <c r="E47" s="329">
        <v>1824.5333333333333</v>
      </c>
      <c r="F47" s="329">
        <v>1800.2666666666667</v>
      </c>
      <c r="G47" s="329">
        <v>1772.5333333333333</v>
      </c>
      <c r="H47" s="329">
        <v>1876.5333333333333</v>
      </c>
      <c r="I47" s="329">
        <v>1904.2666666666664</v>
      </c>
      <c r="J47" s="329">
        <v>1928.5333333333333</v>
      </c>
      <c r="K47" s="328">
        <v>1880</v>
      </c>
      <c r="L47" s="328">
        <v>1828</v>
      </c>
      <c r="M47" s="328">
        <v>3.4805199999999998</v>
      </c>
      <c r="N47" s="1"/>
      <c r="O47" s="1"/>
    </row>
    <row r="48" spans="1:15" ht="12.75" customHeight="1">
      <c r="A48" s="30">
        <v>38</v>
      </c>
      <c r="B48" s="347" t="s">
        <v>306</v>
      </c>
      <c r="C48" s="328">
        <v>2653.5</v>
      </c>
      <c r="D48" s="329">
        <v>2638.7</v>
      </c>
      <c r="E48" s="329">
        <v>2605.7499999999995</v>
      </c>
      <c r="F48" s="329">
        <v>2557.9999999999995</v>
      </c>
      <c r="G48" s="329">
        <v>2525.0499999999993</v>
      </c>
      <c r="H48" s="329">
        <v>2686.45</v>
      </c>
      <c r="I48" s="329">
        <v>2719.4000000000005</v>
      </c>
      <c r="J48" s="329">
        <v>2767.15</v>
      </c>
      <c r="K48" s="328">
        <v>2671.65</v>
      </c>
      <c r="L48" s="328">
        <v>2590.9499999999998</v>
      </c>
      <c r="M48" s="328">
        <v>0.16300000000000001</v>
      </c>
      <c r="N48" s="1"/>
      <c r="O48" s="1"/>
    </row>
    <row r="49" spans="1:15" ht="12.75" customHeight="1">
      <c r="A49" s="30">
        <v>39</v>
      </c>
      <c r="B49" s="347" t="s">
        <v>241</v>
      </c>
      <c r="C49" s="328">
        <v>1805.2</v>
      </c>
      <c r="D49" s="329">
        <v>1792.0666666666666</v>
      </c>
      <c r="E49" s="329">
        <v>1746.1333333333332</v>
      </c>
      <c r="F49" s="329">
        <v>1687.0666666666666</v>
      </c>
      <c r="G49" s="329">
        <v>1641.1333333333332</v>
      </c>
      <c r="H49" s="329">
        <v>1851.1333333333332</v>
      </c>
      <c r="I49" s="329">
        <v>1897.0666666666666</v>
      </c>
      <c r="J49" s="329">
        <v>1956.1333333333332</v>
      </c>
      <c r="K49" s="328">
        <v>1838</v>
      </c>
      <c r="L49" s="328">
        <v>1733</v>
      </c>
      <c r="M49" s="328">
        <v>3.0702199999999999</v>
      </c>
      <c r="N49" s="1"/>
      <c r="O49" s="1"/>
    </row>
    <row r="50" spans="1:15" ht="12.75" customHeight="1">
      <c r="A50" s="30">
        <v>40</v>
      </c>
      <c r="B50" s="347" t="s">
        <v>308</v>
      </c>
      <c r="C50" s="328">
        <v>8545.5499999999993</v>
      </c>
      <c r="D50" s="329">
        <v>8631.85</v>
      </c>
      <c r="E50" s="329">
        <v>8413.7000000000007</v>
      </c>
      <c r="F50" s="329">
        <v>8281.85</v>
      </c>
      <c r="G50" s="329">
        <v>8063.7000000000007</v>
      </c>
      <c r="H50" s="329">
        <v>8763.7000000000007</v>
      </c>
      <c r="I50" s="329">
        <v>8981.8499999999985</v>
      </c>
      <c r="J50" s="329">
        <v>9113.7000000000007</v>
      </c>
      <c r="K50" s="328">
        <v>8850</v>
      </c>
      <c r="L50" s="328">
        <v>8500</v>
      </c>
      <c r="M50" s="328">
        <v>0.35711999999999999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1125.05</v>
      </c>
      <c r="D51" s="329">
        <v>1134</v>
      </c>
      <c r="E51" s="329">
        <v>1106.05</v>
      </c>
      <c r="F51" s="329">
        <v>1087.05</v>
      </c>
      <c r="G51" s="329">
        <v>1059.0999999999999</v>
      </c>
      <c r="H51" s="329">
        <v>1153</v>
      </c>
      <c r="I51" s="329">
        <v>1180.9499999999998</v>
      </c>
      <c r="J51" s="329">
        <v>1199.95</v>
      </c>
      <c r="K51" s="328">
        <v>1161.95</v>
      </c>
      <c r="L51" s="328">
        <v>1115</v>
      </c>
      <c r="M51" s="328">
        <v>10.95213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609.35</v>
      </c>
      <c r="D52" s="329">
        <v>611.15</v>
      </c>
      <c r="E52" s="329">
        <v>604</v>
      </c>
      <c r="F52" s="329">
        <v>598.65</v>
      </c>
      <c r="G52" s="329">
        <v>591.5</v>
      </c>
      <c r="H52" s="329">
        <v>616.5</v>
      </c>
      <c r="I52" s="329">
        <v>623.64999999999986</v>
      </c>
      <c r="J52" s="329">
        <v>629</v>
      </c>
      <c r="K52" s="328">
        <v>618.29999999999995</v>
      </c>
      <c r="L52" s="328">
        <v>605.79999999999995</v>
      </c>
      <c r="M52" s="328">
        <v>13.18206</v>
      </c>
      <c r="N52" s="1"/>
      <c r="O52" s="1"/>
    </row>
    <row r="53" spans="1:15" ht="12.75" customHeight="1">
      <c r="A53" s="30">
        <v>43</v>
      </c>
      <c r="B53" s="347" t="s">
        <v>309</v>
      </c>
      <c r="C53" s="328">
        <v>439.85</v>
      </c>
      <c r="D53" s="329">
        <v>447.63333333333338</v>
      </c>
      <c r="E53" s="329">
        <v>425.26666666666677</v>
      </c>
      <c r="F53" s="329">
        <v>410.68333333333339</v>
      </c>
      <c r="G53" s="329">
        <v>388.31666666666678</v>
      </c>
      <c r="H53" s="329">
        <v>462.21666666666675</v>
      </c>
      <c r="I53" s="329">
        <v>484.58333333333343</v>
      </c>
      <c r="J53" s="329">
        <v>499.16666666666674</v>
      </c>
      <c r="K53" s="328">
        <v>470</v>
      </c>
      <c r="L53" s="328">
        <v>433.05</v>
      </c>
      <c r="M53" s="328">
        <v>2.1436899999999999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715</v>
      </c>
      <c r="D54" s="329">
        <v>719.18333333333339</v>
      </c>
      <c r="E54" s="329">
        <v>705.86666666666679</v>
      </c>
      <c r="F54" s="329">
        <v>696.73333333333335</v>
      </c>
      <c r="G54" s="329">
        <v>683.41666666666674</v>
      </c>
      <c r="H54" s="329">
        <v>728.31666666666683</v>
      </c>
      <c r="I54" s="329">
        <v>741.63333333333344</v>
      </c>
      <c r="J54" s="329">
        <v>750.76666666666688</v>
      </c>
      <c r="K54" s="328">
        <v>732.5</v>
      </c>
      <c r="L54" s="328">
        <v>710.05</v>
      </c>
      <c r="M54" s="328">
        <v>116.60648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3242.1</v>
      </c>
      <c r="D55" s="329">
        <v>3226.35</v>
      </c>
      <c r="E55" s="329">
        <v>3166.75</v>
      </c>
      <c r="F55" s="329">
        <v>3091.4</v>
      </c>
      <c r="G55" s="329">
        <v>3031.8</v>
      </c>
      <c r="H55" s="329">
        <v>3301.7</v>
      </c>
      <c r="I55" s="329">
        <v>3361.2999999999993</v>
      </c>
      <c r="J55" s="329">
        <v>3436.6499999999996</v>
      </c>
      <c r="K55" s="328">
        <v>3285.95</v>
      </c>
      <c r="L55" s="328">
        <v>3151</v>
      </c>
      <c r="M55" s="328">
        <v>5.0961999999999996</v>
      </c>
      <c r="N55" s="1"/>
      <c r="O55" s="1"/>
    </row>
    <row r="56" spans="1:15" ht="12.75" customHeight="1">
      <c r="A56" s="30">
        <v>46</v>
      </c>
      <c r="B56" s="347" t="s">
        <v>313</v>
      </c>
      <c r="C56" s="328">
        <v>162.25</v>
      </c>
      <c r="D56" s="329">
        <v>162.71666666666667</v>
      </c>
      <c r="E56" s="329">
        <v>161.13333333333333</v>
      </c>
      <c r="F56" s="329">
        <v>160.01666666666665</v>
      </c>
      <c r="G56" s="329">
        <v>158.43333333333331</v>
      </c>
      <c r="H56" s="329">
        <v>163.83333333333334</v>
      </c>
      <c r="I56" s="329">
        <v>165.41666666666666</v>
      </c>
      <c r="J56" s="329">
        <v>166.53333333333336</v>
      </c>
      <c r="K56" s="328">
        <v>164.3</v>
      </c>
      <c r="L56" s="328">
        <v>161.6</v>
      </c>
      <c r="M56" s="328">
        <v>2.3710399999999998</v>
      </c>
      <c r="N56" s="1"/>
      <c r="O56" s="1"/>
    </row>
    <row r="57" spans="1:15" ht="12.75" customHeight="1">
      <c r="A57" s="30">
        <v>47</v>
      </c>
      <c r="B57" s="347" t="s">
        <v>314</v>
      </c>
      <c r="C57" s="328">
        <v>1071.75</v>
      </c>
      <c r="D57" s="329">
        <v>1083.6333333333334</v>
      </c>
      <c r="E57" s="329">
        <v>1054.1166666666668</v>
      </c>
      <c r="F57" s="329">
        <v>1036.4833333333333</v>
      </c>
      <c r="G57" s="329">
        <v>1006.9666666666667</v>
      </c>
      <c r="H57" s="329">
        <v>1101.2666666666669</v>
      </c>
      <c r="I57" s="329">
        <v>1130.7833333333338</v>
      </c>
      <c r="J57" s="329">
        <v>1148.416666666667</v>
      </c>
      <c r="K57" s="328">
        <v>1113.1500000000001</v>
      </c>
      <c r="L57" s="328">
        <v>1066</v>
      </c>
      <c r="M57" s="328">
        <v>0.50988999999999995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15333.2</v>
      </c>
      <c r="D58" s="329">
        <v>15405.833333333334</v>
      </c>
      <c r="E58" s="329">
        <v>15139.366666666669</v>
      </c>
      <c r="F58" s="329">
        <v>14945.533333333335</v>
      </c>
      <c r="G58" s="329">
        <v>14679.066666666669</v>
      </c>
      <c r="H58" s="329">
        <v>15599.666666666668</v>
      </c>
      <c r="I58" s="329">
        <v>15866.133333333331</v>
      </c>
      <c r="J58" s="329">
        <v>16059.966666666667</v>
      </c>
      <c r="K58" s="328">
        <v>15672.3</v>
      </c>
      <c r="L58" s="328">
        <v>15212</v>
      </c>
      <c r="M58" s="328">
        <v>3.3805900000000002</v>
      </c>
      <c r="N58" s="1"/>
      <c r="O58" s="1"/>
    </row>
    <row r="59" spans="1:15" ht="12" customHeight="1">
      <c r="A59" s="30">
        <v>49</v>
      </c>
      <c r="B59" s="347" t="s">
        <v>246</v>
      </c>
      <c r="C59" s="328">
        <v>4931.6499999999996</v>
      </c>
      <c r="D59" s="329">
        <v>4994.8499999999995</v>
      </c>
      <c r="E59" s="329">
        <v>4841.7999999999993</v>
      </c>
      <c r="F59" s="329">
        <v>4751.95</v>
      </c>
      <c r="G59" s="329">
        <v>4598.8999999999996</v>
      </c>
      <c r="H59" s="329">
        <v>5084.6999999999989</v>
      </c>
      <c r="I59" s="329">
        <v>5237.75</v>
      </c>
      <c r="J59" s="329">
        <v>5327.5999999999985</v>
      </c>
      <c r="K59" s="328">
        <v>5147.8999999999996</v>
      </c>
      <c r="L59" s="328">
        <v>4905</v>
      </c>
      <c r="M59" s="328">
        <v>0.19522999999999999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6537.9</v>
      </c>
      <c r="D60" s="329">
        <v>6578.6333333333341</v>
      </c>
      <c r="E60" s="329">
        <v>6459.2666666666682</v>
      </c>
      <c r="F60" s="329">
        <v>6380.6333333333341</v>
      </c>
      <c r="G60" s="329">
        <v>6261.2666666666682</v>
      </c>
      <c r="H60" s="329">
        <v>6657.2666666666682</v>
      </c>
      <c r="I60" s="329">
        <v>6776.633333333335</v>
      </c>
      <c r="J60" s="329">
        <v>6855.2666666666682</v>
      </c>
      <c r="K60" s="328">
        <v>6698</v>
      </c>
      <c r="L60" s="328">
        <v>6500</v>
      </c>
      <c r="M60" s="328">
        <v>19.96509</v>
      </c>
      <c r="N60" s="1"/>
      <c r="O60" s="1"/>
    </row>
    <row r="61" spans="1:15" ht="12.75" customHeight="1">
      <c r="A61" s="30">
        <v>51</v>
      </c>
      <c r="B61" s="347" t="s">
        <v>315</v>
      </c>
      <c r="C61" s="328">
        <v>2779.4</v>
      </c>
      <c r="D61" s="329">
        <v>2782.65</v>
      </c>
      <c r="E61" s="329">
        <v>2726.75</v>
      </c>
      <c r="F61" s="329">
        <v>2674.1</v>
      </c>
      <c r="G61" s="329">
        <v>2618.1999999999998</v>
      </c>
      <c r="H61" s="329">
        <v>2835.3</v>
      </c>
      <c r="I61" s="329">
        <v>2891.2000000000007</v>
      </c>
      <c r="J61" s="329">
        <v>2943.8500000000004</v>
      </c>
      <c r="K61" s="328">
        <v>2838.55</v>
      </c>
      <c r="L61" s="328">
        <v>2730</v>
      </c>
      <c r="M61" s="328">
        <v>0.57508999999999999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1766.85</v>
      </c>
      <c r="D62" s="329">
        <v>1771.7166666666665</v>
      </c>
      <c r="E62" s="329">
        <v>1747.383333333333</v>
      </c>
      <c r="F62" s="329">
        <v>1727.9166666666665</v>
      </c>
      <c r="G62" s="329">
        <v>1703.583333333333</v>
      </c>
      <c r="H62" s="329">
        <v>1791.1833333333329</v>
      </c>
      <c r="I62" s="329">
        <v>1815.5166666666664</v>
      </c>
      <c r="J62" s="329">
        <v>1834.9833333333329</v>
      </c>
      <c r="K62" s="328">
        <v>1796.05</v>
      </c>
      <c r="L62" s="328">
        <v>1752.25</v>
      </c>
      <c r="M62" s="328">
        <v>3.1780200000000001</v>
      </c>
      <c r="N62" s="1"/>
      <c r="O62" s="1"/>
    </row>
    <row r="63" spans="1:15" ht="12.75" customHeight="1">
      <c r="A63" s="30">
        <v>53</v>
      </c>
      <c r="B63" s="347" t="s">
        <v>316</v>
      </c>
      <c r="C63" s="328">
        <v>420.65</v>
      </c>
      <c r="D63" s="329">
        <v>423.51666666666665</v>
      </c>
      <c r="E63" s="329">
        <v>413.13333333333333</v>
      </c>
      <c r="F63" s="329">
        <v>405.61666666666667</v>
      </c>
      <c r="G63" s="329">
        <v>395.23333333333335</v>
      </c>
      <c r="H63" s="329">
        <v>431.0333333333333</v>
      </c>
      <c r="I63" s="329">
        <v>441.41666666666663</v>
      </c>
      <c r="J63" s="329">
        <v>448.93333333333328</v>
      </c>
      <c r="K63" s="328">
        <v>433.9</v>
      </c>
      <c r="L63" s="328">
        <v>416</v>
      </c>
      <c r="M63" s="328">
        <v>41.250909999999998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273.2</v>
      </c>
      <c r="D64" s="329">
        <v>274.25</v>
      </c>
      <c r="E64" s="329">
        <v>268.5</v>
      </c>
      <c r="F64" s="329">
        <v>263.8</v>
      </c>
      <c r="G64" s="329">
        <v>258.05</v>
      </c>
      <c r="H64" s="329">
        <v>278.95</v>
      </c>
      <c r="I64" s="329">
        <v>284.7</v>
      </c>
      <c r="J64" s="329">
        <v>289.39999999999998</v>
      </c>
      <c r="K64" s="328">
        <v>280</v>
      </c>
      <c r="L64" s="328">
        <v>269.55</v>
      </c>
      <c r="M64" s="328">
        <v>108.29056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100.55</v>
      </c>
      <c r="D65" s="329">
        <v>101.25</v>
      </c>
      <c r="E65" s="329">
        <v>99.35</v>
      </c>
      <c r="F65" s="329">
        <v>98.149999999999991</v>
      </c>
      <c r="G65" s="329">
        <v>96.249999999999986</v>
      </c>
      <c r="H65" s="329">
        <v>102.45</v>
      </c>
      <c r="I65" s="329">
        <v>104.35000000000001</v>
      </c>
      <c r="J65" s="329">
        <v>105.55000000000001</v>
      </c>
      <c r="K65" s="328">
        <v>103.15</v>
      </c>
      <c r="L65" s="328">
        <v>100.05</v>
      </c>
      <c r="M65" s="328">
        <v>474.96069</v>
      </c>
      <c r="N65" s="1"/>
      <c r="O65" s="1"/>
    </row>
    <row r="66" spans="1:15" ht="12.75" customHeight="1">
      <c r="A66" s="30">
        <v>56</v>
      </c>
      <c r="B66" s="347" t="s">
        <v>247</v>
      </c>
      <c r="C66" s="328">
        <v>46.7</v>
      </c>
      <c r="D66" s="329">
        <v>46.783333333333339</v>
      </c>
      <c r="E66" s="329">
        <v>46.216666666666676</v>
      </c>
      <c r="F66" s="329">
        <v>45.733333333333334</v>
      </c>
      <c r="G66" s="329">
        <v>45.166666666666671</v>
      </c>
      <c r="H66" s="329">
        <v>47.26666666666668</v>
      </c>
      <c r="I66" s="329">
        <v>47.833333333333343</v>
      </c>
      <c r="J66" s="329">
        <v>48.316666666666684</v>
      </c>
      <c r="K66" s="328">
        <v>47.35</v>
      </c>
      <c r="L66" s="328">
        <v>46.3</v>
      </c>
      <c r="M66" s="328">
        <v>42.540990000000001</v>
      </c>
      <c r="N66" s="1"/>
      <c r="O66" s="1"/>
    </row>
    <row r="67" spans="1:15" ht="12.75" customHeight="1">
      <c r="A67" s="30">
        <v>57</v>
      </c>
      <c r="B67" s="347" t="s">
        <v>310</v>
      </c>
      <c r="C67" s="328">
        <v>2690.8</v>
      </c>
      <c r="D67" s="329">
        <v>2716.1333333333337</v>
      </c>
      <c r="E67" s="329">
        <v>2650.2166666666672</v>
      </c>
      <c r="F67" s="329">
        <v>2609.6333333333337</v>
      </c>
      <c r="G67" s="329">
        <v>2543.7166666666672</v>
      </c>
      <c r="H67" s="329">
        <v>2756.7166666666672</v>
      </c>
      <c r="I67" s="329">
        <v>2822.6333333333341</v>
      </c>
      <c r="J67" s="329">
        <v>2863.2166666666672</v>
      </c>
      <c r="K67" s="328">
        <v>2782.05</v>
      </c>
      <c r="L67" s="328">
        <v>2675.55</v>
      </c>
      <c r="M67" s="328">
        <v>0.39402999999999999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1722.5</v>
      </c>
      <c r="D68" s="329">
        <v>1736.1166666666668</v>
      </c>
      <c r="E68" s="329">
        <v>1702.3833333333337</v>
      </c>
      <c r="F68" s="329">
        <v>1682.2666666666669</v>
      </c>
      <c r="G68" s="329">
        <v>1648.5333333333338</v>
      </c>
      <c r="H68" s="329">
        <v>1756.2333333333336</v>
      </c>
      <c r="I68" s="329">
        <v>1789.9666666666667</v>
      </c>
      <c r="J68" s="329">
        <v>1810.0833333333335</v>
      </c>
      <c r="K68" s="328">
        <v>1769.85</v>
      </c>
      <c r="L68" s="328">
        <v>1716</v>
      </c>
      <c r="M68" s="328">
        <v>3.08589</v>
      </c>
      <c r="N68" s="1"/>
      <c r="O68" s="1"/>
    </row>
    <row r="69" spans="1:15" ht="12.75" customHeight="1">
      <c r="A69" s="30">
        <v>59</v>
      </c>
      <c r="B69" s="347" t="s">
        <v>318</v>
      </c>
      <c r="C69" s="328">
        <v>4389.6499999999996</v>
      </c>
      <c r="D69" s="329">
        <v>4386.7166666666662</v>
      </c>
      <c r="E69" s="329">
        <v>4337.9333333333325</v>
      </c>
      <c r="F69" s="329">
        <v>4286.2166666666662</v>
      </c>
      <c r="G69" s="329">
        <v>4237.4333333333325</v>
      </c>
      <c r="H69" s="329">
        <v>4438.4333333333325</v>
      </c>
      <c r="I69" s="329">
        <v>4487.2166666666672</v>
      </c>
      <c r="J69" s="329">
        <v>4538.9333333333325</v>
      </c>
      <c r="K69" s="328">
        <v>4435.5</v>
      </c>
      <c r="L69" s="328">
        <v>4335</v>
      </c>
      <c r="M69" s="328">
        <v>0.16949</v>
      </c>
      <c r="N69" s="1"/>
      <c r="O69" s="1"/>
    </row>
    <row r="70" spans="1:15" ht="12.75" customHeight="1">
      <c r="A70" s="30">
        <v>60</v>
      </c>
      <c r="B70" s="347" t="s">
        <v>248</v>
      </c>
      <c r="C70" s="328">
        <v>933.05</v>
      </c>
      <c r="D70" s="329">
        <v>937.73333333333323</v>
      </c>
      <c r="E70" s="329">
        <v>918.46666666666647</v>
      </c>
      <c r="F70" s="329">
        <v>903.88333333333321</v>
      </c>
      <c r="G70" s="329">
        <v>884.61666666666645</v>
      </c>
      <c r="H70" s="329">
        <v>952.31666666666649</v>
      </c>
      <c r="I70" s="329">
        <v>971.58333333333314</v>
      </c>
      <c r="J70" s="329">
        <v>986.16666666666652</v>
      </c>
      <c r="K70" s="328">
        <v>957</v>
      </c>
      <c r="L70" s="328">
        <v>923.15</v>
      </c>
      <c r="M70" s="328">
        <v>0.57210000000000005</v>
      </c>
      <c r="N70" s="1"/>
      <c r="O70" s="1"/>
    </row>
    <row r="71" spans="1:15" ht="12.75" customHeight="1">
      <c r="A71" s="30">
        <v>61</v>
      </c>
      <c r="B71" s="347" t="s">
        <v>319</v>
      </c>
      <c r="C71" s="328">
        <v>456.7</v>
      </c>
      <c r="D71" s="329">
        <v>460.56666666666666</v>
      </c>
      <c r="E71" s="329">
        <v>451.13333333333333</v>
      </c>
      <c r="F71" s="329">
        <v>445.56666666666666</v>
      </c>
      <c r="G71" s="329">
        <v>436.13333333333333</v>
      </c>
      <c r="H71" s="329">
        <v>466.13333333333333</v>
      </c>
      <c r="I71" s="329">
        <v>475.56666666666661</v>
      </c>
      <c r="J71" s="329">
        <v>481.13333333333333</v>
      </c>
      <c r="K71" s="328">
        <v>470</v>
      </c>
      <c r="L71" s="328">
        <v>455</v>
      </c>
      <c r="M71" s="328">
        <v>2.6106199999999999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214.9</v>
      </c>
      <c r="D72" s="329">
        <v>217.4</v>
      </c>
      <c r="E72" s="329">
        <v>210.05</v>
      </c>
      <c r="F72" s="329">
        <v>205.20000000000002</v>
      </c>
      <c r="G72" s="329">
        <v>197.85000000000002</v>
      </c>
      <c r="H72" s="329">
        <v>222.25</v>
      </c>
      <c r="I72" s="329">
        <v>229.59999999999997</v>
      </c>
      <c r="J72" s="329">
        <v>234.45</v>
      </c>
      <c r="K72" s="328">
        <v>224.75</v>
      </c>
      <c r="L72" s="328">
        <v>212.55</v>
      </c>
      <c r="M72" s="328">
        <v>153.76125999999999</v>
      </c>
      <c r="N72" s="1"/>
      <c r="O72" s="1"/>
    </row>
    <row r="73" spans="1:15" ht="12.75" customHeight="1">
      <c r="A73" s="30">
        <v>63</v>
      </c>
      <c r="B73" s="347" t="s">
        <v>311</v>
      </c>
      <c r="C73" s="328">
        <v>1524.25</v>
      </c>
      <c r="D73" s="329">
        <v>1539.75</v>
      </c>
      <c r="E73" s="329">
        <v>1504.5</v>
      </c>
      <c r="F73" s="329">
        <v>1484.75</v>
      </c>
      <c r="G73" s="329">
        <v>1449.5</v>
      </c>
      <c r="H73" s="329">
        <v>1559.5</v>
      </c>
      <c r="I73" s="329">
        <v>1594.75</v>
      </c>
      <c r="J73" s="329">
        <v>1614.5</v>
      </c>
      <c r="K73" s="328">
        <v>1575</v>
      </c>
      <c r="L73" s="328">
        <v>1520</v>
      </c>
      <c r="M73" s="328">
        <v>1.4070400000000001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653.04999999999995</v>
      </c>
      <c r="D74" s="329">
        <v>653.38333333333333</v>
      </c>
      <c r="E74" s="329">
        <v>639.86666666666667</v>
      </c>
      <c r="F74" s="329">
        <v>626.68333333333339</v>
      </c>
      <c r="G74" s="329">
        <v>613.16666666666674</v>
      </c>
      <c r="H74" s="329">
        <v>666.56666666666661</v>
      </c>
      <c r="I74" s="329">
        <v>680.08333333333326</v>
      </c>
      <c r="J74" s="329">
        <v>693.26666666666654</v>
      </c>
      <c r="K74" s="328">
        <v>666.9</v>
      </c>
      <c r="L74" s="328">
        <v>640.20000000000005</v>
      </c>
      <c r="M74" s="328">
        <v>9.3448700000000002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632.9</v>
      </c>
      <c r="D75" s="329">
        <v>633.61666666666667</v>
      </c>
      <c r="E75" s="329">
        <v>622.7833333333333</v>
      </c>
      <c r="F75" s="329">
        <v>612.66666666666663</v>
      </c>
      <c r="G75" s="329">
        <v>601.83333333333326</v>
      </c>
      <c r="H75" s="329">
        <v>643.73333333333335</v>
      </c>
      <c r="I75" s="329">
        <v>654.56666666666661</v>
      </c>
      <c r="J75" s="329">
        <v>664.68333333333339</v>
      </c>
      <c r="K75" s="328">
        <v>644.45000000000005</v>
      </c>
      <c r="L75" s="328">
        <v>623.5</v>
      </c>
      <c r="M75" s="328">
        <v>27.263670000000001</v>
      </c>
      <c r="N75" s="1"/>
      <c r="O75" s="1"/>
    </row>
    <row r="76" spans="1:15" ht="12.75" customHeight="1">
      <c r="A76" s="30">
        <v>66</v>
      </c>
      <c r="B76" s="347" t="s">
        <v>320</v>
      </c>
      <c r="C76" s="328">
        <v>12031.8</v>
      </c>
      <c r="D76" s="329">
        <v>11996.916666666666</v>
      </c>
      <c r="E76" s="329">
        <v>11891.783333333333</v>
      </c>
      <c r="F76" s="329">
        <v>11751.766666666666</v>
      </c>
      <c r="G76" s="329">
        <v>11646.633333333333</v>
      </c>
      <c r="H76" s="329">
        <v>12136.933333333332</v>
      </c>
      <c r="I76" s="329">
        <v>12242.066666666668</v>
      </c>
      <c r="J76" s="329">
        <v>12382.083333333332</v>
      </c>
      <c r="K76" s="328">
        <v>12102.05</v>
      </c>
      <c r="L76" s="328">
        <v>11856.9</v>
      </c>
      <c r="M76" s="328">
        <v>1.183E-2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653.70000000000005</v>
      </c>
      <c r="D77" s="329">
        <v>657.2166666666667</v>
      </c>
      <c r="E77" s="329">
        <v>646.48333333333335</v>
      </c>
      <c r="F77" s="329">
        <v>639.26666666666665</v>
      </c>
      <c r="G77" s="329">
        <v>628.5333333333333</v>
      </c>
      <c r="H77" s="329">
        <v>664.43333333333339</v>
      </c>
      <c r="I77" s="329">
        <v>675.16666666666674</v>
      </c>
      <c r="J77" s="329">
        <v>682.38333333333344</v>
      </c>
      <c r="K77" s="328">
        <v>667.95</v>
      </c>
      <c r="L77" s="328">
        <v>650</v>
      </c>
      <c r="M77" s="328">
        <v>70.948740000000001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49.2</v>
      </c>
      <c r="D78" s="329">
        <v>49.6</v>
      </c>
      <c r="E78" s="329">
        <v>48.6</v>
      </c>
      <c r="F78" s="329">
        <v>48</v>
      </c>
      <c r="G78" s="329">
        <v>47</v>
      </c>
      <c r="H78" s="329">
        <v>50.2</v>
      </c>
      <c r="I78" s="329">
        <v>51.2</v>
      </c>
      <c r="J78" s="329">
        <v>51.800000000000004</v>
      </c>
      <c r="K78" s="328">
        <v>50.6</v>
      </c>
      <c r="L78" s="328">
        <v>49</v>
      </c>
      <c r="M78" s="328">
        <v>259.452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328.2</v>
      </c>
      <c r="D79" s="329">
        <v>332.05</v>
      </c>
      <c r="E79" s="329">
        <v>323.15000000000003</v>
      </c>
      <c r="F79" s="329">
        <v>318.10000000000002</v>
      </c>
      <c r="G79" s="329">
        <v>309.20000000000005</v>
      </c>
      <c r="H79" s="329">
        <v>337.1</v>
      </c>
      <c r="I79" s="329">
        <v>346</v>
      </c>
      <c r="J79" s="329">
        <v>351.05</v>
      </c>
      <c r="K79" s="328">
        <v>340.95</v>
      </c>
      <c r="L79" s="328">
        <v>327</v>
      </c>
      <c r="M79" s="328">
        <v>45.101730000000003</v>
      </c>
      <c r="N79" s="1"/>
      <c r="O79" s="1"/>
    </row>
    <row r="80" spans="1:15" ht="12.75" customHeight="1">
      <c r="A80" s="30">
        <v>70</v>
      </c>
      <c r="B80" s="347" t="s">
        <v>321</v>
      </c>
      <c r="C80" s="328">
        <v>1037.9000000000001</v>
      </c>
      <c r="D80" s="329">
        <v>1052.6833333333334</v>
      </c>
      <c r="E80" s="329">
        <v>990.86666666666679</v>
      </c>
      <c r="F80" s="329">
        <v>943.83333333333337</v>
      </c>
      <c r="G80" s="329">
        <v>882.01666666666677</v>
      </c>
      <c r="H80" s="329">
        <v>1099.7166666666667</v>
      </c>
      <c r="I80" s="329">
        <v>1161.5333333333333</v>
      </c>
      <c r="J80" s="329">
        <v>1208.5666666666668</v>
      </c>
      <c r="K80" s="328">
        <v>1114.5</v>
      </c>
      <c r="L80" s="328">
        <v>1005.65</v>
      </c>
      <c r="M80" s="328">
        <v>1.6482600000000001</v>
      </c>
      <c r="N80" s="1"/>
      <c r="O80" s="1"/>
    </row>
    <row r="81" spans="1:15" ht="12.75" customHeight="1">
      <c r="A81" s="30">
        <v>71</v>
      </c>
      <c r="B81" s="347" t="s">
        <v>323</v>
      </c>
      <c r="C81" s="328">
        <v>5682</v>
      </c>
      <c r="D81" s="329">
        <v>5711.0166666666664</v>
      </c>
      <c r="E81" s="329">
        <v>5531.0333333333328</v>
      </c>
      <c r="F81" s="329">
        <v>5380.0666666666666</v>
      </c>
      <c r="G81" s="329">
        <v>5200.083333333333</v>
      </c>
      <c r="H81" s="329">
        <v>5861.9833333333327</v>
      </c>
      <c r="I81" s="329">
        <v>6041.9666666666662</v>
      </c>
      <c r="J81" s="329">
        <v>6192.9333333333325</v>
      </c>
      <c r="K81" s="328">
        <v>5891</v>
      </c>
      <c r="L81" s="328">
        <v>5560.05</v>
      </c>
      <c r="M81" s="328">
        <v>0.57138999999999995</v>
      </c>
      <c r="N81" s="1"/>
      <c r="O81" s="1"/>
    </row>
    <row r="82" spans="1:15" ht="12.75" customHeight="1">
      <c r="A82" s="30">
        <v>72</v>
      </c>
      <c r="B82" s="347" t="s">
        <v>324</v>
      </c>
      <c r="C82" s="328">
        <v>1027.9000000000001</v>
      </c>
      <c r="D82" s="329">
        <v>1032.5</v>
      </c>
      <c r="E82" s="329">
        <v>1015</v>
      </c>
      <c r="F82" s="329">
        <v>1002.1</v>
      </c>
      <c r="G82" s="329">
        <v>984.6</v>
      </c>
      <c r="H82" s="329">
        <v>1045.4000000000001</v>
      </c>
      <c r="I82" s="329">
        <v>1062.9000000000001</v>
      </c>
      <c r="J82" s="329">
        <v>1075.8</v>
      </c>
      <c r="K82" s="328">
        <v>1050</v>
      </c>
      <c r="L82" s="328">
        <v>1019.6</v>
      </c>
      <c r="M82" s="328">
        <v>0.61326000000000003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14731.45</v>
      </c>
      <c r="D83" s="329">
        <v>14873.716666666667</v>
      </c>
      <c r="E83" s="329">
        <v>14557.733333333334</v>
      </c>
      <c r="F83" s="329">
        <v>14384.016666666666</v>
      </c>
      <c r="G83" s="329">
        <v>14068.033333333333</v>
      </c>
      <c r="H83" s="329">
        <v>15047.433333333334</v>
      </c>
      <c r="I83" s="329">
        <v>15363.416666666668</v>
      </c>
      <c r="J83" s="329">
        <v>15537.133333333335</v>
      </c>
      <c r="K83" s="328">
        <v>15189.7</v>
      </c>
      <c r="L83" s="328">
        <v>14700</v>
      </c>
      <c r="M83" s="328">
        <v>0.24004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348.35</v>
      </c>
      <c r="D84" s="329">
        <v>347.61666666666662</v>
      </c>
      <c r="E84" s="329">
        <v>343.73333333333323</v>
      </c>
      <c r="F84" s="329">
        <v>339.11666666666662</v>
      </c>
      <c r="G84" s="329">
        <v>335.23333333333323</v>
      </c>
      <c r="H84" s="329">
        <v>352.23333333333323</v>
      </c>
      <c r="I84" s="329">
        <v>356.11666666666656</v>
      </c>
      <c r="J84" s="329">
        <v>360.73333333333323</v>
      </c>
      <c r="K84" s="328">
        <v>351.5</v>
      </c>
      <c r="L84" s="328">
        <v>343</v>
      </c>
      <c r="M84" s="328">
        <v>77.789299999999997</v>
      </c>
      <c r="N84" s="1"/>
      <c r="O84" s="1"/>
    </row>
    <row r="85" spans="1:15" ht="12.75" customHeight="1">
      <c r="A85" s="30">
        <v>75</v>
      </c>
      <c r="B85" s="347" t="s">
        <v>325</v>
      </c>
      <c r="C85" s="328">
        <v>478.25</v>
      </c>
      <c r="D85" s="329">
        <v>480.33333333333331</v>
      </c>
      <c r="E85" s="329">
        <v>474.26666666666665</v>
      </c>
      <c r="F85" s="329">
        <v>470.28333333333336</v>
      </c>
      <c r="G85" s="329">
        <v>464.2166666666667</v>
      </c>
      <c r="H85" s="329">
        <v>484.31666666666661</v>
      </c>
      <c r="I85" s="329">
        <v>490.38333333333333</v>
      </c>
      <c r="J85" s="329">
        <v>494.36666666666656</v>
      </c>
      <c r="K85" s="328">
        <v>486.4</v>
      </c>
      <c r="L85" s="328">
        <v>476.35</v>
      </c>
      <c r="M85" s="328">
        <v>4.1626099999999999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3371.35</v>
      </c>
      <c r="D86" s="329">
        <v>3347.0666666666671</v>
      </c>
      <c r="E86" s="329">
        <v>3299.2833333333342</v>
      </c>
      <c r="F86" s="329">
        <v>3227.2166666666672</v>
      </c>
      <c r="G86" s="329">
        <v>3179.4333333333343</v>
      </c>
      <c r="H86" s="329">
        <v>3419.1333333333341</v>
      </c>
      <c r="I86" s="329">
        <v>3466.916666666667</v>
      </c>
      <c r="J86" s="329">
        <v>3538.983333333334</v>
      </c>
      <c r="K86" s="328">
        <v>3394.85</v>
      </c>
      <c r="L86" s="328">
        <v>3275</v>
      </c>
      <c r="M86" s="328">
        <v>3.3193600000000001</v>
      </c>
      <c r="N86" s="1"/>
      <c r="O86" s="1"/>
    </row>
    <row r="87" spans="1:15" ht="12.75" customHeight="1">
      <c r="A87" s="30">
        <v>77</v>
      </c>
      <c r="B87" s="347" t="s">
        <v>312</v>
      </c>
      <c r="C87" s="328">
        <v>2085.35</v>
      </c>
      <c r="D87" s="329">
        <v>2095.5</v>
      </c>
      <c r="E87" s="329">
        <v>2055</v>
      </c>
      <c r="F87" s="329">
        <v>2024.65</v>
      </c>
      <c r="G87" s="329">
        <v>1984.15</v>
      </c>
      <c r="H87" s="329">
        <v>2125.85</v>
      </c>
      <c r="I87" s="329">
        <v>2166.35</v>
      </c>
      <c r="J87" s="329">
        <v>2196.6999999999998</v>
      </c>
      <c r="K87" s="328">
        <v>2136</v>
      </c>
      <c r="L87" s="328">
        <v>2065.15</v>
      </c>
      <c r="M87" s="328">
        <v>10.95919</v>
      </c>
      <c r="N87" s="1"/>
      <c r="O87" s="1"/>
    </row>
    <row r="88" spans="1:15" ht="12.75" customHeight="1">
      <c r="A88" s="30">
        <v>78</v>
      </c>
      <c r="B88" s="347" t="s">
        <v>322</v>
      </c>
      <c r="C88" s="328">
        <v>437.95</v>
      </c>
      <c r="D88" s="329">
        <v>433.3</v>
      </c>
      <c r="E88" s="329">
        <v>421.1</v>
      </c>
      <c r="F88" s="329">
        <v>404.25</v>
      </c>
      <c r="G88" s="329">
        <v>392.05</v>
      </c>
      <c r="H88" s="329">
        <v>450.15000000000003</v>
      </c>
      <c r="I88" s="329">
        <v>462.34999999999997</v>
      </c>
      <c r="J88" s="329">
        <v>479.20000000000005</v>
      </c>
      <c r="K88" s="328">
        <v>445.5</v>
      </c>
      <c r="L88" s="328">
        <v>416.45</v>
      </c>
      <c r="M88" s="328">
        <v>42.905970000000003</v>
      </c>
      <c r="N88" s="1"/>
      <c r="O88" s="1"/>
    </row>
    <row r="89" spans="1:15" ht="12.75" customHeight="1">
      <c r="A89" s="30">
        <v>79</v>
      </c>
      <c r="B89" s="347" t="s">
        <v>82</v>
      </c>
      <c r="C89" s="328">
        <v>345.95</v>
      </c>
      <c r="D89" s="329">
        <v>347.38333333333338</v>
      </c>
      <c r="E89" s="329">
        <v>343.31666666666678</v>
      </c>
      <c r="F89" s="329">
        <v>340.68333333333339</v>
      </c>
      <c r="G89" s="329">
        <v>336.61666666666679</v>
      </c>
      <c r="H89" s="329">
        <v>350.01666666666677</v>
      </c>
      <c r="I89" s="329">
        <v>354.08333333333337</v>
      </c>
      <c r="J89" s="329">
        <v>356.71666666666675</v>
      </c>
      <c r="K89" s="328">
        <v>351.45</v>
      </c>
      <c r="L89" s="328">
        <v>344.75</v>
      </c>
      <c r="M89" s="328">
        <v>8.5677699999999994</v>
      </c>
      <c r="N89" s="1"/>
      <c r="O89" s="1"/>
    </row>
    <row r="90" spans="1:15" ht="12.75" customHeight="1">
      <c r="A90" s="30">
        <v>80</v>
      </c>
      <c r="B90" s="347" t="s">
        <v>343</v>
      </c>
      <c r="C90" s="328">
        <v>2414.65</v>
      </c>
      <c r="D90" s="329">
        <v>2437.85</v>
      </c>
      <c r="E90" s="329">
        <v>2376.7999999999997</v>
      </c>
      <c r="F90" s="329">
        <v>2338.9499999999998</v>
      </c>
      <c r="G90" s="329">
        <v>2277.8999999999996</v>
      </c>
      <c r="H90" s="329">
        <v>2475.6999999999998</v>
      </c>
      <c r="I90" s="329">
        <v>2536.75</v>
      </c>
      <c r="J90" s="329">
        <v>2574.6</v>
      </c>
      <c r="K90" s="328">
        <v>2498.9</v>
      </c>
      <c r="L90" s="328">
        <v>2400</v>
      </c>
      <c r="M90" s="328">
        <v>1.8481000000000001</v>
      </c>
      <c r="N90" s="1"/>
      <c r="O90" s="1"/>
    </row>
    <row r="91" spans="1:15" ht="12.75" customHeight="1">
      <c r="A91" s="30">
        <v>81</v>
      </c>
      <c r="B91" s="347" t="s">
        <v>83</v>
      </c>
      <c r="C91" s="328">
        <v>210.15</v>
      </c>
      <c r="D91" s="329">
        <v>212.31666666666669</v>
      </c>
      <c r="E91" s="329">
        <v>207.13333333333338</v>
      </c>
      <c r="F91" s="329">
        <v>204.1166666666667</v>
      </c>
      <c r="G91" s="329">
        <v>198.93333333333339</v>
      </c>
      <c r="H91" s="329">
        <v>215.33333333333337</v>
      </c>
      <c r="I91" s="329">
        <v>220.51666666666671</v>
      </c>
      <c r="J91" s="329">
        <v>223.53333333333336</v>
      </c>
      <c r="K91" s="328">
        <v>217.5</v>
      </c>
      <c r="L91" s="328">
        <v>209.3</v>
      </c>
      <c r="M91" s="328">
        <v>148.29509999999999</v>
      </c>
      <c r="N91" s="1"/>
      <c r="O91" s="1"/>
    </row>
    <row r="92" spans="1:15" ht="12.75" customHeight="1">
      <c r="A92" s="30">
        <v>82</v>
      </c>
      <c r="B92" s="347" t="s">
        <v>329</v>
      </c>
      <c r="C92" s="328">
        <v>561.4</v>
      </c>
      <c r="D92" s="329">
        <v>559.93333333333328</v>
      </c>
      <c r="E92" s="329">
        <v>545.96666666666658</v>
      </c>
      <c r="F92" s="329">
        <v>530.5333333333333</v>
      </c>
      <c r="G92" s="329">
        <v>516.56666666666661</v>
      </c>
      <c r="H92" s="329">
        <v>575.36666666666656</v>
      </c>
      <c r="I92" s="329">
        <v>589.33333333333326</v>
      </c>
      <c r="J92" s="329">
        <v>604.76666666666654</v>
      </c>
      <c r="K92" s="328">
        <v>573.9</v>
      </c>
      <c r="L92" s="328">
        <v>544.5</v>
      </c>
      <c r="M92" s="328">
        <v>10.573309999999999</v>
      </c>
      <c r="N92" s="1"/>
      <c r="O92" s="1"/>
    </row>
    <row r="93" spans="1:15" ht="12.75" customHeight="1">
      <c r="A93" s="30">
        <v>83</v>
      </c>
      <c r="B93" s="347" t="s">
        <v>330</v>
      </c>
      <c r="C93" s="328">
        <v>704.7</v>
      </c>
      <c r="D93" s="329">
        <v>708.58333333333337</v>
      </c>
      <c r="E93" s="329">
        <v>697.16666666666674</v>
      </c>
      <c r="F93" s="329">
        <v>689.63333333333333</v>
      </c>
      <c r="G93" s="329">
        <v>678.2166666666667</v>
      </c>
      <c r="H93" s="329">
        <v>716.11666666666679</v>
      </c>
      <c r="I93" s="329">
        <v>727.53333333333353</v>
      </c>
      <c r="J93" s="329">
        <v>735.06666666666683</v>
      </c>
      <c r="K93" s="328">
        <v>720</v>
      </c>
      <c r="L93" s="328">
        <v>701.05</v>
      </c>
      <c r="M93" s="328">
        <v>0.50446000000000002</v>
      </c>
      <c r="N93" s="1"/>
      <c r="O93" s="1"/>
    </row>
    <row r="94" spans="1:15" ht="12.75" customHeight="1">
      <c r="A94" s="30">
        <v>84</v>
      </c>
      <c r="B94" s="347" t="s">
        <v>332</v>
      </c>
      <c r="C94" s="328">
        <v>715</v>
      </c>
      <c r="D94" s="329">
        <v>727.6</v>
      </c>
      <c r="E94" s="329">
        <v>696</v>
      </c>
      <c r="F94" s="329">
        <v>677</v>
      </c>
      <c r="G94" s="329">
        <v>645.4</v>
      </c>
      <c r="H94" s="329">
        <v>746.6</v>
      </c>
      <c r="I94" s="329">
        <v>778.20000000000016</v>
      </c>
      <c r="J94" s="329">
        <v>797.2</v>
      </c>
      <c r="K94" s="328">
        <v>759.2</v>
      </c>
      <c r="L94" s="328">
        <v>708.6</v>
      </c>
      <c r="M94" s="328">
        <v>16.79899</v>
      </c>
      <c r="N94" s="1"/>
      <c r="O94" s="1"/>
    </row>
    <row r="95" spans="1:15" ht="12.75" customHeight="1">
      <c r="A95" s="30">
        <v>85</v>
      </c>
      <c r="B95" s="347" t="s">
        <v>250</v>
      </c>
      <c r="C95" s="328">
        <v>108.35</v>
      </c>
      <c r="D95" s="329">
        <v>108.91666666666667</v>
      </c>
      <c r="E95" s="329">
        <v>107.43333333333334</v>
      </c>
      <c r="F95" s="329">
        <v>106.51666666666667</v>
      </c>
      <c r="G95" s="329">
        <v>105.03333333333333</v>
      </c>
      <c r="H95" s="329">
        <v>109.83333333333334</v>
      </c>
      <c r="I95" s="329">
        <v>111.31666666666666</v>
      </c>
      <c r="J95" s="329">
        <v>112.23333333333335</v>
      </c>
      <c r="K95" s="328">
        <v>110.4</v>
      </c>
      <c r="L95" s="328">
        <v>108</v>
      </c>
      <c r="M95" s="328">
        <v>4.4140499999999996</v>
      </c>
      <c r="N95" s="1"/>
      <c r="O95" s="1"/>
    </row>
    <row r="96" spans="1:15" ht="12.75" customHeight="1">
      <c r="A96" s="30">
        <v>86</v>
      </c>
      <c r="B96" s="347" t="s">
        <v>326</v>
      </c>
      <c r="C96" s="328">
        <v>406.45</v>
      </c>
      <c r="D96" s="329">
        <v>401.76666666666665</v>
      </c>
      <c r="E96" s="329">
        <v>388.73333333333329</v>
      </c>
      <c r="F96" s="329">
        <v>371.01666666666665</v>
      </c>
      <c r="G96" s="329">
        <v>357.98333333333329</v>
      </c>
      <c r="H96" s="329">
        <v>419.48333333333329</v>
      </c>
      <c r="I96" s="329">
        <v>432.51666666666659</v>
      </c>
      <c r="J96" s="329">
        <v>450.23333333333329</v>
      </c>
      <c r="K96" s="328">
        <v>414.8</v>
      </c>
      <c r="L96" s="328">
        <v>384.05</v>
      </c>
      <c r="M96" s="328">
        <v>8.7578800000000001</v>
      </c>
      <c r="N96" s="1"/>
      <c r="O96" s="1"/>
    </row>
    <row r="97" spans="1:15" ht="12.75" customHeight="1">
      <c r="A97" s="30">
        <v>87</v>
      </c>
      <c r="B97" s="347" t="s">
        <v>335</v>
      </c>
      <c r="C97" s="328">
        <v>1355.35</v>
      </c>
      <c r="D97" s="329">
        <v>1367.6499999999999</v>
      </c>
      <c r="E97" s="329">
        <v>1330.6999999999998</v>
      </c>
      <c r="F97" s="329">
        <v>1306.05</v>
      </c>
      <c r="G97" s="329">
        <v>1269.0999999999999</v>
      </c>
      <c r="H97" s="329">
        <v>1392.2999999999997</v>
      </c>
      <c r="I97" s="329">
        <v>1429.25</v>
      </c>
      <c r="J97" s="329">
        <v>1453.8999999999996</v>
      </c>
      <c r="K97" s="328">
        <v>1404.6</v>
      </c>
      <c r="L97" s="328">
        <v>1343</v>
      </c>
      <c r="M97" s="328">
        <v>6.2381799999999998</v>
      </c>
      <c r="N97" s="1"/>
      <c r="O97" s="1"/>
    </row>
    <row r="98" spans="1:15" ht="12.75" customHeight="1">
      <c r="A98" s="30">
        <v>88</v>
      </c>
      <c r="B98" s="347" t="s">
        <v>333</v>
      </c>
      <c r="C98" s="328">
        <v>1059</v>
      </c>
      <c r="D98" s="329">
        <v>1036.3500000000001</v>
      </c>
      <c r="E98" s="329">
        <v>988.70000000000027</v>
      </c>
      <c r="F98" s="329">
        <v>918.40000000000009</v>
      </c>
      <c r="G98" s="329">
        <v>870.75000000000023</v>
      </c>
      <c r="H98" s="329">
        <v>1106.6500000000003</v>
      </c>
      <c r="I98" s="329">
        <v>1154.3000000000004</v>
      </c>
      <c r="J98" s="329">
        <v>1224.6000000000004</v>
      </c>
      <c r="K98" s="328">
        <v>1084</v>
      </c>
      <c r="L98" s="328">
        <v>966.05</v>
      </c>
      <c r="M98" s="328">
        <v>3.1133700000000002</v>
      </c>
      <c r="N98" s="1"/>
      <c r="O98" s="1"/>
    </row>
    <row r="99" spans="1:15" ht="12.75" customHeight="1">
      <c r="A99" s="30">
        <v>89</v>
      </c>
      <c r="B99" s="347" t="s">
        <v>334</v>
      </c>
      <c r="C99" s="328">
        <v>18.2</v>
      </c>
      <c r="D99" s="329">
        <v>18.316666666666666</v>
      </c>
      <c r="E99" s="329">
        <v>18.033333333333331</v>
      </c>
      <c r="F99" s="329">
        <v>17.866666666666664</v>
      </c>
      <c r="G99" s="329">
        <v>17.583333333333329</v>
      </c>
      <c r="H99" s="329">
        <v>18.483333333333334</v>
      </c>
      <c r="I99" s="329">
        <v>18.766666666666673</v>
      </c>
      <c r="J99" s="329">
        <v>18.933333333333337</v>
      </c>
      <c r="K99" s="328">
        <v>18.600000000000001</v>
      </c>
      <c r="L99" s="328">
        <v>18.149999999999999</v>
      </c>
      <c r="M99" s="328">
        <v>28.639579999999999</v>
      </c>
      <c r="N99" s="1"/>
      <c r="O99" s="1"/>
    </row>
    <row r="100" spans="1:15" ht="12.75" customHeight="1">
      <c r="A100" s="30">
        <v>90</v>
      </c>
      <c r="B100" s="347" t="s">
        <v>336</v>
      </c>
      <c r="C100" s="328">
        <v>589.95000000000005</v>
      </c>
      <c r="D100" s="329">
        <v>592.71666666666658</v>
      </c>
      <c r="E100" s="329">
        <v>583.53333333333319</v>
      </c>
      <c r="F100" s="329">
        <v>577.11666666666656</v>
      </c>
      <c r="G100" s="329">
        <v>567.93333333333317</v>
      </c>
      <c r="H100" s="329">
        <v>599.13333333333321</v>
      </c>
      <c r="I100" s="329">
        <v>608.31666666666661</v>
      </c>
      <c r="J100" s="329">
        <v>614.73333333333323</v>
      </c>
      <c r="K100" s="328">
        <v>601.9</v>
      </c>
      <c r="L100" s="328">
        <v>586.29999999999995</v>
      </c>
      <c r="M100" s="328">
        <v>2.4756200000000002</v>
      </c>
      <c r="N100" s="1"/>
      <c r="O100" s="1"/>
    </row>
    <row r="101" spans="1:15" ht="12.75" customHeight="1">
      <c r="A101" s="30">
        <v>91</v>
      </c>
      <c r="B101" s="347" t="s">
        <v>337</v>
      </c>
      <c r="C101" s="328">
        <v>734.45</v>
      </c>
      <c r="D101" s="329">
        <v>738.36666666666667</v>
      </c>
      <c r="E101" s="329">
        <v>724.33333333333337</v>
      </c>
      <c r="F101" s="329">
        <v>714.2166666666667</v>
      </c>
      <c r="G101" s="329">
        <v>700.18333333333339</v>
      </c>
      <c r="H101" s="329">
        <v>748.48333333333335</v>
      </c>
      <c r="I101" s="329">
        <v>762.51666666666665</v>
      </c>
      <c r="J101" s="329">
        <v>772.63333333333333</v>
      </c>
      <c r="K101" s="328">
        <v>752.4</v>
      </c>
      <c r="L101" s="328">
        <v>728.25</v>
      </c>
      <c r="M101" s="328">
        <v>2.1106400000000001</v>
      </c>
      <c r="N101" s="1"/>
      <c r="O101" s="1"/>
    </row>
    <row r="102" spans="1:15" ht="12.75" customHeight="1">
      <c r="A102" s="30">
        <v>92</v>
      </c>
      <c r="B102" s="347" t="s">
        <v>338</v>
      </c>
      <c r="C102" s="328">
        <v>4344.3500000000004</v>
      </c>
      <c r="D102" s="329">
        <v>4372.2333333333336</v>
      </c>
      <c r="E102" s="329">
        <v>4274.4666666666672</v>
      </c>
      <c r="F102" s="329">
        <v>4204.5833333333339</v>
      </c>
      <c r="G102" s="329">
        <v>4106.8166666666675</v>
      </c>
      <c r="H102" s="329">
        <v>4442.1166666666668</v>
      </c>
      <c r="I102" s="329">
        <v>4539.8833333333332</v>
      </c>
      <c r="J102" s="329">
        <v>4609.7666666666664</v>
      </c>
      <c r="K102" s="328">
        <v>4470</v>
      </c>
      <c r="L102" s="328">
        <v>4302.3500000000004</v>
      </c>
      <c r="M102" s="328">
        <v>0.16631000000000001</v>
      </c>
      <c r="N102" s="1"/>
      <c r="O102" s="1"/>
    </row>
    <row r="103" spans="1:15" ht="12.75" customHeight="1">
      <c r="A103" s="30">
        <v>93</v>
      </c>
      <c r="B103" s="347" t="s">
        <v>249</v>
      </c>
      <c r="C103" s="328">
        <v>78.25</v>
      </c>
      <c r="D103" s="329">
        <v>78.433333333333337</v>
      </c>
      <c r="E103" s="329">
        <v>77.366666666666674</v>
      </c>
      <c r="F103" s="329">
        <v>76.483333333333334</v>
      </c>
      <c r="G103" s="329">
        <v>75.416666666666671</v>
      </c>
      <c r="H103" s="329">
        <v>79.316666666666677</v>
      </c>
      <c r="I103" s="329">
        <v>80.38333333333334</v>
      </c>
      <c r="J103" s="329">
        <v>81.26666666666668</v>
      </c>
      <c r="K103" s="328">
        <v>79.5</v>
      </c>
      <c r="L103" s="328">
        <v>77.55</v>
      </c>
      <c r="M103" s="328">
        <v>18.78595</v>
      </c>
      <c r="N103" s="1"/>
      <c r="O103" s="1"/>
    </row>
    <row r="104" spans="1:15" ht="12.75" customHeight="1">
      <c r="A104" s="30">
        <v>94</v>
      </c>
      <c r="B104" s="347" t="s">
        <v>331</v>
      </c>
      <c r="C104" s="328">
        <v>602.95000000000005</v>
      </c>
      <c r="D104" s="329">
        <v>599.01666666666677</v>
      </c>
      <c r="E104" s="329">
        <v>594.03333333333353</v>
      </c>
      <c r="F104" s="329">
        <v>585.11666666666679</v>
      </c>
      <c r="G104" s="329">
        <v>580.13333333333355</v>
      </c>
      <c r="H104" s="329">
        <v>607.93333333333351</v>
      </c>
      <c r="I104" s="329">
        <v>612.91666666666686</v>
      </c>
      <c r="J104" s="329">
        <v>621.83333333333348</v>
      </c>
      <c r="K104" s="328">
        <v>604</v>
      </c>
      <c r="L104" s="328">
        <v>590.1</v>
      </c>
      <c r="M104" s="328">
        <v>2.1786300000000001</v>
      </c>
      <c r="N104" s="1"/>
      <c r="O104" s="1"/>
    </row>
    <row r="105" spans="1:15" ht="12.75" customHeight="1">
      <c r="A105" s="30">
        <v>95</v>
      </c>
      <c r="B105" s="347" t="s">
        <v>831</v>
      </c>
      <c r="C105" s="328">
        <v>169.8</v>
      </c>
      <c r="D105" s="329">
        <v>169.21666666666667</v>
      </c>
      <c r="E105" s="329">
        <v>166.83333333333334</v>
      </c>
      <c r="F105" s="329">
        <v>163.86666666666667</v>
      </c>
      <c r="G105" s="329">
        <v>161.48333333333335</v>
      </c>
      <c r="H105" s="329">
        <v>172.18333333333334</v>
      </c>
      <c r="I105" s="329">
        <v>174.56666666666666</v>
      </c>
      <c r="J105" s="329">
        <v>177.53333333333333</v>
      </c>
      <c r="K105" s="328">
        <v>171.6</v>
      </c>
      <c r="L105" s="328">
        <v>166.25</v>
      </c>
      <c r="M105" s="328">
        <v>8.5703600000000009</v>
      </c>
      <c r="N105" s="1"/>
      <c r="O105" s="1"/>
    </row>
    <row r="106" spans="1:15" ht="12.75" customHeight="1">
      <c r="A106" s="30">
        <v>96</v>
      </c>
      <c r="B106" s="347" t="s">
        <v>339</v>
      </c>
      <c r="C106" s="328">
        <v>263.55</v>
      </c>
      <c r="D106" s="329">
        <v>261.34999999999997</v>
      </c>
      <c r="E106" s="329">
        <v>251.39999999999992</v>
      </c>
      <c r="F106" s="329">
        <v>239.24999999999994</v>
      </c>
      <c r="G106" s="329">
        <v>229.2999999999999</v>
      </c>
      <c r="H106" s="329">
        <v>273.49999999999994</v>
      </c>
      <c r="I106" s="329">
        <v>283.45</v>
      </c>
      <c r="J106" s="329">
        <v>295.59999999999997</v>
      </c>
      <c r="K106" s="328">
        <v>271.3</v>
      </c>
      <c r="L106" s="328">
        <v>249.2</v>
      </c>
      <c r="M106" s="328">
        <v>15.603059999999999</v>
      </c>
      <c r="N106" s="1"/>
      <c r="O106" s="1"/>
    </row>
    <row r="107" spans="1:15" ht="12.75" customHeight="1">
      <c r="A107" s="30">
        <v>97</v>
      </c>
      <c r="B107" s="347" t="s">
        <v>340</v>
      </c>
      <c r="C107" s="328">
        <v>390.45</v>
      </c>
      <c r="D107" s="329">
        <v>387.83333333333331</v>
      </c>
      <c r="E107" s="329">
        <v>382.91666666666663</v>
      </c>
      <c r="F107" s="329">
        <v>375.38333333333333</v>
      </c>
      <c r="G107" s="329">
        <v>370.46666666666664</v>
      </c>
      <c r="H107" s="329">
        <v>395.36666666666662</v>
      </c>
      <c r="I107" s="329">
        <v>400.28333333333325</v>
      </c>
      <c r="J107" s="329">
        <v>407.81666666666661</v>
      </c>
      <c r="K107" s="328">
        <v>392.75</v>
      </c>
      <c r="L107" s="328">
        <v>380.3</v>
      </c>
      <c r="M107" s="328">
        <v>12.00404</v>
      </c>
      <c r="N107" s="1"/>
      <c r="O107" s="1"/>
    </row>
    <row r="108" spans="1:15" ht="12.75" customHeight="1">
      <c r="A108" s="30">
        <v>98</v>
      </c>
      <c r="B108" s="347" t="s">
        <v>84</v>
      </c>
      <c r="C108" s="328">
        <v>658.5</v>
      </c>
      <c r="D108" s="329">
        <v>658.85</v>
      </c>
      <c r="E108" s="329">
        <v>643.75</v>
      </c>
      <c r="F108" s="329">
        <v>629</v>
      </c>
      <c r="G108" s="329">
        <v>613.9</v>
      </c>
      <c r="H108" s="329">
        <v>673.6</v>
      </c>
      <c r="I108" s="329">
        <v>688.70000000000016</v>
      </c>
      <c r="J108" s="329">
        <v>703.45</v>
      </c>
      <c r="K108" s="328">
        <v>673.95</v>
      </c>
      <c r="L108" s="328">
        <v>644.1</v>
      </c>
      <c r="M108" s="328">
        <v>25.070930000000001</v>
      </c>
      <c r="N108" s="1"/>
      <c r="O108" s="1"/>
    </row>
    <row r="109" spans="1:15" ht="12.75" customHeight="1">
      <c r="A109" s="30">
        <v>99</v>
      </c>
      <c r="B109" s="347" t="s">
        <v>341</v>
      </c>
      <c r="C109" s="328">
        <v>635.9</v>
      </c>
      <c r="D109" s="329">
        <v>636.26666666666677</v>
      </c>
      <c r="E109" s="329">
        <v>628.53333333333353</v>
      </c>
      <c r="F109" s="329">
        <v>621.16666666666674</v>
      </c>
      <c r="G109" s="329">
        <v>613.43333333333351</v>
      </c>
      <c r="H109" s="329">
        <v>643.63333333333355</v>
      </c>
      <c r="I109" s="329">
        <v>651.3666666666669</v>
      </c>
      <c r="J109" s="329">
        <v>658.73333333333358</v>
      </c>
      <c r="K109" s="328">
        <v>644</v>
      </c>
      <c r="L109" s="328">
        <v>628.9</v>
      </c>
      <c r="M109" s="328">
        <v>0.94106000000000001</v>
      </c>
      <c r="N109" s="1"/>
      <c r="O109" s="1"/>
    </row>
    <row r="110" spans="1:15" ht="12.75" customHeight="1">
      <c r="A110" s="30">
        <v>100</v>
      </c>
      <c r="B110" s="347" t="s">
        <v>85</v>
      </c>
      <c r="C110" s="328">
        <v>931.2</v>
      </c>
      <c r="D110" s="329">
        <v>930.81666666666661</v>
      </c>
      <c r="E110" s="329">
        <v>920.63333333333321</v>
      </c>
      <c r="F110" s="329">
        <v>910.06666666666661</v>
      </c>
      <c r="G110" s="329">
        <v>899.88333333333321</v>
      </c>
      <c r="H110" s="329">
        <v>941.38333333333321</v>
      </c>
      <c r="I110" s="329">
        <v>951.56666666666661</v>
      </c>
      <c r="J110" s="329">
        <v>962.13333333333321</v>
      </c>
      <c r="K110" s="328">
        <v>941</v>
      </c>
      <c r="L110" s="328">
        <v>920.25</v>
      </c>
      <c r="M110" s="328">
        <v>24.53781</v>
      </c>
      <c r="N110" s="1"/>
      <c r="O110" s="1"/>
    </row>
    <row r="111" spans="1:15" ht="12.75" customHeight="1">
      <c r="A111" s="30">
        <v>101</v>
      </c>
      <c r="B111" s="347" t="s">
        <v>86</v>
      </c>
      <c r="C111" s="328">
        <v>181</v>
      </c>
      <c r="D111" s="329">
        <v>184.16666666666666</v>
      </c>
      <c r="E111" s="329">
        <v>177.33333333333331</v>
      </c>
      <c r="F111" s="329">
        <v>173.66666666666666</v>
      </c>
      <c r="G111" s="329">
        <v>166.83333333333331</v>
      </c>
      <c r="H111" s="329">
        <v>187.83333333333331</v>
      </c>
      <c r="I111" s="329">
        <v>194.66666666666663</v>
      </c>
      <c r="J111" s="329">
        <v>198.33333333333331</v>
      </c>
      <c r="K111" s="328">
        <v>191</v>
      </c>
      <c r="L111" s="328">
        <v>180.5</v>
      </c>
      <c r="M111" s="328">
        <v>360.95155999999997</v>
      </c>
      <c r="N111" s="1"/>
      <c r="O111" s="1"/>
    </row>
    <row r="112" spans="1:15" ht="12.75" customHeight="1">
      <c r="A112" s="30">
        <v>102</v>
      </c>
      <c r="B112" s="347" t="s">
        <v>342</v>
      </c>
      <c r="C112" s="328">
        <v>289.10000000000002</v>
      </c>
      <c r="D112" s="329">
        <v>289.8</v>
      </c>
      <c r="E112" s="329">
        <v>287.55</v>
      </c>
      <c r="F112" s="329">
        <v>286</v>
      </c>
      <c r="G112" s="329">
        <v>283.75</v>
      </c>
      <c r="H112" s="329">
        <v>291.35000000000002</v>
      </c>
      <c r="I112" s="329">
        <v>293.60000000000002</v>
      </c>
      <c r="J112" s="329">
        <v>295.15000000000003</v>
      </c>
      <c r="K112" s="328">
        <v>292.05</v>
      </c>
      <c r="L112" s="328">
        <v>288.25</v>
      </c>
      <c r="M112" s="328">
        <v>1.33348</v>
      </c>
      <c r="N112" s="1"/>
      <c r="O112" s="1"/>
    </row>
    <row r="113" spans="1:15" ht="12.75" customHeight="1">
      <c r="A113" s="30">
        <v>103</v>
      </c>
      <c r="B113" s="347" t="s">
        <v>88</v>
      </c>
      <c r="C113" s="328">
        <v>4662.45</v>
      </c>
      <c r="D113" s="329">
        <v>4648.083333333333</v>
      </c>
      <c r="E113" s="329">
        <v>4569.1166666666659</v>
      </c>
      <c r="F113" s="329">
        <v>4475.7833333333328</v>
      </c>
      <c r="G113" s="329">
        <v>4396.8166666666657</v>
      </c>
      <c r="H113" s="329">
        <v>4741.4166666666661</v>
      </c>
      <c r="I113" s="329">
        <v>4820.3833333333332</v>
      </c>
      <c r="J113" s="329">
        <v>4913.7166666666662</v>
      </c>
      <c r="K113" s="328">
        <v>4727.05</v>
      </c>
      <c r="L113" s="328">
        <v>4554.75</v>
      </c>
      <c r="M113" s="328">
        <v>3.2632699999999999</v>
      </c>
      <c r="N113" s="1"/>
      <c r="O113" s="1"/>
    </row>
    <row r="114" spans="1:15" ht="12.75" customHeight="1">
      <c r="A114" s="30">
        <v>104</v>
      </c>
      <c r="B114" s="347" t="s">
        <v>89</v>
      </c>
      <c r="C114" s="328">
        <v>1439.3</v>
      </c>
      <c r="D114" s="329">
        <v>1433.9833333333333</v>
      </c>
      <c r="E114" s="329">
        <v>1422.4166666666667</v>
      </c>
      <c r="F114" s="329">
        <v>1405.5333333333333</v>
      </c>
      <c r="G114" s="329">
        <v>1393.9666666666667</v>
      </c>
      <c r="H114" s="329">
        <v>1450.8666666666668</v>
      </c>
      <c r="I114" s="329">
        <v>1462.4333333333334</v>
      </c>
      <c r="J114" s="329">
        <v>1479.3166666666668</v>
      </c>
      <c r="K114" s="328">
        <v>1445.55</v>
      </c>
      <c r="L114" s="328">
        <v>1417.1</v>
      </c>
      <c r="M114" s="328">
        <v>2.2208700000000001</v>
      </c>
      <c r="N114" s="1"/>
      <c r="O114" s="1"/>
    </row>
    <row r="115" spans="1:15" ht="12.75" customHeight="1">
      <c r="A115" s="30">
        <v>105</v>
      </c>
      <c r="B115" s="347" t="s">
        <v>90</v>
      </c>
      <c r="C115" s="328">
        <v>579.95000000000005</v>
      </c>
      <c r="D115" s="329">
        <v>583.98333333333335</v>
      </c>
      <c r="E115" s="329">
        <v>573.9666666666667</v>
      </c>
      <c r="F115" s="329">
        <v>567.98333333333335</v>
      </c>
      <c r="G115" s="329">
        <v>557.9666666666667</v>
      </c>
      <c r="H115" s="329">
        <v>589.9666666666667</v>
      </c>
      <c r="I115" s="329">
        <v>599.98333333333335</v>
      </c>
      <c r="J115" s="329">
        <v>605.9666666666667</v>
      </c>
      <c r="K115" s="328">
        <v>594</v>
      </c>
      <c r="L115" s="328">
        <v>578</v>
      </c>
      <c r="M115" s="328">
        <v>7.4070900000000002</v>
      </c>
      <c r="N115" s="1"/>
      <c r="O115" s="1"/>
    </row>
    <row r="116" spans="1:15" ht="12.75" customHeight="1">
      <c r="A116" s="30">
        <v>106</v>
      </c>
      <c r="B116" s="347" t="s">
        <v>91</v>
      </c>
      <c r="C116" s="328">
        <v>760.35</v>
      </c>
      <c r="D116" s="329">
        <v>766.38333333333333</v>
      </c>
      <c r="E116" s="329">
        <v>748.9666666666667</v>
      </c>
      <c r="F116" s="329">
        <v>737.58333333333337</v>
      </c>
      <c r="G116" s="329">
        <v>720.16666666666674</v>
      </c>
      <c r="H116" s="329">
        <v>777.76666666666665</v>
      </c>
      <c r="I116" s="329">
        <v>795.18333333333339</v>
      </c>
      <c r="J116" s="329">
        <v>806.56666666666661</v>
      </c>
      <c r="K116" s="328">
        <v>783.8</v>
      </c>
      <c r="L116" s="328">
        <v>755</v>
      </c>
      <c r="M116" s="328">
        <v>2.7916400000000001</v>
      </c>
      <c r="N116" s="1"/>
      <c r="O116" s="1"/>
    </row>
    <row r="117" spans="1:15" ht="12.75" customHeight="1">
      <c r="A117" s="30">
        <v>107</v>
      </c>
      <c r="B117" s="347" t="s">
        <v>344</v>
      </c>
      <c r="C117" s="328">
        <v>681.6</v>
      </c>
      <c r="D117" s="329">
        <v>685.16666666666663</v>
      </c>
      <c r="E117" s="329">
        <v>669.43333333333328</v>
      </c>
      <c r="F117" s="329">
        <v>657.26666666666665</v>
      </c>
      <c r="G117" s="329">
        <v>641.5333333333333</v>
      </c>
      <c r="H117" s="329">
        <v>697.33333333333326</v>
      </c>
      <c r="I117" s="329">
        <v>713.06666666666661</v>
      </c>
      <c r="J117" s="329">
        <v>725.23333333333323</v>
      </c>
      <c r="K117" s="328">
        <v>700.9</v>
      </c>
      <c r="L117" s="328">
        <v>673</v>
      </c>
      <c r="M117" s="328">
        <v>0.64549000000000001</v>
      </c>
      <c r="N117" s="1"/>
      <c r="O117" s="1"/>
    </row>
    <row r="118" spans="1:15" ht="12.75" customHeight="1">
      <c r="A118" s="30">
        <v>108</v>
      </c>
      <c r="B118" s="347" t="s">
        <v>327</v>
      </c>
      <c r="C118" s="328">
        <v>2752.6</v>
      </c>
      <c r="D118" s="329">
        <v>2763.2666666666664</v>
      </c>
      <c r="E118" s="329">
        <v>2719.4333333333329</v>
      </c>
      <c r="F118" s="329">
        <v>2686.2666666666664</v>
      </c>
      <c r="G118" s="329">
        <v>2642.4333333333329</v>
      </c>
      <c r="H118" s="329">
        <v>2796.4333333333329</v>
      </c>
      <c r="I118" s="329">
        <v>2840.2666666666669</v>
      </c>
      <c r="J118" s="329">
        <v>2873.4333333333329</v>
      </c>
      <c r="K118" s="328">
        <v>2807.1</v>
      </c>
      <c r="L118" s="328">
        <v>2730.1</v>
      </c>
      <c r="M118" s="328">
        <v>0.36959999999999998</v>
      </c>
      <c r="N118" s="1"/>
      <c r="O118" s="1"/>
    </row>
    <row r="119" spans="1:15" ht="12.75" customHeight="1">
      <c r="A119" s="30">
        <v>109</v>
      </c>
      <c r="B119" s="347" t="s">
        <v>251</v>
      </c>
      <c r="C119" s="328">
        <v>388.95</v>
      </c>
      <c r="D119" s="329">
        <v>390.65000000000003</v>
      </c>
      <c r="E119" s="329">
        <v>381.80000000000007</v>
      </c>
      <c r="F119" s="329">
        <v>374.65000000000003</v>
      </c>
      <c r="G119" s="329">
        <v>365.80000000000007</v>
      </c>
      <c r="H119" s="329">
        <v>397.80000000000007</v>
      </c>
      <c r="I119" s="329">
        <v>406.65000000000009</v>
      </c>
      <c r="J119" s="329">
        <v>413.80000000000007</v>
      </c>
      <c r="K119" s="328">
        <v>399.5</v>
      </c>
      <c r="L119" s="328">
        <v>383.5</v>
      </c>
      <c r="M119" s="328">
        <v>29.866579999999999</v>
      </c>
      <c r="N119" s="1"/>
      <c r="O119" s="1"/>
    </row>
    <row r="120" spans="1:15" ht="12.75" customHeight="1">
      <c r="A120" s="30">
        <v>110</v>
      </c>
      <c r="B120" s="347" t="s">
        <v>328</v>
      </c>
      <c r="C120" s="328">
        <v>215.9</v>
      </c>
      <c r="D120" s="329">
        <v>216.23333333333335</v>
      </c>
      <c r="E120" s="329">
        <v>214.1166666666667</v>
      </c>
      <c r="F120" s="329">
        <v>212.33333333333334</v>
      </c>
      <c r="G120" s="329">
        <v>210.2166666666667</v>
      </c>
      <c r="H120" s="329">
        <v>218.01666666666671</v>
      </c>
      <c r="I120" s="329">
        <v>220.13333333333338</v>
      </c>
      <c r="J120" s="329">
        <v>221.91666666666671</v>
      </c>
      <c r="K120" s="328">
        <v>218.35</v>
      </c>
      <c r="L120" s="328">
        <v>214.45</v>
      </c>
      <c r="M120" s="328">
        <v>1.72743</v>
      </c>
      <c r="N120" s="1"/>
      <c r="O120" s="1"/>
    </row>
    <row r="121" spans="1:15" ht="12.75" customHeight="1">
      <c r="A121" s="30">
        <v>111</v>
      </c>
      <c r="B121" s="347" t="s">
        <v>92</v>
      </c>
      <c r="C121" s="328">
        <v>117.75</v>
      </c>
      <c r="D121" s="329">
        <v>118.60000000000001</v>
      </c>
      <c r="E121" s="329">
        <v>115.90000000000002</v>
      </c>
      <c r="F121" s="329">
        <v>114.05000000000001</v>
      </c>
      <c r="G121" s="329">
        <v>111.35000000000002</v>
      </c>
      <c r="H121" s="329">
        <v>120.45000000000002</v>
      </c>
      <c r="I121" s="329">
        <v>123.15</v>
      </c>
      <c r="J121" s="329">
        <v>125.00000000000001</v>
      </c>
      <c r="K121" s="328">
        <v>121.3</v>
      </c>
      <c r="L121" s="328">
        <v>116.75</v>
      </c>
      <c r="M121" s="328">
        <v>27.873370000000001</v>
      </c>
      <c r="N121" s="1"/>
      <c r="O121" s="1"/>
    </row>
    <row r="122" spans="1:15" ht="12.75" customHeight="1">
      <c r="A122" s="30">
        <v>112</v>
      </c>
      <c r="B122" s="347" t="s">
        <v>93</v>
      </c>
      <c r="C122" s="328">
        <v>949.7</v>
      </c>
      <c r="D122" s="329">
        <v>951.58333333333337</v>
      </c>
      <c r="E122" s="329">
        <v>936.16666666666674</v>
      </c>
      <c r="F122" s="329">
        <v>922.63333333333333</v>
      </c>
      <c r="G122" s="329">
        <v>907.2166666666667</v>
      </c>
      <c r="H122" s="329">
        <v>965.11666666666679</v>
      </c>
      <c r="I122" s="329">
        <v>980.53333333333353</v>
      </c>
      <c r="J122" s="329">
        <v>994.06666666666683</v>
      </c>
      <c r="K122" s="328">
        <v>967</v>
      </c>
      <c r="L122" s="328">
        <v>938.05</v>
      </c>
      <c r="M122" s="328">
        <v>6.6792499999999997</v>
      </c>
      <c r="N122" s="1"/>
      <c r="O122" s="1"/>
    </row>
    <row r="123" spans="1:15" ht="12.75" customHeight="1">
      <c r="A123" s="30">
        <v>113</v>
      </c>
      <c r="B123" s="347" t="s">
        <v>345</v>
      </c>
      <c r="C123" s="328">
        <v>879.15</v>
      </c>
      <c r="D123" s="329">
        <v>875.6</v>
      </c>
      <c r="E123" s="329">
        <v>857.80000000000007</v>
      </c>
      <c r="F123" s="329">
        <v>836.45</v>
      </c>
      <c r="G123" s="329">
        <v>818.65000000000009</v>
      </c>
      <c r="H123" s="329">
        <v>896.95</v>
      </c>
      <c r="I123" s="329">
        <v>914.75</v>
      </c>
      <c r="J123" s="329">
        <v>936.1</v>
      </c>
      <c r="K123" s="328">
        <v>893.4</v>
      </c>
      <c r="L123" s="328">
        <v>854.25</v>
      </c>
      <c r="M123" s="328">
        <v>1.7961800000000001</v>
      </c>
      <c r="N123" s="1"/>
      <c r="O123" s="1"/>
    </row>
    <row r="124" spans="1:15" ht="12.75" customHeight="1">
      <c r="A124" s="30">
        <v>114</v>
      </c>
      <c r="B124" s="347" t="s">
        <v>94</v>
      </c>
      <c r="C124" s="328">
        <v>539.04999999999995</v>
      </c>
      <c r="D124" s="329">
        <v>545.75</v>
      </c>
      <c r="E124" s="329">
        <v>530.29999999999995</v>
      </c>
      <c r="F124" s="329">
        <v>521.54999999999995</v>
      </c>
      <c r="G124" s="329">
        <v>506.09999999999991</v>
      </c>
      <c r="H124" s="329">
        <v>554.5</v>
      </c>
      <c r="I124" s="329">
        <v>569.95000000000005</v>
      </c>
      <c r="J124" s="329">
        <v>578.70000000000005</v>
      </c>
      <c r="K124" s="328">
        <v>561.20000000000005</v>
      </c>
      <c r="L124" s="328">
        <v>537</v>
      </c>
      <c r="M124" s="328">
        <v>21.036249999999999</v>
      </c>
      <c r="N124" s="1"/>
      <c r="O124" s="1"/>
    </row>
    <row r="125" spans="1:15" ht="12.75" customHeight="1">
      <c r="A125" s="30">
        <v>115</v>
      </c>
      <c r="B125" s="347" t="s">
        <v>252</v>
      </c>
      <c r="C125" s="328">
        <v>1404.4</v>
      </c>
      <c r="D125" s="329">
        <v>1404.1833333333334</v>
      </c>
      <c r="E125" s="329">
        <v>1353.4166666666667</v>
      </c>
      <c r="F125" s="329">
        <v>1302.4333333333334</v>
      </c>
      <c r="G125" s="329">
        <v>1251.6666666666667</v>
      </c>
      <c r="H125" s="329">
        <v>1455.1666666666667</v>
      </c>
      <c r="I125" s="329">
        <v>1505.9333333333332</v>
      </c>
      <c r="J125" s="329">
        <v>1556.9166666666667</v>
      </c>
      <c r="K125" s="328">
        <v>1454.95</v>
      </c>
      <c r="L125" s="328">
        <v>1353.2</v>
      </c>
      <c r="M125" s="328">
        <v>4.7841800000000001</v>
      </c>
      <c r="N125" s="1"/>
      <c r="O125" s="1"/>
    </row>
    <row r="126" spans="1:15" ht="12.75" customHeight="1">
      <c r="A126" s="30">
        <v>116</v>
      </c>
      <c r="B126" s="347" t="s">
        <v>350</v>
      </c>
      <c r="C126" s="328">
        <v>257.55</v>
      </c>
      <c r="D126" s="329">
        <v>259.66666666666669</v>
      </c>
      <c r="E126" s="329">
        <v>252.88333333333338</v>
      </c>
      <c r="F126" s="329">
        <v>248.2166666666667</v>
      </c>
      <c r="G126" s="329">
        <v>241.43333333333339</v>
      </c>
      <c r="H126" s="329">
        <v>264.33333333333337</v>
      </c>
      <c r="I126" s="329">
        <v>271.11666666666667</v>
      </c>
      <c r="J126" s="329">
        <v>275.78333333333336</v>
      </c>
      <c r="K126" s="328">
        <v>266.45</v>
      </c>
      <c r="L126" s="328">
        <v>255</v>
      </c>
      <c r="M126" s="328">
        <v>4.9577200000000001</v>
      </c>
      <c r="N126" s="1"/>
      <c r="O126" s="1"/>
    </row>
    <row r="127" spans="1:15" ht="12.75" customHeight="1">
      <c r="A127" s="30">
        <v>117</v>
      </c>
      <c r="B127" s="347" t="s">
        <v>346</v>
      </c>
      <c r="C127" s="328">
        <v>70.400000000000006</v>
      </c>
      <c r="D127" s="329">
        <v>71.13333333333334</v>
      </c>
      <c r="E127" s="329">
        <v>69.26666666666668</v>
      </c>
      <c r="F127" s="329">
        <v>68.13333333333334</v>
      </c>
      <c r="G127" s="329">
        <v>66.26666666666668</v>
      </c>
      <c r="H127" s="329">
        <v>72.26666666666668</v>
      </c>
      <c r="I127" s="329">
        <v>74.133333333333326</v>
      </c>
      <c r="J127" s="329">
        <v>75.26666666666668</v>
      </c>
      <c r="K127" s="328">
        <v>73</v>
      </c>
      <c r="L127" s="328">
        <v>70</v>
      </c>
      <c r="M127" s="328">
        <v>8.85487</v>
      </c>
      <c r="N127" s="1"/>
      <c r="O127" s="1"/>
    </row>
    <row r="128" spans="1:15" ht="12.75" customHeight="1">
      <c r="A128" s="30">
        <v>118</v>
      </c>
      <c r="B128" s="347" t="s">
        <v>347</v>
      </c>
      <c r="C128" s="328">
        <v>1014.75</v>
      </c>
      <c r="D128" s="329">
        <v>1024.9166666666667</v>
      </c>
      <c r="E128" s="329">
        <v>990.83333333333348</v>
      </c>
      <c r="F128" s="329">
        <v>966.91666666666674</v>
      </c>
      <c r="G128" s="329">
        <v>932.83333333333348</v>
      </c>
      <c r="H128" s="329">
        <v>1048.8333333333335</v>
      </c>
      <c r="I128" s="329">
        <v>1082.916666666667</v>
      </c>
      <c r="J128" s="329">
        <v>1106.8333333333335</v>
      </c>
      <c r="K128" s="328">
        <v>1059</v>
      </c>
      <c r="L128" s="328">
        <v>1001</v>
      </c>
      <c r="M128" s="328">
        <v>0.51063999999999998</v>
      </c>
      <c r="N128" s="1"/>
      <c r="O128" s="1"/>
    </row>
    <row r="129" spans="1:15" ht="12.75" customHeight="1">
      <c r="A129" s="30">
        <v>119</v>
      </c>
      <c r="B129" s="347" t="s">
        <v>95</v>
      </c>
      <c r="C129" s="328">
        <v>1913.7</v>
      </c>
      <c r="D129" s="329">
        <v>1925.4666666666665</v>
      </c>
      <c r="E129" s="329">
        <v>1889.9333333333329</v>
      </c>
      <c r="F129" s="329">
        <v>1866.1666666666665</v>
      </c>
      <c r="G129" s="329">
        <v>1830.633333333333</v>
      </c>
      <c r="H129" s="329">
        <v>1949.2333333333329</v>
      </c>
      <c r="I129" s="329">
        <v>1984.7666666666662</v>
      </c>
      <c r="J129" s="329">
        <v>2008.5333333333328</v>
      </c>
      <c r="K129" s="328">
        <v>1961</v>
      </c>
      <c r="L129" s="328">
        <v>1901.7</v>
      </c>
      <c r="M129" s="328">
        <v>6.57165</v>
      </c>
      <c r="N129" s="1"/>
      <c r="O129" s="1"/>
    </row>
    <row r="130" spans="1:15" ht="12.75" customHeight="1">
      <c r="A130" s="30">
        <v>120</v>
      </c>
      <c r="B130" s="347" t="s">
        <v>348</v>
      </c>
      <c r="C130" s="328">
        <v>258.39999999999998</v>
      </c>
      <c r="D130" s="329">
        <v>260.2</v>
      </c>
      <c r="E130" s="329">
        <v>254.54999999999995</v>
      </c>
      <c r="F130" s="329">
        <v>250.7</v>
      </c>
      <c r="G130" s="329">
        <v>245.04999999999995</v>
      </c>
      <c r="H130" s="329">
        <v>264.04999999999995</v>
      </c>
      <c r="I130" s="329">
        <v>269.69999999999993</v>
      </c>
      <c r="J130" s="329">
        <v>273.54999999999995</v>
      </c>
      <c r="K130" s="328">
        <v>265.85000000000002</v>
      </c>
      <c r="L130" s="328">
        <v>256.35000000000002</v>
      </c>
      <c r="M130" s="328">
        <v>33.747410000000002</v>
      </c>
      <c r="N130" s="1"/>
      <c r="O130" s="1"/>
    </row>
    <row r="131" spans="1:15" ht="12.75" customHeight="1">
      <c r="A131" s="30">
        <v>121</v>
      </c>
      <c r="B131" s="347" t="s">
        <v>253</v>
      </c>
      <c r="C131" s="328">
        <v>74.349999999999994</v>
      </c>
      <c r="D131" s="329">
        <v>75.333333333333329</v>
      </c>
      <c r="E131" s="329">
        <v>71.266666666666652</v>
      </c>
      <c r="F131" s="329">
        <v>68.183333333333323</v>
      </c>
      <c r="G131" s="329">
        <v>64.116666666666646</v>
      </c>
      <c r="H131" s="329">
        <v>78.416666666666657</v>
      </c>
      <c r="I131" s="329">
        <v>82.483333333333348</v>
      </c>
      <c r="J131" s="329">
        <v>85.566666666666663</v>
      </c>
      <c r="K131" s="328">
        <v>79.400000000000006</v>
      </c>
      <c r="L131" s="328">
        <v>72.25</v>
      </c>
      <c r="M131" s="328">
        <v>44.685009999999998</v>
      </c>
      <c r="N131" s="1"/>
      <c r="O131" s="1"/>
    </row>
    <row r="132" spans="1:15" ht="12.75" customHeight="1">
      <c r="A132" s="30">
        <v>122</v>
      </c>
      <c r="B132" s="347" t="s">
        <v>349</v>
      </c>
      <c r="C132" s="328">
        <v>712.7</v>
      </c>
      <c r="D132" s="329">
        <v>718.91666666666663</v>
      </c>
      <c r="E132" s="329">
        <v>702.88333333333321</v>
      </c>
      <c r="F132" s="329">
        <v>693.06666666666661</v>
      </c>
      <c r="G132" s="329">
        <v>677.03333333333319</v>
      </c>
      <c r="H132" s="329">
        <v>728.73333333333323</v>
      </c>
      <c r="I132" s="329">
        <v>744.76666666666677</v>
      </c>
      <c r="J132" s="329">
        <v>754.58333333333326</v>
      </c>
      <c r="K132" s="328">
        <v>734.95</v>
      </c>
      <c r="L132" s="328">
        <v>709.1</v>
      </c>
      <c r="M132" s="328">
        <v>0.49519000000000002</v>
      </c>
      <c r="N132" s="1"/>
      <c r="O132" s="1"/>
    </row>
    <row r="133" spans="1:15" ht="12.75" customHeight="1">
      <c r="A133" s="30">
        <v>123</v>
      </c>
      <c r="B133" s="347" t="s">
        <v>96</v>
      </c>
      <c r="C133" s="328">
        <v>4094.7</v>
      </c>
      <c r="D133" s="329">
        <v>4105.166666666667</v>
      </c>
      <c r="E133" s="329">
        <v>4052.5333333333338</v>
      </c>
      <c r="F133" s="329">
        <v>4010.3666666666668</v>
      </c>
      <c r="G133" s="329">
        <v>3957.7333333333336</v>
      </c>
      <c r="H133" s="329">
        <v>4147.3333333333339</v>
      </c>
      <c r="I133" s="329">
        <v>4199.9666666666672</v>
      </c>
      <c r="J133" s="329">
        <v>4242.1333333333341</v>
      </c>
      <c r="K133" s="328">
        <v>4157.8</v>
      </c>
      <c r="L133" s="328">
        <v>4063</v>
      </c>
      <c r="M133" s="328">
        <v>4.2993699999999997</v>
      </c>
      <c r="N133" s="1"/>
      <c r="O133" s="1"/>
    </row>
    <row r="134" spans="1:15" ht="12.75" customHeight="1">
      <c r="A134" s="30">
        <v>124</v>
      </c>
      <c r="B134" s="347" t="s">
        <v>254</v>
      </c>
      <c r="C134" s="328">
        <v>4151.6499999999996</v>
      </c>
      <c r="D134" s="329">
        <v>4167.916666666667</v>
      </c>
      <c r="E134" s="329">
        <v>4113.7333333333336</v>
      </c>
      <c r="F134" s="329">
        <v>4075.8166666666666</v>
      </c>
      <c r="G134" s="329">
        <v>4021.6333333333332</v>
      </c>
      <c r="H134" s="329">
        <v>4205.8333333333339</v>
      </c>
      <c r="I134" s="329">
        <v>4260.0166666666664</v>
      </c>
      <c r="J134" s="329">
        <v>4297.9333333333343</v>
      </c>
      <c r="K134" s="328">
        <v>4222.1000000000004</v>
      </c>
      <c r="L134" s="328">
        <v>4130</v>
      </c>
      <c r="M134" s="328">
        <v>2.1318899999999998</v>
      </c>
      <c r="N134" s="1"/>
      <c r="O134" s="1"/>
    </row>
    <row r="135" spans="1:15" ht="12.75" customHeight="1">
      <c r="A135" s="30">
        <v>125</v>
      </c>
      <c r="B135" s="347" t="s">
        <v>98</v>
      </c>
      <c r="C135" s="328">
        <v>327.60000000000002</v>
      </c>
      <c r="D135" s="329">
        <v>330.2</v>
      </c>
      <c r="E135" s="329">
        <v>324.04999999999995</v>
      </c>
      <c r="F135" s="329">
        <v>320.49999999999994</v>
      </c>
      <c r="G135" s="329">
        <v>314.34999999999991</v>
      </c>
      <c r="H135" s="329">
        <v>333.75</v>
      </c>
      <c r="I135" s="329">
        <v>339.9</v>
      </c>
      <c r="J135" s="329">
        <v>343.45000000000005</v>
      </c>
      <c r="K135" s="328">
        <v>336.35</v>
      </c>
      <c r="L135" s="328">
        <v>326.64999999999998</v>
      </c>
      <c r="M135" s="328">
        <v>79.240309999999994</v>
      </c>
      <c r="N135" s="1"/>
      <c r="O135" s="1"/>
    </row>
    <row r="136" spans="1:15" ht="12.75" customHeight="1">
      <c r="A136" s="30">
        <v>126</v>
      </c>
      <c r="B136" s="347" t="s">
        <v>245</v>
      </c>
      <c r="C136" s="328">
        <v>4110.2</v>
      </c>
      <c r="D136" s="329">
        <v>4148.4833333333336</v>
      </c>
      <c r="E136" s="329">
        <v>4036.7666666666673</v>
      </c>
      <c r="F136" s="329">
        <v>3963.3333333333339</v>
      </c>
      <c r="G136" s="329">
        <v>3851.6166666666677</v>
      </c>
      <c r="H136" s="329">
        <v>4221.916666666667</v>
      </c>
      <c r="I136" s="329">
        <v>4333.6333333333341</v>
      </c>
      <c r="J136" s="329">
        <v>4407.0666666666666</v>
      </c>
      <c r="K136" s="328">
        <v>4260.2</v>
      </c>
      <c r="L136" s="328">
        <v>4075.05</v>
      </c>
      <c r="M136" s="328">
        <v>4.3769099999999996</v>
      </c>
      <c r="N136" s="1"/>
      <c r="O136" s="1"/>
    </row>
    <row r="137" spans="1:15" ht="12.75" customHeight="1">
      <c r="A137" s="30">
        <v>127</v>
      </c>
      <c r="B137" s="347" t="s">
        <v>99</v>
      </c>
      <c r="C137" s="328">
        <v>3828.65</v>
      </c>
      <c r="D137" s="329">
        <v>3785.5333333333333</v>
      </c>
      <c r="E137" s="329">
        <v>3697.1166666666668</v>
      </c>
      <c r="F137" s="329">
        <v>3565.5833333333335</v>
      </c>
      <c r="G137" s="329">
        <v>3477.166666666667</v>
      </c>
      <c r="H137" s="329">
        <v>3917.0666666666666</v>
      </c>
      <c r="I137" s="329">
        <v>4005.4833333333336</v>
      </c>
      <c r="J137" s="329">
        <v>4137.0166666666664</v>
      </c>
      <c r="K137" s="328">
        <v>3873.95</v>
      </c>
      <c r="L137" s="328">
        <v>3654</v>
      </c>
      <c r="M137" s="328">
        <v>12.080500000000001</v>
      </c>
      <c r="N137" s="1"/>
      <c r="O137" s="1"/>
    </row>
    <row r="138" spans="1:15" ht="12.75" customHeight="1">
      <c r="A138" s="30">
        <v>128</v>
      </c>
      <c r="B138" s="347" t="s">
        <v>564</v>
      </c>
      <c r="C138" s="328">
        <v>2241.75</v>
      </c>
      <c r="D138" s="329">
        <v>2217.0166666666669</v>
      </c>
      <c r="E138" s="329">
        <v>2166.4333333333338</v>
      </c>
      <c r="F138" s="329">
        <v>2091.1166666666668</v>
      </c>
      <c r="G138" s="329">
        <v>2040.5333333333338</v>
      </c>
      <c r="H138" s="329">
        <v>2292.3333333333339</v>
      </c>
      <c r="I138" s="329">
        <v>2342.916666666667</v>
      </c>
      <c r="J138" s="329">
        <v>2418.233333333334</v>
      </c>
      <c r="K138" s="328">
        <v>2267.6</v>
      </c>
      <c r="L138" s="328">
        <v>2141.6999999999998</v>
      </c>
      <c r="M138" s="328">
        <v>0.82023000000000001</v>
      </c>
      <c r="N138" s="1"/>
      <c r="O138" s="1"/>
    </row>
    <row r="139" spans="1:15" ht="12.75" customHeight="1">
      <c r="A139" s="30">
        <v>129</v>
      </c>
      <c r="B139" s="347" t="s">
        <v>354</v>
      </c>
      <c r="C139" s="328">
        <v>52.7</v>
      </c>
      <c r="D139" s="329">
        <v>53.166666666666664</v>
      </c>
      <c r="E139" s="329">
        <v>51.533333333333331</v>
      </c>
      <c r="F139" s="329">
        <v>50.366666666666667</v>
      </c>
      <c r="G139" s="329">
        <v>48.733333333333334</v>
      </c>
      <c r="H139" s="329">
        <v>54.333333333333329</v>
      </c>
      <c r="I139" s="329">
        <v>55.966666666666669</v>
      </c>
      <c r="J139" s="329">
        <v>57.133333333333326</v>
      </c>
      <c r="K139" s="328">
        <v>54.8</v>
      </c>
      <c r="L139" s="328">
        <v>52</v>
      </c>
      <c r="M139" s="328">
        <v>18.959620000000001</v>
      </c>
      <c r="N139" s="1"/>
      <c r="O139" s="1"/>
    </row>
    <row r="140" spans="1:15" ht="12.75" customHeight="1">
      <c r="A140" s="30">
        <v>130</v>
      </c>
      <c r="B140" s="347" t="s">
        <v>100</v>
      </c>
      <c r="C140" s="328">
        <v>2339.25</v>
      </c>
      <c r="D140" s="329">
        <v>2346.7166666666667</v>
      </c>
      <c r="E140" s="329">
        <v>2292.5333333333333</v>
      </c>
      <c r="F140" s="329">
        <v>2245.8166666666666</v>
      </c>
      <c r="G140" s="329">
        <v>2191.6333333333332</v>
      </c>
      <c r="H140" s="329">
        <v>2393.4333333333334</v>
      </c>
      <c r="I140" s="329">
        <v>2447.6166666666668</v>
      </c>
      <c r="J140" s="329">
        <v>2494.3333333333335</v>
      </c>
      <c r="K140" s="328">
        <v>2400.9</v>
      </c>
      <c r="L140" s="328">
        <v>2300</v>
      </c>
      <c r="M140" s="328">
        <v>8.6252800000000001</v>
      </c>
      <c r="N140" s="1"/>
      <c r="O140" s="1"/>
    </row>
    <row r="141" spans="1:15" ht="12.75" customHeight="1">
      <c r="A141" s="30">
        <v>131</v>
      </c>
      <c r="B141" s="347" t="s">
        <v>351</v>
      </c>
      <c r="C141" s="328">
        <v>406.75</v>
      </c>
      <c r="D141" s="329">
        <v>404.16666666666669</v>
      </c>
      <c r="E141" s="329">
        <v>394.33333333333337</v>
      </c>
      <c r="F141" s="329">
        <v>381.91666666666669</v>
      </c>
      <c r="G141" s="329">
        <v>372.08333333333337</v>
      </c>
      <c r="H141" s="329">
        <v>416.58333333333337</v>
      </c>
      <c r="I141" s="329">
        <v>426.41666666666674</v>
      </c>
      <c r="J141" s="329">
        <v>438.83333333333337</v>
      </c>
      <c r="K141" s="328">
        <v>414</v>
      </c>
      <c r="L141" s="328">
        <v>391.75</v>
      </c>
      <c r="M141" s="328">
        <v>5.3451899999999997</v>
      </c>
      <c r="N141" s="1"/>
      <c r="O141" s="1"/>
    </row>
    <row r="142" spans="1:15" ht="12.75" customHeight="1">
      <c r="A142" s="30">
        <v>132</v>
      </c>
      <c r="B142" s="347" t="s">
        <v>352</v>
      </c>
      <c r="C142" s="328">
        <v>127.05</v>
      </c>
      <c r="D142" s="329">
        <v>128.45000000000002</v>
      </c>
      <c r="E142" s="329">
        <v>124.60000000000002</v>
      </c>
      <c r="F142" s="329">
        <v>122.15</v>
      </c>
      <c r="G142" s="329">
        <v>118.30000000000001</v>
      </c>
      <c r="H142" s="329">
        <v>130.90000000000003</v>
      </c>
      <c r="I142" s="329">
        <v>134.75</v>
      </c>
      <c r="J142" s="329">
        <v>137.20000000000005</v>
      </c>
      <c r="K142" s="328">
        <v>132.30000000000001</v>
      </c>
      <c r="L142" s="328">
        <v>126</v>
      </c>
      <c r="M142" s="328">
        <v>4.0374400000000001</v>
      </c>
      <c r="N142" s="1"/>
      <c r="O142" s="1"/>
    </row>
    <row r="143" spans="1:15" ht="12.75" customHeight="1">
      <c r="A143" s="30">
        <v>133</v>
      </c>
      <c r="B143" s="347" t="s">
        <v>355</v>
      </c>
      <c r="C143" s="328">
        <v>349.1</v>
      </c>
      <c r="D143" s="329">
        <v>347.15000000000003</v>
      </c>
      <c r="E143" s="329">
        <v>339.95000000000005</v>
      </c>
      <c r="F143" s="329">
        <v>330.8</v>
      </c>
      <c r="G143" s="329">
        <v>323.60000000000002</v>
      </c>
      <c r="H143" s="329">
        <v>356.30000000000007</v>
      </c>
      <c r="I143" s="329">
        <v>363.5</v>
      </c>
      <c r="J143" s="329">
        <v>372.65000000000009</v>
      </c>
      <c r="K143" s="328">
        <v>354.35</v>
      </c>
      <c r="L143" s="328">
        <v>338</v>
      </c>
      <c r="M143" s="328">
        <v>6.4080899999999996</v>
      </c>
      <c r="N143" s="1"/>
      <c r="O143" s="1"/>
    </row>
    <row r="144" spans="1:15" ht="12.75" customHeight="1">
      <c r="A144" s="30">
        <v>134</v>
      </c>
      <c r="B144" s="347" t="s">
        <v>255</v>
      </c>
      <c r="C144" s="328">
        <v>478.85</v>
      </c>
      <c r="D144" s="329">
        <v>482.01666666666665</v>
      </c>
      <c r="E144" s="329">
        <v>469.83333333333331</v>
      </c>
      <c r="F144" s="329">
        <v>460.81666666666666</v>
      </c>
      <c r="G144" s="329">
        <v>448.63333333333333</v>
      </c>
      <c r="H144" s="329">
        <v>491.0333333333333</v>
      </c>
      <c r="I144" s="329">
        <v>503.2166666666667</v>
      </c>
      <c r="J144" s="329">
        <v>512.23333333333335</v>
      </c>
      <c r="K144" s="328">
        <v>494.2</v>
      </c>
      <c r="L144" s="328">
        <v>473</v>
      </c>
      <c r="M144" s="328">
        <v>5.6671899999999997</v>
      </c>
      <c r="N144" s="1"/>
      <c r="O144" s="1"/>
    </row>
    <row r="145" spans="1:15" ht="12.75" customHeight="1">
      <c r="A145" s="30">
        <v>135</v>
      </c>
      <c r="B145" s="347" t="s">
        <v>256</v>
      </c>
      <c r="C145" s="328">
        <v>1172.8499999999999</v>
      </c>
      <c r="D145" s="329">
        <v>1188.3</v>
      </c>
      <c r="E145" s="329">
        <v>1146.5999999999999</v>
      </c>
      <c r="F145" s="329">
        <v>1120.3499999999999</v>
      </c>
      <c r="G145" s="329">
        <v>1078.6499999999999</v>
      </c>
      <c r="H145" s="329">
        <v>1214.55</v>
      </c>
      <c r="I145" s="329">
        <v>1256.2500000000002</v>
      </c>
      <c r="J145" s="329">
        <v>1282.5</v>
      </c>
      <c r="K145" s="328">
        <v>1230</v>
      </c>
      <c r="L145" s="328">
        <v>1162.05</v>
      </c>
      <c r="M145" s="328">
        <v>1.9357599999999999</v>
      </c>
      <c r="N145" s="1"/>
      <c r="O145" s="1"/>
    </row>
    <row r="146" spans="1:15" ht="12.75" customHeight="1">
      <c r="A146" s="30">
        <v>136</v>
      </c>
      <c r="B146" s="347" t="s">
        <v>356</v>
      </c>
      <c r="C146" s="328">
        <v>64.45</v>
      </c>
      <c r="D146" s="329">
        <v>64.300000000000011</v>
      </c>
      <c r="E146" s="329">
        <v>63.450000000000017</v>
      </c>
      <c r="F146" s="329">
        <v>62.45</v>
      </c>
      <c r="G146" s="329">
        <v>61.600000000000009</v>
      </c>
      <c r="H146" s="329">
        <v>65.300000000000026</v>
      </c>
      <c r="I146" s="329">
        <v>66.15000000000002</v>
      </c>
      <c r="J146" s="329">
        <v>67.150000000000034</v>
      </c>
      <c r="K146" s="328">
        <v>65.150000000000006</v>
      </c>
      <c r="L146" s="328">
        <v>63.3</v>
      </c>
      <c r="M146" s="328">
        <v>13.77164</v>
      </c>
      <c r="N146" s="1"/>
      <c r="O146" s="1"/>
    </row>
    <row r="147" spans="1:15" ht="12.75" customHeight="1">
      <c r="A147" s="30">
        <v>137</v>
      </c>
      <c r="B147" s="347" t="s">
        <v>353</v>
      </c>
      <c r="C147" s="328">
        <v>156.4</v>
      </c>
      <c r="D147" s="329">
        <v>157.43333333333331</v>
      </c>
      <c r="E147" s="329">
        <v>154.86666666666662</v>
      </c>
      <c r="F147" s="329">
        <v>153.33333333333331</v>
      </c>
      <c r="G147" s="329">
        <v>150.76666666666662</v>
      </c>
      <c r="H147" s="329">
        <v>158.96666666666661</v>
      </c>
      <c r="I147" s="329">
        <v>161.53333333333327</v>
      </c>
      <c r="J147" s="329">
        <v>163.06666666666661</v>
      </c>
      <c r="K147" s="328">
        <v>160</v>
      </c>
      <c r="L147" s="328">
        <v>155.9</v>
      </c>
      <c r="M147" s="328">
        <v>1.2818000000000001</v>
      </c>
      <c r="N147" s="1"/>
      <c r="O147" s="1"/>
    </row>
    <row r="148" spans="1:15" ht="12.75" customHeight="1">
      <c r="A148" s="30">
        <v>138</v>
      </c>
      <c r="B148" s="347" t="s">
        <v>357</v>
      </c>
      <c r="C148" s="328">
        <v>106</v>
      </c>
      <c r="D148" s="329">
        <v>105.3</v>
      </c>
      <c r="E148" s="329">
        <v>103.25</v>
      </c>
      <c r="F148" s="329">
        <v>100.5</v>
      </c>
      <c r="G148" s="329">
        <v>98.45</v>
      </c>
      <c r="H148" s="329">
        <v>108.05</v>
      </c>
      <c r="I148" s="329">
        <v>110.09999999999998</v>
      </c>
      <c r="J148" s="329">
        <v>112.85</v>
      </c>
      <c r="K148" s="328">
        <v>107.35</v>
      </c>
      <c r="L148" s="328">
        <v>102.55</v>
      </c>
      <c r="M148" s="328">
        <v>6.3712200000000001</v>
      </c>
      <c r="N148" s="1"/>
      <c r="O148" s="1"/>
    </row>
    <row r="149" spans="1:15" ht="12.75" customHeight="1">
      <c r="A149" s="30">
        <v>139</v>
      </c>
      <c r="B149" s="347" t="s">
        <v>832</v>
      </c>
      <c r="C149" s="328">
        <v>48.6</v>
      </c>
      <c r="D149" s="329">
        <v>49.35</v>
      </c>
      <c r="E149" s="329">
        <v>47.25</v>
      </c>
      <c r="F149" s="329">
        <v>45.9</v>
      </c>
      <c r="G149" s="329">
        <v>43.8</v>
      </c>
      <c r="H149" s="329">
        <v>50.7</v>
      </c>
      <c r="I149" s="329">
        <v>52.800000000000011</v>
      </c>
      <c r="J149" s="329">
        <v>54.150000000000006</v>
      </c>
      <c r="K149" s="328">
        <v>51.45</v>
      </c>
      <c r="L149" s="328">
        <v>48</v>
      </c>
      <c r="M149" s="328">
        <v>33.26549</v>
      </c>
      <c r="N149" s="1"/>
      <c r="O149" s="1"/>
    </row>
    <row r="150" spans="1:15" ht="12.75" customHeight="1">
      <c r="A150" s="30">
        <v>140</v>
      </c>
      <c r="B150" s="347" t="s">
        <v>358</v>
      </c>
      <c r="C150" s="328">
        <v>673.75</v>
      </c>
      <c r="D150" s="329">
        <v>680.0333333333333</v>
      </c>
      <c r="E150" s="329">
        <v>663.71666666666658</v>
      </c>
      <c r="F150" s="329">
        <v>653.68333333333328</v>
      </c>
      <c r="G150" s="329">
        <v>637.36666666666656</v>
      </c>
      <c r="H150" s="329">
        <v>690.06666666666661</v>
      </c>
      <c r="I150" s="329">
        <v>706.38333333333321</v>
      </c>
      <c r="J150" s="329">
        <v>716.41666666666663</v>
      </c>
      <c r="K150" s="328">
        <v>696.35</v>
      </c>
      <c r="L150" s="328">
        <v>670</v>
      </c>
      <c r="M150" s="328">
        <v>0.83697999999999995</v>
      </c>
      <c r="N150" s="1"/>
      <c r="O150" s="1"/>
    </row>
    <row r="151" spans="1:15" ht="12.75" customHeight="1">
      <c r="A151" s="30">
        <v>141</v>
      </c>
      <c r="B151" s="347" t="s">
        <v>101</v>
      </c>
      <c r="C151" s="328">
        <v>1828.65</v>
      </c>
      <c r="D151" s="329">
        <v>1820.6166666666668</v>
      </c>
      <c r="E151" s="329">
        <v>1808.2333333333336</v>
      </c>
      <c r="F151" s="329">
        <v>1787.8166666666668</v>
      </c>
      <c r="G151" s="329">
        <v>1775.4333333333336</v>
      </c>
      <c r="H151" s="329">
        <v>1841.0333333333335</v>
      </c>
      <c r="I151" s="329">
        <v>1853.4166666666667</v>
      </c>
      <c r="J151" s="329">
        <v>1873.8333333333335</v>
      </c>
      <c r="K151" s="328">
        <v>1833</v>
      </c>
      <c r="L151" s="328">
        <v>1800.2</v>
      </c>
      <c r="M151" s="328">
        <v>15.11571</v>
      </c>
      <c r="N151" s="1"/>
      <c r="O151" s="1"/>
    </row>
    <row r="152" spans="1:15" ht="12.75" customHeight="1">
      <c r="A152" s="30">
        <v>142</v>
      </c>
      <c r="B152" s="347" t="s">
        <v>102</v>
      </c>
      <c r="C152" s="328">
        <v>144.9</v>
      </c>
      <c r="D152" s="329">
        <v>145.81666666666666</v>
      </c>
      <c r="E152" s="329">
        <v>143.63333333333333</v>
      </c>
      <c r="F152" s="329">
        <v>142.36666666666667</v>
      </c>
      <c r="G152" s="329">
        <v>140.18333333333334</v>
      </c>
      <c r="H152" s="329">
        <v>147.08333333333331</v>
      </c>
      <c r="I152" s="329">
        <v>149.26666666666665</v>
      </c>
      <c r="J152" s="329">
        <v>150.5333333333333</v>
      </c>
      <c r="K152" s="328">
        <v>148</v>
      </c>
      <c r="L152" s="328">
        <v>144.55000000000001</v>
      </c>
      <c r="M152" s="328">
        <v>24.489930000000001</v>
      </c>
      <c r="N152" s="1"/>
      <c r="O152" s="1"/>
    </row>
    <row r="153" spans="1:15" ht="12.75" customHeight="1">
      <c r="A153" s="30">
        <v>143</v>
      </c>
      <c r="B153" s="347" t="s">
        <v>833</v>
      </c>
      <c r="C153" s="328">
        <v>111.85</v>
      </c>
      <c r="D153" s="329">
        <v>112.23333333333333</v>
      </c>
      <c r="E153" s="329">
        <v>110.56666666666666</v>
      </c>
      <c r="F153" s="329">
        <v>109.28333333333333</v>
      </c>
      <c r="G153" s="329">
        <v>107.61666666666666</v>
      </c>
      <c r="H153" s="329">
        <v>113.51666666666667</v>
      </c>
      <c r="I153" s="329">
        <v>115.18333333333332</v>
      </c>
      <c r="J153" s="329">
        <v>116.46666666666667</v>
      </c>
      <c r="K153" s="328">
        <v>113.9</v>
      </c>
      <c r="L153" s="328">
        <v>110.95</v>
      </c>
      <c r="M153" s="328">
        <v>1.1619999999999999</v>
      </c>
      <c r="N153" s="1"/>
      <c r="O153" s="1"/>
    </row>
    <row r="154" spans="1:15" ht="12.75" customHeight="1">
      <c r="A154" s="30">
        <v>144</v>
      </c>
      <c r="B154" s="347" t="s">
        <v>359</v>
      </c>
      <c r="C154" s="328">
        <v>270.35000000000002</v>
      </c>
      <c r="D154" s="329">
        <v>271.15000000000003</v>
      </c>
      <c r="E154" s="329">
        <v>267.55000000000007</v>
      </c>
      <c r="F154" s="329">
        <v>264.75000000000006</v>
      </c>
      <c r="G154" s="329">
        <v>261.15000000000009</v>
      </c>
      <c r="H154" s="329">
        <v>273.95000000000005</v>
      </c>
      <c r="I154" s="329">
        <v>277.55000000000007</v>
      </c>
      <c r="J154" s="329">
        <v>280.35000000000002</v>
      </c>
      <c r="K154" s="328">
        <v>274.75</v>
      </c>
      <c r="L154" s="328">
        <v>268.35000000000002</v>
      </c>
      <c r="M154" s="328">
        <v>1.00901</v>
      </c>
      <c r="N154" s="1"/>
      <c r="O154" s="1"/>
    </row>
    <row r="155" spans="1:15" ht="12.75" customHeight="1">
      <c r="A155" s="30">
        <v>145</v>
      </c>
      <c r="B155" s="347" t="s">
        <v>103</v>
      </c>
      <c r="C155" s="328">
        <v>93.25</v>
      </c>
      <c r="D155" s="329">
        <v>93.916666666666671</v>
      </c>
      <c r="E155" s="329">
        <v>92.183333333333337</v>
      </c>
      <c r="F155" s="329">
        <v>91.11666666666666</v>
      </c>
      <c r="G155" s="329">
        <v>89.383333333333326</v>
      </c>
      <c r="H155" s="329">
        <v>94.983333333333348</v>
      </c>
      <c r="I155" s="329">
        <v>96.716666666666669</v>
      </c>
      <c r="J155" s="329">
        <v>97.78333333333336</v>
      </c>
      <c r="K155" s="328">
        <v>95.65</v>
      </c>
      <c r="L155" s="328">
        <v>92.85</v>
      </c>
      <c r="M155" s="328">
        <v>133.85956999999999</v>
      </c>
      <c r="N155" s="1"/>
      <c r="O155" s="1"/>
    </row>
    <row r="156" spans="1:15" ht="12.75" customHeight="1">
      <c r="A156" s="30">
        <v>146</v>
      </c>
      <c r="B156" s="347" t="s">
        <v>361</v>
      </c>
      <c r="C156" s="328">
        <v>400.15</v>
      </c>
      <c r="D156" s="329">
        <v>399.7166666666667</v>
      </c>
      <c r="E156" s="329">
        <v>392.43333333333339</v>
      </c>
      <c r="F156" s="329">
        <v>384.7166666666667</v>
      </c>
      <c r="G156" s="329">
        <v>377.43333333333339</v>
      </c>
      <c r="H156" s="329">
        <v>407.43333333333339</v>
      </c>
      <c r="I156" s="329">
        <v>414.7166666666667</v>
      </c>
      <c r="J156" s="329">
        <v>422.43333333333339</v>
      </c>
      <c r="K156" s="328">
        <v>407</v>
      </c>
      <c r="L156" s="328">
        <v>392</v>
      </c>
      <c r="M156" s="328">
        <v>1.1614100000000001</v>
      </c>
      <c r="N156" s="1"/>
      <c r="O156" s="1"/>
    </row>
    <row r="157" spans="1:15" ht="12.75" customHeight="1">
      <c r="A157" s="30">
        <v>147</v>
      </c>
      <c r="B157" s="347" t="s">
        <v>360</v>
      </c>
      <c r="C157" s="328">
        <v>4062.35</v>
      </c>
      <c r="D157" s="329">
        <v>4108.4333333333334</v>
      </c>
      <c r="E157" s="329">
        <v>3961.916666666667</v>
      </c>
      <c r="F157" s="329">
        <v>3861.4833333333336</v>
      </c>
      <c r="G157" s="329">
        <v>3714.9666666666672</v>
      </c>
      <c r="H157" s="329">
        <v>4208.8666666666668</v>
      </c>
      <c r="I157" s="329">
        <v>4355.3833333333332</v>
      </c>
      <c r="J157" s="329">
        <v>4455.8166666666666</v>
      </c>
      <c r="K157" s="328">
        <v>4254.95</v>
      </c>
      <c r="L157" s="328">
        <v>4008</v>
      </c>
      <c r="M157" s="328">
        <v>0.46011999999999997</v>
      </c>
      <c r="N157" s="1"/>
      <c r="O157" s="1"/>
    </row>
    <row r="158" spans="1:15" ht="12.75" customHeight="1">
      <c r="A158" s="30">
        <v>148</v>
      </c>
      <c r="B158" s="347" t="s">
        <v>362</v>
      </c>
      <c r="C158" s="328">
        <v>148.30000000000001</v>
      </c>
      <c r="D158" s="329">
        <v>149.85</v>
      </c>
      <c r="E158" s="329">
        <v>145.44999999999999</v>
      </c>
      <c r="F158" s="329">
        <v>142.6</v>
      </c>
      <c r="G158" s="329">
        <v>138.19999999999999</v>
      </c>
      <c r="H158" s="329">
        <v>152.69999999999999</v>
      </c>
      <c r="I158" s="329">
        <v>157.10000000000002</v>
      </c>
      <c r="J158" s="329">
        <v>159.94999999999999</v>
      </c>
      <c r="K158" s="328">
        <v>154.25</v>
      </c>
      <c r="L158" s="328">
        <v>147</v>
      </c>
      <c r="M158" s="328">
        <v>4.9114899999999997</v>
      </c>
      <c r="N158" s="1"/>
      <c r="O158" s="1"/>
    </row>
    <row r="159" spans="1:15" ht="12.75" customHeight="1">
      <c r="A159" s="30">
        <v>149</v>
      </c>
      <c r="B159" s="347" t="s">
        <v>379</v>
      </c>
      <c r="C159" s="328">
        <v>2556.6</v>
      </c>
      <c r="D159" s="329">
        <v>2587.2000000000003</v>
      </c>
      <c r="E159" s="329">
        <v>2519.4000000000005</v>
      </c>
      <c r="F159" s="329">
        <v>2482.2000000000003</v>
      </c>
      <c r="G159" s="329">
        <v>2414.4000000000005</v>
      </c>
      <c r="H159" s="329">
        <v>2624.4000000000005</v>
      </c>
      <c r="I159" s="329">
        <v>2692.2000000000007</v>
      </c>
      <c r="J159" s="329">
        <v>2729.4000000000005</v>
      </c>
      <c r="K159" s="328">
        <v>2655</v>
      </c>
      <c r="L159" s="328">
        <v>2550</v>
      </c>
      <c r="M159" s="328">
        <v>0.14907999999999999</v>
      </c>
      <c r="N159" s="1"/>
      <c r="O159" s="1"/>
    </row>
    <row r="160" spans="1:15" ht="12.75" customHeight="1">
      <c r="A160" s="30">
        <v>150</v>
      </c>
      <c r="B160" s="347" t="s">
        <v>257</v>
      </c>
      <c r="C160" s="328">
        <v>263.5</v>
      </c>
      <c r="D160" s="329">
        <v>262.25</v>
      </c>
      <c r="E160" s="329">
        <v>258.85000000000002</v>
      </c>
      <c r="F160" s="329">
        <v>254.20000000000005</v>
      </c>
      <c r="G160" s="329">
        <v>250.80000000000007</v>
      </c>
      <c r="H160" s="329">
        <v>266.89999999999998</v>
      </c>
      <c r="I160" s="329">
        <v>270.29999999999995</v>
      </c>
      <c r="J160" s="329">
        <v>274.94999999999993</v>
      </c>
      <c r="K160" s="328">
        <v>265.64999999999998</v>
      </c>
      <c r="L160" s="328">
        <v>257.60000000000002</v>
      </c>
      <c r="M160" s="328">
        <v>9.0323399999999996</v>
      </c>
      <c r="N160" s="1"/>
      <c r="O160" s="1"/>
    </row>
    <row r="161" spans="1:15" ht="12.75" customHeight="1">
      <c r="A161" s="30">
        <v>151</v>
      </c>
      <c r="B161" s="347" t="s">
        <v>365</v>
      </c>
      <c r="C161" s="328">
        <v>49.9</v>
      </c>
      <c r="D161" s="329">
        <v>49.966666666666669</v>
      </c>
      <c r="E161" s="329">
        <v>48.933333333333337</v>
      </c>
      <c r="F161" s="329">
        <v>47.966666666666669</v>
      </c>
      <c r="G161" s="329">
        <v>46.933333333333337</v>
      </c>
      <c r="H161" s="329">
        <v>50.933333333333337</v>
      </c>
      <c r="I161" s="329">
        <v>51.966666666666669</v>
      </c>
      <c r="J161" s="329">
        <v>52.933333333333337</v>
      </c>
      <c r="K161" s="328">
        <v>51</v>
      </c>
      <c r="L161" s="328">
        <v>49</v>
      </c>
      <c r="M161" s="328">
        <v>51.229509999999998</v>
      </c>
      <c r="N161" s="1"/>
      <c r="O161" s="1"/>
    </row>
    <row r="162" spans="1:15" ht="12.75" customHeight="1">
      <c r="A162" s="30">
        <v>152</v>
      </c>
      <c r="B162" s="347" t="s">
        <v>363</v>
      </c>
      <c r="C162" s="328">
        <v>126.45</v>
      </c>
      <c r="D162" s="329">
        <v>127.48333333333333</v>
      </c>
      <c r="E162" s="329">
        <v>124.76666666666668</v>
      </c>
      <c r="F162" s="329">
        <v>123.08333333333334</v>
      </c>
      <c r="G162" s="329">
        <v>120.36666666666669</v>
      </c>
      <c r="H162" s="329">
        <v>129.16666666666669</v>
      </c>
      <c r="I162" s="329">
        <v>131.88333333333333</v>
      </c>
      <c r="J162" s="329">
        <v>133.56666666666666</v>
      </c>
      <c r="K162" s="328">
        <v>130.19999999999999</v>
      </c>
      <c r="L162" s="328">
        <v>125.8</v>
      </c>
      <c r="M162" s="328">
        <v>32.029600000000002</v>
      </c>
      <c r="N162" s="1"/>
      <c r="O162" s="1"/>
    </row>
    <row r="163" spans="1:15" ht="12.75" customHeight="1">
      <c r="A163" s="30">
        <v>153</v>
      </c>
      <c r="B163" s="347" t="s">
        <v>378</v>
      </c>
      <c r="C163" s="328">
        <v>196.15</v>
      </c>
      <c r="D163" s="329">
        <v>197.93333333333331</v>
      </c>
      <c r="E163" s="329">
        <v>190.26666666666662</v>
      </c>
      <c r="F163" s="329">
        <v>184.38333333333333</v>
      </c>
      <c r="G163" s="329">
        <v>176.71666666666664</v>
      </c>
      <c r="H163" s="329">
        <v>203.81666666666661</v>
      </c>
      <c r="I163" s="329">
        <v>211.48333333333329</v>
      </c>
      <c r="J163" s="329">
        <v>217.36666666666659</v>
      </c>
      <c r="K163" s="328">
        <v>205.6</v>
      </c>
      <c r="L163" s="328">
        <v>192.05</v>
      </c>
      <c r="M163" s="328">
        <v>5.9639800000000003</v>
      </c>
      <c r="N163" s="1"/>
      <c r="O163" s="1"/>
    </row>
    <row r="164" spans="1:15" ht="12.75" customHeight="1">
      <c r="A164" s="30">
        <v>154</v>
      </c>
      <c r="B164" s="347" t="s">
        <v>104</v>
      </c>
      <c r="C164" s="328">
        <v>155.44999999999999</v>
      </c>
      <c r="D164" s="329">
        <v>156.76666666666665</v>
      </c>
      <c r="E164" s="329">
        <v>153.5333333333333</v>
      </c>
      <c r="F164" s="329">
        <v>151.61666666666665</v>
      </c>
      <c r="G164" s="329">
        <v>148.3833333333333</v>
      </c>
      <c r="H164" s="329">
        <v>158.68333333333331</v>
      </c>
      <c r="I164" s="329">
        <v>161.91666666666666</v>
      </c>
      <c r="J164" s="329">
        <v>163.83333333333331</v>
      </c>
      <c r="K164" s="328">
        <v>160</v>
      </c>
      <c r="L164" s="328">
        <v>154.85</v>
      </c>
      <c r="M164" s="328">
        <v>183.99643</v>
      </c>
      <c r="N164" s="1"/>
      <c r="O164" s="1"/>
    </row>
    <row r="165" spans="1:15" ht="12.75" customHeight="1">
      <c r="A165" s="30">
        <v>155</v>
      </c>
      <c r="B165" s="347" t="s">
        <v>367</v>
      </c>
      <c r="C165" s="328">
        <v>2754.2</v>
      </c>
      <c r="D165" s="329">
        <v>2766</v>
      </c>
      <c r="E165" s="329">
        <v>2713.2</v>
      </c>
      <c r="F165" s="329">
        <v>2672.2</v>
      </c>
      <c r="G165" s="329">
        <v>2619.3999999999996</v>
      </c>
      <c r="H165" s="329">
        <v>2807</v>
      </c>
      <c r="I165" s="329">
        <v>2859.8</v>
      </c>
      <c r="J165" s="329">
        <v>2900.8</v>
      </c>
      <c r="K165" s="328">
        <v>2818.8</v>
      </c>
      <c r="L165" s="328">
        <v>2725</v>
      </c>
      <c r="M165" s="328">
        <v>0.18678</v>
      </c>
      <c r="N165" s="1"/>
      <c r="O165" s="1"/>
    </row>
    <row r="166" spans="1:15" ht="12.75" customHeight="1">
      <c r="A166" s="30">
        <v>156</v>
      </c>
      <c r="B166" s="347" t="s">
        <v>368</v>
      </c>
      <c r="C166" s="328">
        <v>2854.5</v>
      </c>
      <c r="D166" s="329">
        <v>2839.2333333333336</v>
      </c>
      <c r="E166" s="329">
        <v>2808.416666666667</v>
      </c>
      <c r="F166" s="329">
        <v>2762.3333333333335</v>
      </c>
      <c r="G166" s="329">
        <v>2731.5166666666669</v>
      </c>
      <c r="H166" s="329">
        <v>2885.3166666666671</v>
      </c>
      <c r="I166" s="329">
        <v>2916.1333333333337</v>
      </c>
      <c r="J166" s="329">
        <v>2962.2166666666672</v>
      </c>
      <c r="K166" s="328">
        <v>2870.05</v>
      </c>
      <c r="L166" s="328">
        <v>2793.15</v>
      </c>
      <c r="M166" s="328">
        <v>0.13893</v>
      </c>
      <c r="N166" s="1"/>
      <c r="O166" s="1"/>
    </row>
    <row r="167" spans="1:15" ht="12.75" customHeight="1">
      <c r="A167" s="30">
        <v>157</v>
      </c>
      <c r="B167" s="347" t="s">
        <v>374</v>
      </c>
      <c r="C167" s="328">
        <v>312.95</v>
      </c>
      <c r="D167" s="329">
        <v>310.86666666666667</v>
      </c>
      <c r="E167" s="329">
        <v>306.23333333333335</v>
      </c>
      <c r="F167" s="329">
        <v>299.51666666666665</v>
      </c>
      <c r="G167" s="329">
        <v>294.88333333333333</v>
      </c>
      <c r="H167" s="329">
        <v>317.58333333333337</v>
      </c>
      <c r="I167" s="329">
        <v>322.2166666666667</v>
      </c>
      <c r="J167" s="329">
        <v>328.93333333333339</v>
      </c>
      <c r="K167" s="328">
        <v>315.5</v>
      </c>
      <c r="L167" s="328">
        <v>304.14999999999998</v>
      </c>
      <c r="M167" s="328">
        <v>2.7588499999999998</v>
      </c>
      <c r="N167" s="1"/>
      <c r="O167" s="1"/>
    </row>
    <row r="168" spans="1:15" ht="12.75" customHeight="1">
      <c r="A168" s="30">
        <v>158</v>
      </c>
      <c r="B168" s="347" t="s">
        <v>369</v>
      </c>
      <c r="C168" s="328">
        <v>113.95</v>
      </c>
      <c r="D168" s="329">
        <v>114.96666666666665</v>
      </c>
      <c r="E168" s="329">
        <v>112.18333333333331</v>
      </c>
      <c r="F168" s="329">
        <v>110.41666666666666</v>
      </c>
      <c r="G168" s="329">
        <v>107.63333333333331</v>
      </c>
      <c r="H168" s="329">
        <v>116.73333333333331</v>
      </c>
      <c r="I168" s="329">
        <v>119.51666666666664</v>
      </c>
      <c r="J168" s="329">
        <v>121.2833333333333</v>
      </c>
      <c r="K168" s="328">
        <v>117.75</v>
      </c>
      <c r="L168" s="328">
        <v>113.2</v>
      </c>
      <c r="M168" s="328">
        <v>3.5775999999999999</v>
      </c>
      <c r="N168" s="1"/>
      <c r="O168" s="1"/>
    </row>
    <row r="169" spans="1:15" ht="12.75" customHeight="1">
      <c r="A169" s="30">
        <v>159</v>
      </c>
      <c r="B169" s="347" t="s">
        <v>370</v>
      </c>
      <c r="C169" s="328">
        <v>5091.8999999999996</v>
      </c>
      <c r="D169" s="329">
        <v>5054.083333333333</v>
      </c>
      <c r="E169" s="329">
        <v>4987.8166666666657</v>
      </c>
      <c r="F169" s="329">
        <v>4883.7333333333327</v>
      </c>
      <c r="G169" s="329">
        <v>4817.4666666666653</v>
      </c>
      <c r="H169" s="329">
        <v>5158.1666666666661</v>
      </c>
      <c r="I169" s="329">
        <v>5224.4333333333343</v>
      </c>
      <c r="J169" s="329">
        <v>5328.5166666666664</v>
      </c>
      <c r="K169" s="328">
        <v>5120.3500000000004</v>
      </c>
      <c r="L169" s="328">
        <v>4950</v>
      </c>
      <c r="M169" s="328">
        <v>4.2110000000000002E-2</v>
      </c>
      <c r="N169" s="1"/>
      <c r="O169" s="1"/>
    </row>
    <row r="170" spans="1:15" ht="12.75" customHeight="1">
      <c r="A170" s="30">
        <v>160</v>
      </c>
      <c r="B170" s="347" t="s">
        <v>258</v>
      </c>
      <c r="C170" s="328">
        <v>3248.55</v>
      </c>
      <c r="D170" s="329">
        <v>3245.5833333333335</v>
      </c>
      <c r="E170" s="329">
        <v>3187.9666666666672</v>
      </c>
      <c r="F170" s="329">
        <v>3127.3833333333337</v>
      </c>
      <c r="G170" s="329">
        <v>3069.7666666666673</v>
      </c>
      <c r="H170" s="329">
        <v>3306.166666666667</v>
      </c>
      <c r="I170" s="329">
        <v>3363.7833333333328</v>
      </c>
      <c r="J170" s="329">
        <v>3424.3666666666668</v>
      </c>
      <c r="K170" s="328">
        <v>3303.2</v>
      </c>
      <c r="L170" s="328">
        <v>3185</v>
      </c>
      <c r="M170" s="328">
        <v>1.0255799999999999</v>
      </c>
      <c r="N170" s="1"/>
      <c r="O170" s="1"/>
    </row>
    <row r="171" spans="1:15" ht="12.75" customHeight="1">
      <c r="A171" s="30">
        <v>161</v>
      </c>
      <c r="B171" s="347" t="s">
        <v>371</v>
      </c>
      <c r="C171" s="328">
        <v>1487.45</v>
      </c>
      <c r="D171" s="329">
        <v>1498.0333333333335</v>
      </c>
      <c r="E171" s="329">
        <v>1470.416666666667</v>
      </c>
      <c r="F171" s="329">
        <v>1453.3833333333334</v>
      </c>
      <c r="G171" s="329">
        <v>1425.7666666666669</v>
      </c>
      <c r="H171" s="329">
        <v>1515.0666666666671</v>
      </c>
      <c r="I171" s="329">
        <v>1542.6833333333334</v>
      </c>
      <c r="J171" s="329">
        <v>1559.7166666666672</v>
      </c>
      <c r="K171" s="328">
        <v>1525.65</v>
      </c>
      <c r="L171" s="328">
        <v>1481</v>
      </c>
      <c r="M171" s="328">
        <v>0.16220000000000001</v>
      </c>
      <c r="N171" s="1"/>
      <c r="O171" s="1"/>
    </row>
    <row r="172" spans="1:15" ht="12.75" customHeight="1">
      <c r="A172" s="30">
        <v>162</v>
      </c>
      <c r="B172" s="347" t="s">
        <v>105</v>
      </c>
      <c r="C172" s="328">
        <v>426.9</v>
      </c>
      <c r="D172" s="329">
        <v>430.65000000000003</v>
      </c>
      <c r="E172" s="329">
        <v>421.30000000000007</v>
      </c>
      <c r="F172" s="329">
        <v>415.70000000000005</v>
      </c>
      <c r="G172" s="329">
        <v>406.35000000000008</v>
      </c>
      <c r="H172" s="329">
        <v>436.25000000000006</v>
      </c>
      <c r="I172" s="329">
        <v>445.60000000000008</v>
      </c>
      <c r="J172" s="329">
        <v>451.20000000000005</v>
      </c>
      <c r="K172" s="328">
        <v>440</v>
      </c>
      <c r="L172" s="328">
        <v>425.05</v>
      </c>
      <c r="M172" s="328">
        <v>7.8286600000000002</v>
      </c>
      <c r="N172" s="1"/>
      <c r="O172" s="1"/>
    </row>
    <row r="173" spans="1:15" ht="12.75" customHeight="1">
      <c r="A173" s="30">
        <v>163</v>
      </c>
      <c r="B173" s="347" t="s">
        <v>366</v>
      </c>
      <c r="C173" s="328">
        <v>4318.95</v>
      </c>
      <c r="D173" s="329">
        <v>4341.583333333333</v>
      </c>
      <c r="E173" s="329">
        <v>4273.1666666666661</v>
      </c>
      <c r="F173" s="329">
        <v>4227.3833333333332</v>
      </c>
      <c r="G173" s="329">
        <v>4158.9666666666662</v>
      </c>
      <c r="H173" s="329">
        <v>4387.3666666666659</v>
      </c>
      <c r="I173" s="329">
        <v>4455.7833333333319</v>
      </c>
      <c r="J173" s="329">
        <v>4501.5666666666657</v>
      </c>
      <c r="K173" s="328">
        <v>4410</v>
      </c>
      <c r="L173" s="328">
        <v>4295.8</v>
      </c>
      <c r="M173" s="328">
        <v>0.15082000000000001</v>
      </c>
      <c r="N173" s="1"/>
      <c r="O173" s="1"/>
    </row>
    <row r="174" spans="1:15" ht="12.75" customHeight="1">
      <c r="A174" s="30">
        <v>164</v>
      </c>
      <c r="B174" s="347" t="s">
        <v>380</v>
      </c>
      <c r="C174" s="328">
        <v>598.79999999999995</v>
      </c>
      <c r="D174" s="329">
        <v>594.85</v>
      </c>
      <c r="E174" s="329">
        <v>579.95000000000005</v>
      </c>
      <c r="F174" s="329">
        <v>561.1</v>
      </c>
      <c r="G174" s="329">
        <v>546.20000000000005</v>
      </c>
      <c r="H174" s="329">
        <v>613.70000000000005</v>
      </c>
      <c r="I174" s="329">
        <v>628.59999999999991</v>
      </c>
      <c r="J174" s="329">
        <v>647.45000000000005</v>
      </c>
      <c r="K174" s="328">
        <v>609.75</v>
      </c>
      <c r="L174" s="328">
        <v>576</v>
      </c>
      <c r="M174" s="328">
        <v>68.437290000000004</v>
      </c>
      <c r="N174" s="1"/>
      <c r="O174" s="1"/>
    </row>
    <row r="175" spans="1:15" ht="12.75" customHeight="1">
      <c r="A175" s="30">
        <v>165</v>
      </c>
      <c r="B175" s="347" t="s">
        <v>372</v>
      </c>
      <c r="C175" s="328">
        <v>1012.25</v>
      </c>
      <c r="D175" s="329">
        <v>1012.9499999999999</v>
      </c>
      <c r="E175" s="329">
        <v>992.3</v>
      </c>
      <c r="F175" s="329">
        <v>972.35</v>
      </c>
      <c r="G175" s="329">
        <v>951.7</v>
      </c>
      <c r="H175" s="329">
        <v>1032.8999999999999</v>
      </c>
      <c r="I175" s="329">
        <v>1053.5499999999997</v>
      </c>
      <c r="J175" s="329">
        <v>1073.4999999999998</v>
      </c>
      <c r="K175" s="328">
        <v>1033.5999999999999</v>
      </c>
      <c r="L175" s="328">
        <v>993</v>
      </c>
      <c r="M175" s="328">
        <v>0.21199999999999999</v>
      </c>
      <c r="N175" s="1"/>
      <c r="O175" s="1"/>
    </row>
    <row r="176" spans="1:15" ht="12.75" customHeight="1">
      <c r="A176" s="30">
        <v>166</v>
      </c>
      <c r="B176" s="347" t="s">
        <v>259</v>
      </c>
      <c r="C176" s="328">
        <v>483.6</v>
      </c>
      <c r="D176" s="329">
        <v>489.61666666666662</v>
      </c>
      <c r="E176" s="329">
        <v>474.23333333333323</v>
      </c>
      <c r="F176" s="329">
        <v>464.86666666666662</v>
      </c>
      <c r="G176" s="329">
        <v>449.48333333333323</v>
      </c>
      <c r="H176" s="329">
        <v>498.98333333333323</v>
      </c>
      <c r="I176" s="329">
        <v>514.36666666666656</v>
      </c>
      <c r="J176" s="329">
        <v>523.73333333333323</v>
      </c>
      <c r="K176" s="328">
        <v>505</v>
      </c>
      <c r="L176" s="328">
        <v>480.25</v>
      </c>
      <c r="M176" s="328">
        <v>0.97989999999999999</v>
      </c>
      <c r="N176" s="1"/>
      <c r="O176" s="1"/>
    </row>
    <row r="177" spans="1:15" ht="12.75" customHeight="1">
      <c r="A177" s="30">
        <v>167</v>
      </c>
      <c r="B177" s="347" t="s">
        <v>108</v>
      </c>
      <c r="C177" s="328">
        <v>722.05</v>
      </c>
      <c r="D177" s="329">
        <v>722.69999999999993</v>
      </c>
      <c r="E177" s="329">
        <v>710.39999999999986</v>
      </c>
      <c r="F177" s="329">
        <v>698.74999999999989</v>
      </c>
      <c r="G177" s="329">
        <v>686.44999999999982</v>
      </c>
      <c r="H177" s="329">
        <v>734.34999999999991</v>
      </c>
      <c r="I177" s="329">
        <v>746.64999999999986</v>
      </c>
      <c r="J177" s="329">
        <v>758.3</v>
      </c>
      <c r="K177" s="328">
        <v>735</v>
      </c>
      <c r="L177" s="328">
        <v>711.05</v>
      </c>
      <c r="M177" s="328">
        <v>18.330480000000001</v>
      </c>
      <c r="N177" s="1"/>
      <c r="O177" s="1"/>
    </row>
    <row r="178" spans="1:15" ht="12.75" customHeight="1">
      <c r="A178" s="30">
        <v>168</v>
      </c>
      <c r="B178" s="347" t="s">
        <v>260</v>
      </c>
      <c r="C178" s="328">
        <v>499.1</v>
      </c>
      <c r="D178" s="329">
        <v>500.01666666666665</v>
      </c>
      <c r="E178" s="329">
        <v>489.2833333333333</v>
      </c>
      <c r="F178" s="329">
        <v>479.46666666666664</v>
      </c>
      <c r="G178" s="329">
        <v>468.73333333333329</v>
      </c>
      <c r="H178" s="329">
        <v>509.83333333333331</v>
      </c>
      <c r="I178" s="329">
        <v>520.56666666666661</v>
      </c>
      <c r="J178" s="329">
        <v>530.38333333333333</v>
      </c>
      <c r="K178" s="328">
        <v>510.75</v>
      </c>
      <c r="L178" s="328">
        <v>490.2</v>
      </c>
      <c r="M178" s="328">
        <v>0.63353000000000004</v>
      </c>
      <c r="N178" s="1"/>
      <c r="O178" s="1"/>
    </row>
    <row r="179" spans="1:15" ht="12.75" customHeight="1">
      <c r="A179" s="30">
        <v>169</v>
      </c>
      <c r="B179" s="347" t="s">
        <v>109</v>
      </c>
      <c r="C179" s="328">
        <v>1466.3</v>
      </c>
      <c r="D179" s="329">
        <v>1480.8500000000001</v>
      </c>
      <c r="E179" s="329">
        <v>1428.9000000000003</v>
      </c>
      <c r="F179" s="329">
        <v>1391.5000000000002</v>
      </c>
      <c r="G179" s="329">
        <v>1339.5500000000004</v>
      </c>
      <c r="H179" s="329">
        <v>1518.2500000000002</v>
      </c>
      <c r="I179" s="329">
        <v>1570.2</v>
      </c>
      <c r="J179" s="329">
        <v>1607.6000000000001</v>
      </c>
      <c r="K179" s="328">
        <v>1532.8</v>
      </c>
      <c r="L179" s="328">
        <v>1443.45</v>
      </c>
      <c r="M179" s="328">
        <v>15.420809999999999</v>
      </c>
      <c r="N179" s="1"/>
      <c r="O179" s="1"/>
    </row>
    <row r="180" spans="1:15" ht="12.75" customHeight="1">
      <c r="A180" s="30">
        <v>170</v>
      </c>
      <c r="B180" s="347" t="s">
        <v>381</v>
      </c>
      <c r="C180" s="328">
        <v>80.7</v>
      </c>
      <c r="D180" s="329">
        <v>81.566666666666663</v>
      </c>
      <c r="E180" s="329">
        <v>79.683333333333323</v>
      </c>
      <c r="F180" s="329">
        <v>78.666666666666657</v>
      </c>
      <c r="G180" s="329">
        <v>76.783333333333317</v>
      </c>
      <c r="H180" s="329">
        <v>82.583333333333329</v>
      </c>
      <c r="I180" s="329">
        <v>84.466666666666654</v>
      </c>
      <c r="J180" s="329">
        <v>85.483333333333334</v>
      </c>
      <c r="K180" s="328">
        <v>83.45</v>
      </c>
      <c r="L180" s="328">
        <v>80.55</v>
      </c>
      <c r="M180" s="328">
        <v>4.2828499999999998</v>
      </c>
      <c r="N180" s="1"/>
      <c r="O180" s="1"/>
    </row>
    <row r="181" spans="1:15" ht="12.75" customHeight="1">
      <c r="A181" s="30">
        <v>171</v>
      </c>
      <c r="B181" s="347" t="s">
        <v>110</v>
      </c>
      <c r="C181" s="328">
        <v>288.55</v>
      </c>
      <c r="D181" s="329">
        <v>287.46666666666664</v>
      </c>
      <c r="E181" s="329">
        <v>283.18333333333328</v>
      </c>
      <c r="F181" s="329">
        <v>277.81666666666666</v>
      </c>
      <c r="G181" s="329">
        <v>273.5333333333333</v>
      </c>
      <c r="H181" s="329">
        <v>292.83333333333326</v>
      </c>
      <c r="I181" s="329">
        <v>297.11666666666667</v>
      </c>
      <c r="J181" s="329">
        <v>302.48333333333323</v>
      </c>
      <c r="K181" s="328">
        <v>291.75</v>
      </c>
      <c r="L181" s="328">
        <v>282.10000000000002</v>
      </c>
      <c r="M181" s="328">
        <v>8.7392500000000002</v>
      </c>
      <c r="N181" s="1"/>
      <c r="O181" s="1"/>
    </row>
    <row r="182" spans="1:15" ht="12.75" customHeight="1">
      <c r="A182" s="30">
        <v>172</v>
      </c>
      <c r="B182" s="347" t="s">
        <v>373</v>
      </c>
      <c r="C182" s="328">
        <v>472.45</v>
      </c>
      <c r="D182" s="329">
        <v>472.73333333333329</v>
      </c>
      <c r="E182" s="329">
        <v>448.86666666666656</v>
      </c>
      <c r="F182" s="329">
        <v>425.28333333333325</v>
      </c>
      <c r="G182" s="329">
        <v>401.41666666666652</v>
      </c>
      <c r="H182" s="329">
        <v>496.31666666666661</v>
      </c>
      <c r="I182" s="329">
        <v>520.18333333333328</v>
      </c>
      <c r="J182" s="329">
        <v>543.76666666666665</v>
      </c>
      <c r="K182" s="328">
        <v>496.6</v>
      </c>
      <c r="L182" s="328">
        <v>449.15</v>
      </c>
      <c r="M182" s="328">
        <v>13.929270000000001</v>
      </c>
      <c r="N182" s="1"/>
      <c r="O182" s="1"/>
    </row>
    <row r="183" spans="1:15" ht="12.75" customHeight="1">
      <c r="A183" s="30">
        <v>173</v>
      </c>
      <c r="B183" s="347" t="s">
        <v>111</v>
      </c>
      <c r="C183" s="328">
        <v>1477.6</v>
      </c>
      <c r="D183" s="329">
        <v>1479.8333333333333</v>
      </c>
      <c r="E183" s="329">
        <v>1444.7666666666664</v>
      </c>
      <c r="F183" s="329">
        <v>1411.9333333333332</v>
      </c>
      <c r="G183" s="329">
        <v>1376.8666666666663</v>
      </c>
      <c r="H183" s="329">
        <v>1512.6666666666665</v>
      </c>
      <c r="I183" s="329">
        <v>1547.7333333333336</v>
      </c>
      <c r="J183" s="329">
        <v>1580.5666666666666</v>
      </c>
      <c r="K183" s="328">
        <v>1514.9</v>
      </c>
      <c r="L183" s="328">
        <v>1447</v>
      </c>
      <c r="M183" s="328">
        <v>16.27383</v>
      </c>
      <c r="N183" s="1"/>
      <c r="O183" s="1"/>
    </row>
    <row r="184" spans="1:15" ht="12.75" customHeight="1">
      <c r="A184" s="30">
        <v>174</v>
      </c>
      <c r="B184" s="347" t="s">
        <v>375</v>
      </c>
      <c r="C184" s="328">
        <v>162.9</v>
      </c>
      <c r="D184" s="329">
        <v>163.95</v>
      </c>
      <c r="E184" s="329">
        <v>160.64999999999998</v>
      </c>
      <c r="F184" s="329">
        <v>158.39999999999998</v>
      </c>
      <c r="G184" s="329">
        <v>155.09999999999997</v>
      </c>
      <c r="H184" s="329">
        <v>166.2</v>
      </c>
      <c r="I184" s="329">
        <v>169.5</v>
      </c>
      <c r="J184" s="329">
        <v>171.75</v>
      </c>
      <c r="K184" s="328">
        <v>167.25</v>
      </c>
      <c r="L184" s="328">
        <v>161.69999999999999</v>
      </c>
      <c r="M184" s="328">
        <v>18.585139999999999</v>
      </c>
      <c r="N184" s="1"/>
      <c r="O184" s="1"/>
    </row>
    <row r="185" spans="1:15" ht="12.75" customHeight="1">
      <c r="A185" s="30">
        <v>175</v>
      </c>
      <c r="B185" s="347" t="s">
        <v>376</v>
      </c>
      <c r="C185" s="328">
        <v>1627.45</v>
      </c>
      <c r="D185" s="329">
        <v>1611.2166666666665</v>
      </c>
      <c r="E185" s="329">
        <v>1588.4333333333329</v>
      </c>
      <c r="F185" s="329">
        <v>1549.4166666666665</v>
      </c>
      <c r="G185" s="329">
        <v>1526.633333333333</v>
      </c>
      <c r="H185" s="329">
        <v>1650.2333333333329</v>
      </c>
      <c r="I185" s="329">
        <v>1673.0166666666662</v>
      </c>
      <c r="J185" s="329">
        <v>1712.0333333333328</v>
      </c>
      <c r="K185" s="328">
        <v>1634</v>
      </c>
      <c r="L185" s="328">
        <v>1572.2</v>
      </c>
      <c r="M185" s="328">
        <v>1.4629099999999999</v>
      </c>
      <c r="N185" s="1"/>
      <c r="O185" s="1"/>
    </row>
    <row r="186" spans="1:15" ht="12.75" customHeight="1">
      <c r="A186" s="30">
        <v>176</v>
      </c>
      <c r="B186" s="347" t="s">
        <v>382</v>
      </c>
      <c r="C186" s="328">
        <v>126.8</v>
      </c>
      <c r="D186" s="329">
        <v>126.38333333333333</v>
      </c>
      <c r="E186" s="329">
        <v>121.36666666666665</v>
      </c>
      <c r="F186" s="329">
        <v>115.93333333333332</v>
      </c>
      <c r="G186" s="329">
        <v>110.91666666666664</v>
      </c>
      <c r="H186" s="329">
        <v>131.81666666666666</v>
      </c>
      <c r="I186" s="329">
        <v>136.83333333333331</v>
      </c>
      <c r="J186" s="329">
        <v>142.26666666666665</v>
      </c>
      <c r="K186" s="328">
        <v>131.4</v>
      </c>
      <c r="L186" s="328">
        <v>120.95</v>
      </c>
      <c r="M186" s="328">
        <v>36.381</v>
      </c>
      <c r="N186" s="1"/>
      <c r="O186" s="1"/>
    </row>
    <row r="187" spans="1:15" ht="12.75" customHeight="1">
      <c r="A187" s="30">
        <v>177</v>
      </c>
      <c r="B187" s="347" t="s">
        <v>261</v>
      </c>
      <c r="C187" s="328">
        <v>280.60000000000002</v>
      </c>
      <c r="D187" s="329">
        <v>278.00000000000006</v>
      </c>
      <c r="E187" s="329">
        <v>270.4500000000001</v>
      </c>
      <c r="F187" s="329">
        <v>260.30000000000007</v>
      </c>
      <c r="G187" s="329">
        <v>252.75000000000011</v>
      </c>
      <c r="H187" s="329">
        <v>288.15000000000009</v>
      </c>
      <c r="I187" s="329">
        <v>295.70000000000005</v>
      </c>
      <c r="J187" s="329">
        <v>305.85000000000008</v>
      </c>
      <c r="K187" s="328">
        <v>285.55</v>
      </c>
      <c r="L187" s="328">
        <v>267.85000000000002</v>
      </c>
      <c r="M187" s="328">
        <v>9.1528200000000002</v>
      </c>
      <c r="N187" s="1"/>
      <c r="O187" s="1"/>
    </row>
    <row r="188" spans="1:15" ht="12.75" customHeight="1">
      <c r="A188" s="30">
        <v>178</v>
      </c>
      <c r="B188" s="347" t="s">
        <v>377</v>
      </c>
      <c r="C188" s="328">
        <v>641.9</v>
      </c>
      <c r="D188" s="329">
        <v>648.61666666666667</v>
      </c>
      <c r="E188" s="329">
        <v>630.23333333333335</v>
      </c>
      <c r="F188" s="329">
        <v>618.56666666666672</v>
      </c>
      <c r="G188" s="329">
        <v>600.18333333333339</v>
      </c>
      <c r="H188" s="329">
        <v>660.2833333333333</v>
      </c>
      <c r="I188" s="329">
        <v>678.66666666666674</v>
      </c>
      <c r="J188" s="329">
        <v>690.33333333333326</v>
      </c>
      <c r="K188" s="328">
        <v>667</v>
      </c>
      <c r="L188" s="328">
        <v>636.95000000000005</v>
      </c>
      <c r="M188" s="328">
        <v>2.0676100000000002</v>
      </c>
      <c r="N188" s="1"/>
      <c r="O188" s="1"/>
    </row>
    <row r="189" spans="1:15" ht="12.75" customHeight="1">
      <c r="A189" s="30">
        <v>179</v>
      </c>
      <c r="B189" s="347" t="s">
        <v>112</v>
      </c>
      <c r="C189" s="328">
        <v>528</v>
      </c>
      <c r="D189" s="329">
        <v>522.63333333333333</v>
      </c>
      <c r="E189" s="329">
        <v>503.86666666666667</v>
      </c>
      <c r="F189" s="329">
        <v>479.73333333333335</v>
      </c>
      <c r="G189" s="329">
        <v>460.9666666666667</v>
      </c>
      <c r="H189" s="329">
        <v>546.76666666666665</v>
      </c>
      <c r="I189" s="329">
        <v>565.5333333333333</v>
      </c>
      <c r="J189" s="329">
        <v>589.66666666666663</v>
      </c>
      <c r="K189" s="328">
        <v>541.4</v>
      </c>
      <c r="L189" s="328">
        <v>498.5</v>
      </c>
      <c r="M189" s="328">
        <v>51.975189999999998</v>
      </c>
      <c r="N189" s="1"/>
      <c r="O189" s="1"/>
    </row>
    <row r="190" spans="1:15" ht="12.75" customHeight="1">
      <c r="A190" s="30">
        <v>180</v>
      </c>
      <c r="B190" s="347" t="s">
        <v>262</v>
      </c>
      <c r="C190" s="328">
        <v>1372.1</v>
      </c>
      <c r="D190" s="329">
        <v>1383.8999999999999</v>
      </c>
      <c r="E190" s="329">
        <v>1349.2499999999998</v>
      </c>
      <c r="F190" s="329">
        <v>1326.3999999999999</v>
      </c>
      <c r="G190" s="329">
        <v>1291.7499999999998</v>
      </c>
      <c r="H190" s="329">
        <v>1406.7499999999998</v>
      </c>
      <c r="I190" s="329">
        <v>1441.3999999999999</v>
      </c>
      <c r="J190" s="329">
        <v>1464.2499999999998</v>
      </c>
      <c r="K190" s="328">
        <v>1418.55</v>
      </c>
      <c r="L190" s="328">
        <v>1361.05</v>
      </c>
      <c r="M190" s="328">
        <v>7.2251200000000004</v>
      </c>
      <c r="N190" s="1"/>
      <c r="O190" s="1"/>
    </row>
    <row r="191" spans="1:15" ht="12.75" customHeight="1">
      <c r="A191" s="30">
        <v>181</v>
      </c>
      <c r="B191" s="347" t="s">
        <v>386</v>
      </c>
      <c r="C191" s="328">
        <v>976.65</v>
      </c>
      <c r="D191" s="329">
        <v>975.75</v>
      </c>
      <c r="E191" s="329">
        <v>964.5</v>
      </c>
      <c r="F191" s="329">
        <v>952.35</v>
      </c>
      <c r="G191" s="329">
        <v>941.1</v>
      </c>
      <c r="H191" s="329">
        <v>987.9</v>
      </c>
      <c r="I191" s="329">
        <v>999.15</v>
      </c>
      <c r="J191" s="329">
        <v>1011.3</v>
      </c>
      <c r="K191" s="328">
        <v>987</v>
      </c>
      <c r="L191" s="328">
        <v>963.6</v>
      </c>
      <c r="M191" s="328">
        <v>2.0147400000000002</v>
      </c>
      <c r="N191" s="1"/>
      <c r="O191" s="1"/>
    </row>
    <row r="192" spans="1:15" ht="12.75" customHeight="1">
      <c r="A192" s="30">
        <v>182</v>
      </c>
      <c r="B192" s="347" t="s">
        <v>834</v>
      </c>
      <c r="C192" s="328">
        <v>18.2</v>
      </c>
      <c r="D192" s="329">
        <v>18.283333333333335</v>
      </c>
      <c r="E192" s="329">
        <v>18.016666666666669</v>
      </c>
      <c r="F192" s="329">
        <v>17.833333333333336</v>
      </c>
      <c r="G192" s="329">
        <v>17.56666666666667</v>
      </c>
      <c r="H192" s="329">
        <v>18.466666666666669</v>
      </c>
      <c r="I192" s="329">
        <v>18.733333333333334</v>
      </c>
      <c r="J192" s="329">
        <v>18.916666666666668</v>
      </c>
      <c r="K192" s="328">
        <v>18.55</v>
      </c>
      <c r="L192" s="328">
        <v>18.100000000000001</v>
      </c>
      <c r="M192" s="328">
        <v>23.862770000000001</v>
      </c>
      <c r="N192" s="1"/>
      <c r="O192" s="1"/>
    </row>
    <row r="193" spans="1:15" ht="12.75" customHeight="1">
      <c r="A193" s="30">
        <v>183</v>
      </c>
      <c r="B193" s="347" t="s">
        <v>387</v>
      </c>
      <c r="C193" s="328">
        <v>1086.8499999999999</v>
      </c>
      <c r="D193" s="329">
        <v>1094.6499999999999</v>
      </c>
      <c r="E193" s="329">
        <v>1069.2999999999997</v>
      </c>
      <c r="F193" s="329">
        <v>1051.7499999999998</v>
      </c>
      <c r="G193" s="329">
        <v>1026.3999999999996</v>
      </c>
      <c r="H193" s="329">
        <v>1112.1999999999998</v>
      </c>
      <c r="I193" s="329">
        <v>1137.5499999999997</v>
      </c>
      <c r="J193" s="329">
        <v>1155.0999999999999</v>
      </c>
      <c r="K193" s="328">
        <v>1120</v>
      </c>
      <c r="L193" s="328">
        <v>1077.0999999999999</v>
      </c>
      <c r="M193" s="328">
        <v>0.43492999999999998</v>
      </c>
      <c r="N193" s="1"/>
      <c r="O193" s="1"/>
    </row>
    <row r="194" spans="1:15" ht="12.75" customHeight="1">
      <c r="A194" s="30">
        <v>184</v>
      </c>
      <c r="B194" s="347" t="s">
        <v>113</v>
      </c>
      <c r="C194" s="328">
        <v>1084</v>
      </c>
      <c r="D194" s="329">
        <v>1081.1333333333334</v>
      </c>
      <c r="E194" s="329">
        <v>1065.8666666666668</v>
      </c>
      <c r="F194" s="329">
        <v>1047.7333333333333</v>
      </c>
      <c r="G194" s="329">
        <v>1032.4666666666667</v>
      </c>
      <c r="H194" s="329">
        <v>1099.2666666666669</v>
      </c>
      <c r="I194" s="329">
        <v>1114.5333333333338</v>
      </c>
      <c r="J194" s="329">
        <v>1132.666666666667</v>
      </c>
      <c r="K194" s="328">
        <v>1096.4000000000001</v>
      </c>
      <c r="L194" s="328">
        <v>1063</v>
      </c>
      <c r="M194" s="328">
        <v>12.108639999999999</v>
      </c>
      <c r="N194" s="1"/>
      <c r="O194" s="1"/>
    </row>
    <row r="195" spans="1:15" ht="12.75" customHeight="1">
      <c r="A195" s="30">
        <v>185</v>
      </c>
      <c r="B195" s="347" t="s">
        <v>114</v>
      </c>
      <c r="C195" s="328">
        <v>1138.45</v>
      </c>
      <c r="D195" s="329">
        <v>1138.6500000000001</v>
      </c>
      <c r="E195" s="329">
        <v>1122.4500000000003</v>
      </c>
      <c r="F195" s="329">
        <v>1106.4500000000003</v>
      </c>
      <c r="G195" s="329">
        <v>1090.2500000000005</v>
      </c>
      <c r="H195" s="329">
        <v>1154.6500000000001</v>
      </c>
      <c r="I195" s="329">
        <v>1170.8499999999999</v>
      </c>
      <c r="J195" s="329">
        <v>1186.8499999999999</v>
      </c>
      <c r="K195" s="328">
        <v>1154.8499999999999</v>
      </c>
      <c r="L195" s="328">
        <v>1122.6500000000001</v>
      </c>
      <c r="M195" s="328">
        <v>35.223750000000003</v>
      </c>
      <c r="N195" s="1"/>
      <c r="O195" s="1"/>
    </row>
    <row r="196" spans="1:15" ht="12.75" customHeight="1">
      <c r="A196" s="30">
        <v>186</v>
      </c>
      <c r="B196" s="347" t="s">
        <v>115</v>
      </c>
      <c r="C196" s="328">
        <v>2217.5</v>
      </c>
      <c r="D196" s="329">
        <v>2227.8333333333335</v>
      </c>
      <c r="E196" s="329">
        <v>2192.666666666667</v>
      </c>
      <c r="F196" s="329">
        <v>2167.8333333333335</v>
      </c>
      <c r="G196" s="329">
        <v>2132.666666666667</v>
      </c>
      <c r="H196" s="329">
        <v>2252.666666666667</v>
      </c>
      <c r="I196" s="329">
        <v>2287.8333333333339</v>
      </c>
      <c r="J196" s="329">
        <v>2312.666666666667</v>
      </c>
      <c r="K196" s="328">
        <v>2263</v>
      </c>
      <c r="L196" s="328">
        <v>2203</v>
      </c>
      <c r="M196" s="328">
        <v>45.378819999999997</v>
      </c>
      <c r="N196" s="1"/>
      <c r="O196" s="1"/>
    </row>
    <row r="197" spans="1:15" ht="12.75" customHeight="1">
      <c r="A197" s="30">
        <v>187</v>
      </c>
      <c r="B197" s="347" t="s">
        <v>116</v>
      </c>
      <c r="C197" s="328">
        <v>2081.5</v>
      </c>
      <c r="D197" s="329">
        <v>2078.2666666666669</v>
      </c>
      <c r="E197" s="329">
        <v>2051.2333333333336</v>
      </c>
      <c r="F197" s="329">
        <v>2020.9666666666667</v>
      </c>
      <c r="G197" s="329">
        <v>1993.9333333333334</v>
      </c>
      <c r="H197" s="329">
        <v>2108.5333333333338</v>
      </c>
      <c r="I197" s="329">
        <v>2135.5666666666675</v>
      </c>
      <c r="J197" s="329">
        <v>2165.8333333333339</v>
      </c>
      <c r="K197" s="328">
        <v>2105.3000000000002</v>
      </c>
      <c r="L197" s="328">
        <v>2048</v>
      </c>
      <c r="M197" s="328">
        <v>1.91483</v>
      </c>
      <c r="N197" s="1"/>
      <c r="O197" s="1"/>
    </row>
    <row r="198" spans="1:15" ht="12.75" customHeight="1">
      <c r="A198" s="30">
        <v>188</v>
      </c>
      <c r="B198" s="347" t="s">
        <v>117</v>
      </c>
      <c r="C198" s="328">
        <v>1366.5</v>
      </c>
      <c r="D198" s="329">
        <v>1363.1333333333334</v>
      </c>
      <c r="E198" s="329">
        <v>1340.2666666666669</v>
      </c>
      <c r="F198" s="329">
        <v>1314.0333333333335</v>
      </c>
      <c r="G198" s="329">
        <v>1291.166666666667</v>
      </c>
      <c r="H198" s="329">
        <v>1389.3666666666668</v>
      </c>
      <c r="I198" s="329">
        <v>1412.2333333333331</v>
      </c>
      <c r="J198" s="329">
        <v>1438.4666666666667</v>
      </c>
      <c r="K198" s="328">
        <v>1386</v>
      </c>
      <c r="L198" s="328">
        <v>1336.9</v>
      </c>
      <c r="M198" s="328">
        <v>106.09681999999999</v>
      </c>
      <c r="N198" s="1"/>
      <c r="O198" s="1"/>
    </row>
    <row r="199" spans="1:15" ht="12.75" customHeight="1">
      <c r="A199" s="30">
        <v>189</v>
      </c>
      <c r="B199" s="347" t="s">
        <v>118</v>
      </c>
      <c r="C199" s="328">
        <v>521.5</v>
      </c>
      <c r="D199" s="329">
        <v>521.55000000000007</v>
      </c>
      <c r="E199" s="329">
        <v>514.20000000000016</v>
      </c>
      <c r="F199" s="329">
        <v>506.90000000000009</v>
      </c>
      <c r="G199" s="329">
        <v>499.55000000000018</v>
      </c>
      <c r="H199" s="329">
        <v>528.85000000000014</v>
      </c>
      <c r="I199" s="329">
        <v>536.20000000000005</v>
      </c>
      <c r="J199" s="329">
        <v>543.50000000000011</v>
      </c>
      <c r="K199" s="328">
        <v>528.9</v>
      </c>
      <c r="L199" s="328">
        <v>514.25</v>
      </c>
      <c r="M199" s="328">
        <v>46.87979</v>
      </c>
      <c r="N199" s="1"/>
      <c r="O199" s="1"/>
    </row>
    <row r="200" spans="1:15" ht="12.75" customHeight="1">
      <c r="A200" s="30">
        <v>190</v>
      </c>
      <c r="B200" s="347" t="s">
        <v>384</v>
      </c>
      <c r="C200" s="328">
        <v>1141.75</v>
      </c>
      <c r="D200" s="329">
        <v>1132.25</v>
      </c>
      <c r="E200" s="329">
        <v>1094.5999999999999</v>
      </c>
      <c r="F200" s="329">
        <v>1047.4499999999998</v>
      </c>
      <c r="G200" s="329">
        <v>1009.7999999999997</v>
      </c>
      <c r="H200" s="329">
        <v>1179.4000000000001</v>
      </c>
      <c r="I200" s="329">
        <v>1217.0500000000002</v>
      </c>
      <c r="J200" s="329">
        <v>1264.2000000000003</v>
      </c>
      <c r="K200" s="328">
        <v>1169.9000000000001</v>
      </c>
      <c r="L200" s="328">
        <v>1085.0999999999999</v>
      </c>
      <c r="M200" s="328">
        <v>6.33805</v>
      </c>
      <c r="N200" s="1"/>
      <c r="O200" s="1"/>
    </row>
    <row r="201" spans="1:15" ht="12.75" customHeight="1">
      <c r="A201" s="30">
        <v>191</v>
      </c>
      <c r="B201" s="347" t="s">
        <v>388</v>
      </c>
      <c r="C201" s="328">
        <v>184.75</v>
      </c>
      <c r="D201" s="329">
        <v>185.61666666666667</v>
      </c>
      <c r="E201" s="329">
        <v>183.13333333333335</v>
      </c>
      <c r="F201" s="329">
        <v>181.51666666666668</v>
      </c>
      <c r="G201" s="329">
        <v>179.03333333333336</v>
      </c>
      <c r="H201" s="329">
        <v>187.23333333333335</v>
      </c>
      <c r="I201" s="329">
        <v>189.7166666666667</v>
      </c>
      <c r="J201" s="329">
        <v>191.33333333333334</v>
      </c>
      <c r="K201" s="328">
        <v>188.1</v>
      </c>
      <c r="L201" s="328">
        <v>184</v>
      </c>
      <c r="M201" s="328">
        <v>1.03426</v>
      </c>
      <c r="N201" s="1"/>
      <c r="O201" s="1"/>
    </row>
    <row r="202" spans="1:15" ht="12.75" customHeight="1">
      <c r="A202" s="30">
        <v>192</v>
      </c>
      <c r="B202" s="347" t="s">
        <v>389</v>
      </c>
      <c r="C202" s="328">
        <v>105.6</v>
      </c>
      <c r="D202" s="329">
        <v>105.98333333333335</v>
      </c>
      <c r="E202" s="329">
        <v>104.01666666666669</v>
      </c>
      <c r="F202" s="329">
        <v>102.43333333333335</v>
      </c>
      <c r="G202" s="329">
        <v>100.4666666666667</v>
      </c>
      <c r="H202" s="329">
        <v>107.56666666666669</v>
      </c>
      <c r="I202" s="329">
        <v>109.53333333333333</v>
      </c>
      <c r="J202" s="329">
        <v>111.11666666666669</v>
      </c>
      <c r="K202" s="328">
        <v>107.95</v>
      </c>
      <c r="L202" s="328">
        <v>104.4</v>
      </c>
      <c r="M202" s="328">
        <v>5.7021899999999999</v>
      </c>
      <c r="N202" s="1"/>
      <c r="O202" s="1"/>
    </row>
    <row r="203" spans="1:15" ht="12.75" customHeight="1">
      <c r="A203" s="30">
        <v>193</v>
      </c>
      <c r="B203" s="347" t="s">
        <v>119</v>
      </c>
      <c r="C203" s="328">
        <v>2311.3000000000002</v>
      </c>
      <c r="D203" s="329">
        <v>2338.6666666666665</v>
      </c>
      <c r="E203" s="329">
        <v>2273.7333333333331</v>
      </c>
      <c r="F203" s="329">
        <v>2236.1666666666665</v>
      </c>
      <c r="G203" s="329">
        <v>2171.2333333333331</v>
      </c>
      <c r="H203" s="329">
        <v>2376.2333333333331</v>
      </c>
      <c r="I203" s="329">
        <v>2441.1666666666665</v>
      </c>
      <c r="J203" s="329">
        <v>2478.7333333333331</v>
      </c>
      <c r="K203" s="328">
        <v>2403.6</v>
      </c>
      <c r="L203" s="328">
        <v>2301.1</v>
      </c>
      <c r="M203" s="328">
        <v>12.66961</v>
      </c>
      <c r="N203" s="1"/>
      <c r="O203" s="1"/>
    </row>
    <row r="204" spans="1:15" ht="12.75" customHeight="1">
      <c r="A204" s="30">
        <v>194</v>
      </c>
      <c r="B204" s="347" t="s">
        <v>385</v>
      </c>
      <c r="C204" s="328">
        <v>69.95</v>
      </c>
      <c r="D204" s="329">
        <v>70.166666666666671</v>
      </c>
      <c r="E204" s="329">
        <v>69.13333333333334</v>
      </c>
      <c r="F204" s="329">
        <v>68.316666666666663</v>
      </c>
      <c r="G204" s="329">
        <v>67.283333333333331</v>
      </c>
      <c r="H204" s="329">
        <v>70.983333333333348</v>
      </c>
      <c r="I204" s="329">
        <v>72.01666666666668</v>
      </c>
      <c r="J204" s="329">
        <v>72.833333333333357</v>
      </c>
      <c r="K204" s="328">
        <v>71.2</v>
      </c>
      <c r="L204" s="328">
        <v>69.349999999999994</v>
      </c>
      <c r="M204" s="328">
        <v>75.896559999999994</v>
      </c>
      <c r="N204" s="1"/>
      <c r="O204" s="1"/>
    </row>
    <row r="205" spans="1:15" ht="12.75" customHeight="1">
      <c r="A205" s="30">
        <v>195</v>
      </c>
      <c r="B205" s="347" t="s">
        <v>835</v>
      </c>
      <c r="C205" s="328">
        <v>1171.05</v>
      </c>
      <c r="D205" s="329">
        <v>1179.2666666666667</v>
      </c>
      <c r="E205" s="329">
        <v>1154.3333333333333</v>
      </c>
      <c r="F205" s="329">
        <v>1137.6166666666666</v>
      </c>
      <c r="G205" s="329">
        <v>1112.6833333333332</v>
      </c>
      <c r="H205" s="329">
        <v>1195.9833333333333</v>
      </c>
      <c r="I205" s="329">
        <v>1220.9166666666667</v>
      </c>
      <c r="J205" s="329">
        <v>1237.6333333333334</v>
      </c>
      <c r="K205" s="328">
        <v>1204.2</v>
      </c>
      <c r="L205" s="328">
        <v>1162.55</v>
      </c>
      <c r="M205" s="328">
        <v>0.39201999999999998</v>
      </c>
      <c r="N205" s="1"/>
      <c r="O205" s="1"/>
    </row>
    <row r="206" spans="1:15" ht="12.75" customHeight="1">
      <c r="A206" s="30">
        <v>196</v>
      </c>
      <c r="B206" s="347" t="s">
        <v>823</v>
      </c>
      <c r="C206" s="328">
        <v>357.15</v>
      </c>
      <c r="D206" s="329">
        <v>360.08333333333331</v>
      </c>
      <c r="E206" s="329">
        <v>347.16666666666663</v>
      </c>
      <c r="F206" s="329">
        <v>337.18333333333334</v>
      </c>
      <c r="G206" s="329">
        <v>324.26666666666665</v>
      </c>
      <c r="H206" s="329">
        <v>370.06666666666661</v>
      </c>
      <c r="I206" s="329">
        <v>382.98333333333323</v>
      </c>
      <c r="J206" s="329">
        <v>392.96666666666658</v>
      </c>
      <c r="K206" s="328">
        <v>373</v>
      </c>
      <c r="L206" s="328">
        <v>350.1</v>
      </c>
      <c r="M206" s="328">
        <v>0.99822999999999995</v>
      </c>
      <c r="N206" s="1"/>
      <c r="O206" s="1"/>
    </row>
    <row r="207" spans="1:15" ht="12.75" customHeight="1">
      <c r="A207" s="30">
        <v>197</v>
      </c>
      <c r="B207" s="347" t="s">
        <v>121</v>
      </c>
      <c r="C207" s="328">
        <v>583.79999999999995</v>
      </c>
      <c r="D207" s="329">
        <v>594.13333333333333</v>
      </c>
      <c r="E207" s="329">
        <v>570.26666666666665</v>
      </c>
      <c r="F207" s="329">
        <v>556.73333333333335</v>
      </c>
      <c r="G207" s="329">
        <v>532.86666666666667</v>
      </c>
      <c r="H207" s="329">
        <v>607.66666666666663</v>
      </c>
      <c r="I207" s="329">
        <v>631.53333333333319</v>
      </c>
      <c r="J207" s="329">
        <v>645.06666666666661</v>
      </c>
      <c r="K207" s="328">
        <v>618</v>
      </c>
      <c r="L207" s="328">
        <v>580.6</v>
      </c>
      <c r="M207" s="328">
        <v>204.90598</v>
      </c>
      <c r="N207" s="1"/>
      <c r="O207" s="1"/>
    </row>
    <row r="208" spans="1:15" ht="12.75" customHeight="1">
      <c r="A208" s="30">
        <v>198</v>
      </c>
      <c r="B208" s="347" t="s">
        <v>390</v>
      </c>
      <c r="C208" s="328">
        <v>121</v>
      </c>
      <c r="D208" s="329">
        <v>122.63333333333333</v>
      </c>
      <c r="E208" s="329">
        <v>119.01666666666665</v>
      </c>
      <c r="F208" s="329">
        <v>117.03333333333333</v>
      </c>
      <c r="G208" s="329">
        <v>113.41666666666666</v>
      </c>
      <c r="H208" s="329">
        <v>124.61666666666665</v>
      </c>
      <c r="I208" s="329">
        <v>128.23333333333332</v>
      </c>
      <c r="J208" s="329">
        <v>130.21666666666664</v>
      </c>
      <c r="K208" s="328">
        <v>126.25</v>
      </c>
      <c r="L208" s="328">
        <v>120.65</v>
      </c>
      <c r="M208" s="328">
        <v>79.319460000000007</v>
      </c>
      <c r="N208" s="1"/>
      <c r="O208" s="1"/>
    </row>
    <row r="209" spans="1:15" ht="12.75" customHeight="1">
      <c r="A209" s="30">
        <v>199</v>
      </c>
      <c r="B209" s="347" t="s">
        <v>122</v>
      </c>
      <c r="C209" s="328">
        <v>284.64999999999998</v>
      </c>
      <c r="D209" s="329">
        <v>282.18333333333334</v>
      </c>
      <c r="E209" s="329">
        <v>277.2166666666667</v>
      </c>
      <c r="F209" s="329">
        <v>269.78333333333336</v>
      </c>
      <c r="G209" s="329">
        <v>264.81666666666672</v>
      </c>
      <c r="H209" s="329">
        <v>289.61666666666667</v>
      </c>
      <c r="I209" s="329">
        <v>294.58333333333326</v>
      </c>
      <c r="J209" s="329">
        <v>302.01666666666665</v>
      </c>
      <c r="K209" s="328">
        <v>287.14999999999998</v>
      </c>
      <c r="L209" s="328">
        <v>274.75</v>
      </c>
      <c r="M209" s="328">
        <v>92.671700000000001</v>
      </c>
      <c r="N209" s="1"/>
      <c r="O209" s="1"/>
    </row>
    <row r="210" spans="1:15" ht="12.75" customHeight="1">
      <c r="A210" s="30">
        <v>200</v>
      </c>
      <c r="B210" s="347" t="s">
        <v>123</v>
      </c>
      <c r="C210" s="328">
        <v>2019.5</v>
      </c>
      <c r="D210" s="329">
        <v>2024.2333333333333</v>
      </c>
      <c r="E210" s="329">
        <v>1970.5166666666669</v>
      </c>
      <c r="F210" s="329">
        <v>1921.5333333333335</v>
      </c>
      <c r="G210" s="329">
        <v>1867.8166666666671</v>
      </c>
      <c r="H210" s="329">
        <v>2073.2166666666667</v>
      </c>
      <c r="I210" s="329">
        <v>2126.9333333333334</v>
      </c>
      <c r="J210" s="329">
        <v>2175.9166666666665</v>
      </c>
      <c r="K210" s="328">
        <v>2077.9499999999998</v>
      </c>
      <c r="L210" s="328">
        <v>1975.25</v>
      </c>
      <c r="M210" s="328">
        <v>63.201180000000001</v>
      </c>
      <c r="N210" s="1"/>
      <c r="O210" s="1"/>
    </row>
    <row r="211" spans="1:15" ht="12.75" customHeight="1">
      <c r="A211" s="30">
        <v>201</v>
      </c>
      <c r="B211" s="347" t="s">
        <v>263</v>
      </c>
      <c r="C211" s="328">
        <v>321.3</v>
      </c>
      <c r="D211" s="329">
        <v>329.73333333333335</v>
      </c>
      <c r="E211" s="329">
        <v>309.56666666666672</v>
      </c>
      <c r="F211" s="329">
        <v>297.83333333333337</v>
      </c>
      <c r="G211" s="329">
        <v>277.66666666666674</v>
      </c>
      <c r="H211" s="329">
        <v>341.4666666666667</v>
      </c>
      <c r="I211" s="329">
        <v>361.63333333333333</v>
      </c>
      <c r="J211" s="329">
        <v>373.36666666666667</v>
      </c>
      <c r="K211" s="328">
        <v>349.9</v>
      </c>
      <c r="L211" s="328">
        <v>318</v>
      </c>
      <c r="M211" s="328">
        <v>44.858730000000001</v>
      </c>
      <c r="N211" s="1"/>
      <c r="O211" s="1"/>
    </row>
    <row r="212" spans="1:15" ht="12.75" customHeight="1">
      <c r="A212" s="30">
        <v>202</v>
      </c>
      <c r="B212" s="347" t="s">
        <v>836</v>
      </c>
      <c r="C212" s="328">
        <v>673.1</v>
      </c>
      <c r="D212" s="329">
        <v>675.0333333333333</v>
      </c>
      <c r="E212" s="329">
        <v>665.06666666666661</v>
      </c>
      <c r="F212" s="329">
        <v>657.0333333333333</v>
      </c>
      <c r="G212" s="329">
        <v>647.06666666666661</v>
      </c>
      <c r="H212" s="329">
        <v>683.06666666666661</v>
      </c>
      <c r="I212" s="329">
        <v>693.0333333333333</v>
      </c>
      <c r="J212" s="329">
        <v>701.06666666666661</v>
      </c>
      <c r="K212" s="328">
        <v>685</v>
      </c>
      <c r="L212" s="328">
        <v>667</v>
      </c>
      <c r="M212" s="328">
        <v>0.52625</v>
      </c>
      <c r="N212" s="1"/>
      <c r="O212" s="1"/>
    </row>
    <row r="213" spans="1:15" ht="12.75" customHeight="1">
      <c r="A213" s="30">
        <v>203</v>
      </c>
      <c r="B213" s="347" t="s">
        <v>391</v>
      </c>
      <c r="C213" s="328">
        <v>39175.199999999997</v>
      </c>
      <c r="D213" s="329">
        <v>39509.75</v>
      </c>
      <c r="E213" s="329">
        <v>38565.949999999997</v>
      </c>
      <c r="F213" s="329">
        <v>37956.699999999997</v>
      </c>
      <c r="G213" s="329">
        <v>37012.899999999994</v>
      </c>
      <c r="H213" s="329">
        <v>40119</v>
      </c>
      <c r="I213" s="329">
        <v>41062.800000000003</v>
      </c>
      <c r="J213" s="329">
        <v>41672.050000000003</v>
      </c>
      <c r="K213" s="328">
        <v>40453.550000000003</v>
      </c>
      <c r="L213" s="328">
        <v>38900.5</v>
      </c>
      <c r="M213" s="328">
        <v>8.4159999999999999E-2</v>
      </c>
      <c r="N213" s="1"/>
      <c r="O213" s="1"/>
    </row>
    <row r="214" spans="1:15" ht="12.75" customHeight="1">
      <c r="A214" s="30">
        <v>204</v>
      </c>
      <c r="B214" s="347" t="s">
        <v>392</v>
      </c>
      <c r="C214" s="328">
        <v>33.700000000000003</v>
      </c>
      <c r="D214" s="329">
        <v>33.783333333333331</v>
      </c>
      <c r="E214" s="329">
        <v>33.316666666666663</v>
      </c>
      <c r="F214" s="329">
        <v>32.93333333333333</v>
      </c>
      <c r="G214" s="329">
        <v>32.466666666666661</v>
      </c>
      <c r="H214" s="329">
        <v>34.166666666666664</v>
      </c>
      <c r="I214" s="329">
        <v>34.633333333333333</v>
      </c>
      <c r="J214" s="329">
        <v>35.016666666666666</v>
      </c>
      <c r="K214" s="328">
        <v>34.25</v>
      </c>
      <c r="L214" s="328">
        <v>33.4</v>
      </c>
      <c r="M214" s="328">
        <v>11.11463</v>
      </c>
      <c r="N214" s="1"/>
      <c r="O214" s="1"/>
    </row>
    <row r="215" spans="1:15" ht="12.75" customHeight="1">
      <c r="A215" s="30">
        <v>205</v>
      </c>
      <c r="B215" s="347" t="s">
        <v>404</v>
      </c>
      <c r="C215" s="328">
        <v>106.65</v>
      </c>
      <c r="D215" s="329">
        <v>106.48333333333333</v>
      </c>
      <c r="E215" s="329">
        <v>104.46666666666667</v>
      </c>
      <c r="F215" s="329">
        <v>102.28333333333333</v>
      </c>
      <c r="G215" s="329">
        <v>100.26666666666667</v>
      </c>
      <c r="H215" s="329">
        <v>108.66666666666667</v>
      </c>
      <c r="I215" s="329">
        <v>110.68333333333335</v>
      </c>
      <c r="J215" s="329">
        <v>112.86666666666667</v>
      </c>
      <c r="K215" s="328">
        <v>108.5</v>
      </c>
      <c r="L215" s="328">
        <v>104.3</v>
      </c>
      <c r="M215" s="328">
        <v>90.348939999999999</v>
      </c>
      <c r="N215" s="1"/>
      <c r="O215" s="1"/>
    </row>
    <row r="216" spans="1:15" ht="12.75" customHeight="1">
      <c r="A216" s="30">
        <v>206</v>
      </c>
      <c r="B216" s="347" t="s">
        <v>124</v>
      </c>
      <c r="C216" s="328">
        <v>145.19999999999999</v>
      </c>
      <c r="D216" s="329">
        <v>148.19999999999999</v>
      </c>
      <c r="E216" s="329">
        <v>141.19999999999999</v>
      </c>
      <c r="F216" s="329">
        <v>137.19999999999999</v>
      </c>
      <c r="G216" s="329">
        <v>130.19999999999999</v>
      </c>
      <c r="H216" s="329">
        <v>152.19999999999999</v>
      </c>
      <c r="I216" s="329">
        <v>159.19999999999999</v>
      </c>
      <c r="J216" s="329">
        <v>163.19999999999999</v>
      </c>
      <c r="K216" s="328">
        <v>155.19999999999999</v>
      </c>
      <c r="L216" s="328">
        <v>144.19999999999999</v>
      </c>
      <c r="M216" s="328">
        <v>169.72221999999999</v>
      </c>
      <c r="N216" s="1"/>
      <c r="O216" s="1"/>
    </row>
    <row r="217" spans="1:15" ht="12.75" customHeight="1">
      <c r="A217" s="30">
        <v>207</v>
      </c>
      <c r="B217" s="347" t="s">
        <v>125</v>
      </c>
      <c r="C217" s="328">
        <v>688.05</v>
      </c>
      <c r="D217" s="329">
        <v>693.19999999999993</v>
      </c>
      <c r="E217" s="329">
        <v>679.84999999999991</v>
      </c>
      <c r="F217" s="329">
        <v>671.65</v>
      </c>
      <c r="G217" s="329">
        <v>658.3</v>
      </c>
      <c r="H217" s="329">
        <v>701.39999999999986</v>
      </c>
      <c r="I217" s="329">
        <v>714.75</v>
      </c>
      <c r="J217" s="329">
        <v>722.94999999999982</v>
      </c>
      <c r="K217" s="328">
        <v>706.55</v>
      </c>
      <c r="L217" s="328">
        <v>685</v>
      </c>
      <c r="M217" s="328">
        <v>186.97223</v>
      </c>
      <c r="N217" s="1"/>
      <c r="O217" s="1"/>
    </row>
    <row r="218" spans="1:15" ht="12.75" customHeight="1">
      <c r="A218" s="30">
        <v>208</v>
      </c>
      <c r="B218" s="347" t="s">
        <v>126</v>
      </c>
      <c r="C218" s="328">
        <v>1218.3</v>
      </c>
      <c r="D218" s="329">
        <v>1220.4333333333334</v>
      </c>
      <c r="E218" s="329">
        <v>1204.8666666666668</v>
      </c>
      <c r="F218" s="329">
        <v>1191.4333333333334</v>
      </c>
      <c r="G218" s="329">
        <v>1175.8666666666668</v>
      </c>
      <c r="H218" s="329">
        <v>1233.8666666666668</v>
      </c>
      <c r="I218" s="329">
        <v>1249.4333333333334</v>
      </c>
      <c r="J218" s="329">
        <v>1262.8666666666668</v>
      </c>
      <c r="K218" s="328">
        <v>1236</v>
      </c>
      <c r="L218" s="328">
        <v>1207</v>
      </c>
      <c r="M218" s="328">
        <v>16.979790000000001</v>
      </c>
      <c r="N218" s="1"/>
      <c r="O218" s="1"/>
    </row>
    <row r="219" spans="1:15" ht="12.75" customHeight="1">
      <c r="A219" s="30">
        <v>209</v>
      </c>
      <c r="B219" s="347" t="s">
        <v>127</v>
      </c>
      <c r="C219" s="328">
        <v>451.9</v>
      </c>
      <c r="D219" s="329">
        <v>453.56666666666661</v>
      </c>
      <c r="E219" s="329">
        <v>445.43333333333322</v>
      </c>
      <c r="F219" s="329">
        <v>438.96666666666664</v>
      </c>
      <c r="G219" s="329">
        <v>430.83333333333326</v>
      </c>
      <c r="H219" s="329">
        <v>460.03333333333319</v>
      </c>
      <c r="I219" s="329">
        <v>468.16666666666663</v>
      </c>
      <c r="J219" s="329">
        <v>474.63333333333316</v>
      </c>
      <c r="K219" s="328">
        <v>461.7</v>
      </c>
      <c r="L219" s="328">
        <v>447.1</v>
      </c>
      <c r="M219" s="328">
        <v>13.107799999999999</v>
      </c>
      <c r="N219" s="1"/>
      <c r="O219" s="1"/>
    </row>
    <row r="220" spans="1:15" ht="12.75" customHeight="1">
      <c r="A220" s="30">
        <v>210</v>
      </c>
      <c r="B220" s="347" t="s">
        <v>408</v>
      </c>
      <c r="C220" s="328">
        <v>168</v>
      </c>
      <c r="D220" s="329">
        <v>167.68333333333334</v>
      </c>
      <c r="E220" s="329">
        <v>165.31666666666666</v>
      </c>
      <c r="F220" s="329">
        <v>162.63333333333333</v>
      </c>
      <c r="G220" s="329">
        <v>160.26666666666665</v>
      </c>
      <c r="H220" s="329">
        <v>170.36666666666667</v>
      </c>
      <c r="I220" s="329">
        <v>172.73333333333335</v>
      </c>
      <c r="J220" s="329">
        <v>175.41666666666669</v>
      </c>
      <c r="K220" s="328">
        <v>170.05</v>
      </c>
      <c r="L220" s="328">
        <v>165</v>
      </c>
      <c r="M220" s="328">
        <v>2.8376299999999999</v>
      </c>
      <c r="N220" s="1"/>
      <c r="O220" s="1"/>
    </row>
    <row r="221" spans="1:15" ht="12.75" customHeight="1">
      <c r="A221" s="30">
        <v>211</v>
      </c>
      <c r="B221" s="347" t="s">
        <v>394</v>
      </c>
      <c r="C221" s="328">
        <v>42.1</v>
      </c>
      <c r="D221" s="329">
        <v>42.4</v>
      </c>
      <c r="E221" s="329">
        <v>41.699999999999996</v>
      </c>
      <c r="F221" s="329">
        <v>41.3</v>
      </c>
      <c r="G221" s="329">
        <v>40.599999999999994</v>
      </c>
      <c r="H221" s="329">
        <v>42.8</v>
      </c>
      <c r="I221" s="329">
        <v>43.5</v>
      </c>
      <c r="J221" s="329">
        <v>43.9</v>
      </c>
      <c r="K221" s="328">
        <v>43.1</v>
      </c>
      <c r="L221" s="328">
        <v>42</v>
      </c>
      <c r="M221" s="328">
        <v>52.737439999999999</v>
      </c>
      <c r="N221" s="1"/>
      <c r="O221" s="1"/>
    </row>
    <row r="222" spans="1:15" ht="12.75" customHeight="1">
      <c r="A222" s="30">
        <v>212</v>
      </c>
      <c r="B222" s="347" t="s">
        <v>128</v>
      </c>
      <c r="C222" s="328">
        <v>10.35</v>
      </c>
      <c r="D222" s="329">
        <v>10.633333333333333</v>
      </c>
      <c r="E222" s="329">
        <v>9.9166666666666661</v>
      </c>
      <c r="F222" s="329">
        <v>9.4833333333333325</v>
      </c>
      <c r="G222" s="329">
        <v>8.7666666666666657</v>
      </c>
      <c r="H222" s="329">
        <v>11.066666666666666</v>
      </c>
      <c r="I222" s="329">
        <v>11.783333333333335</v>
      </c>
      <c r="J222" s="329">
        <v>12.216666666666667</v>
      </c>
      <c r="K222" s="328">
        <v>11.35</v>
      </c>
      <c r="L222" s="328">
        <v>10.199999999999999</v>
      </c>
      <c r="M222" s="328">
        <v>5007.8541400000004</v>
      </c>
      <c r="N222" s="1"/>
      <c r="O222" s="1"/>
    </row>
    <row r="223" spans="1:15" ht="12.75" customHeight="1">
      <c r="A223" s="30">
        <v>213</v>
      </c>
      <c r="B223" s="347" t="s">
        <v>395</v>
      </c>
      <c r="C223" s="328">
        <v>55.35</v>
      </c>
      <c r="D223" s="329">
        <v>55.633333333333326</v>
      </c>
      <c r="E223" s="329">
        <v>54.766666666666652</v>
      </c>
      <c r="F223" s="329">
        <v>54.183333333333323</v>
      </c>
      <c r="G223" s="329">
        <v>53.316666666666649</v>
      </c>
      <c r="H223" s="329">
        <v>56.216666666666654</v>
      </c>
      <c r="I223" s="329">
        <v>57.083333333333329</v>
      </c>
      <c r="J223" s="329">
        <v>57.666666666666657</v>
      </c>
      <c r="K223" s="328">
        <v>56.5</v>
      </c>
      <c r="L223" s="328">
        <v>55.05</v>
      </c>
      <c r="M223" s="328">
        <v>47.945239999999998</v>
      </c>
      <c r="N223" s="1"/>
      <c r="O223" s="1"/>
    </row>
    <row r="224" spans="1:15" ht="12.75" customHeight="1">
      <c r="A224" s="30">
        <v>214</v>
      </c>
      <c r="B224" s="347" t="s">
        <v>129</v>
      </c>
      <c r="C224" s="328">
        <v>40.75</v>
      </c>
      <c r="D224" s="329">
        <v>40.949999999999996</v>
      </c>
      <c r="E224" s="329">
        <v>40.349999999999994</v>
      </c>
      <c r="F224" s="329">
        <v>39.949999999999996</v>
      </c>
      <c r="G224" s="329">
        <v>39.349999999999994</v>
      </c>
      <c r="H224" s="329">
        <v>41.349999999999994</v>
      </c>
      <c r="I224" s="329">
        <v>41.95</v>
      </c>
      <c r="J224" s="329">
        <v>42.349999999999994</v>
      </c>
      <c r="K224" s="328">
        <v>41.55</v>
      </c>
      <c r="L224" s="328">
        <v>40.549999999999997</v>
      </c>
      <c r="M224" s="328">
        <v>301.41332999999997</v>
      </c>
      <c r="N224" s="1"/>
      <c r="O224" s="1"/>
    </row>
    <row r="225" spans="1:15" ht="12.75" customHeight="1">
      <c r="A225" s="30">
        <v>215</v>
      </c>
      <c r="B225" s="347" t="s">
        <v>406</v>
      </c>
      <c r="C225" s="328">
        <v>211.1</v>
      </c>
      <c r="D225" s="329">
        <v>211.91666666666666</v>
      </c>
      <c r="E225" s="329">
        <v>208.2833333333333</v>
      </c>
      <c r="F225" s="329">
        <v>205.46666666666664</v>
      </c>
      <c r="G225" s="329">
        <v>201.83333333333329</v>
      </c>
      <c r="H225" s="329">
        <v>214.73333333333332</v>
      </c>
      <c r="I225" s="329">
        <v>218.3666666666667</v>
      </c>
      <c r="J225" s="329">
        <v>221.18333333333334</v>
      </c>
      <c r="K225" s="328">
        <v>215.55</v>
      </c>
      <c r="L225" s="328">
        <v>209.1</v>
      </c>
      <c r="M225" s="328">
        <v>75.250399999999999</v>
      </c>
      <c r="N225" s="1"/>
      <c r="O225" s="1"/>
    </row>
    <row r="226" spans="1:15" ht="12.75" customHeight="1">
      <c r="A226" s="30">
        <v>216</v>
      </c>
      <c r="B226" s="347" t="s">
        <v>396</v>
      </c>
      <c r="C226" s="328">
        <v>843.4</v>
      </c>
      <c r="D226" s="329">
        <v>848.35</v>
      </c>
      <c r="E226" s="329">
        <v>835.05000000000007</v>
      </c>
      <c r="F226" s="329">
        <v>826.7</v>
      </c>
      <c r="G226" s="329">
        <v>813.40000000000009</v>
      </c>
      <c r="H226" s="329">
        <v>856.7</v>
      </c>
      <c r="I226" s="329">
        <v>870</v>
      </c>
      <c r="J226" s="329">
        <v>878.35</v>
      </c>
      <c r="K226" s="328">
        <v>861.65</v>
      </c>
      <c r="L226" s="328">
        <v>840</v>
      </c>
      <c r="M226" s="328">
        <v>6.5799999999999997E-2</v>
      </c>
      <c r="N226" s="1"/>
      <c r="O226" s="1"/>
    </row>
    <row r="227" spans="1:15" ht="12.75" customHeight="1">
      <c r="A227" s="30">
        <v>217</v>
      </c>
      <c r="B227" s="347" t="s">
        <v>130</v>
      </c>
      <c r="C227" s="328">
        <v>331.75</v>
      </c>
      <c r="D227" s="329">
        <v>332.31666666666666</v>
      </c>
      <c r="E227" s="329">
        <v>326.63333333333333</v>
      </c>
      <c r="F227" s="329">
        <v>321.51666666666665</v>
      </c>
      <c r="G227" s="329">
        <v>315.83333333333331</v>
      </c>
      <c r="H227" s="329">
        <v>337.43333333333334</v>
      </c>
      <c r="I227" s="329">
        <v>343.11666666666662</v>
      </c>
      <c r="J227" s="329">
        <v>348.23333333333335</v>
      </c>
      <c r="K227" s="328">
        <v>338</v>
      </c>
      <c r="L227" s="328">
        <v>327.2</v>
      </c>
      <c r="M227" s="328">
        <v>30.255109999999998</v>
      </c>
      <c r="N227" s="1"/>
      <c r="O227" s="1"/>
    </row>
    <row r="228" spans="1:15" ht="12.75" customHeight="1">
      <c r="A228" s="30">
        <v>218</v>
      </c>
      <c r="B228" s="347" t="s">
        <v>397</v>
      </c>
      <c r="C228" s="328">
        <v>291.55</v>
      </c>
      <c r="D228" s="329">
        <v>292.25</v>
      </c>
      <c r="E228" s="329">
        <v>288.55</v>
      </c>
      <c r="F228" s="329">
        <v>285.55</v>
      </c>
      <c r="G228" s="329">
        <v>281.85000000000002</v>
      </c>
      <c r="H228" s="329">
        <v>295.25</v>
      </c>
      <c r="I228" s="329">
        <v>298.95000000000005</v>
      </c>
      <c r="J228" s="329">
        <v>301.95</v>
      </c>
      <c r="K228" s="328">
        <v>295.95</v>
      </c>
      <c r="L228" s="328">
        <v>289.25</v>
      </c>
      <c r="M228" s="328">
        <v>3.0100899999999999</v>
      </c>
      <c r="N228" s="1"/>
      <c r="O228" s="1"/>
    </row>
    <row r="229" spans="1:15" ht="12.75" customHeight="1">
      <c r="A229" s="30">
        <v>219</v>
      </c>
      <c r="B229" s="347" t="s">
        <v>398</v>
      </c>
      <c r="C229" s="328">
        <v>1498.55</v>
      </c>
      <c r="D229" s="329">
        <v>1487.1666666666667</v>
      </c>
      <c r="E229" s="329">
        <v>1464.3333333333335</v>
      </c>
      <c r="F229" s="329">
        <v>1430.1166666666668</v>
      </c>
      <c r="G229" s="329">
        <v>1407.2833333333335</v>
      </c>
      <c r="H229" s="329">
        <v>1521.3833333333334</v>
      </c>
      <c r="I229" s="329">
        <v>1544.2166666666669</v>
      </c>
      <c r="J229" s="329">
        <v>1578.4333333333334</v>
      </c>
      <c r="K229" s="328">
        <v>1510</v>
      </c>
      <c r="L229" s="328">
        <v>1452.95</v>
      </c>
      <c r="M229" s="328">
        <v>0.59275</v>
      </c>
      <c r="N229" s="1"/>
      <c r="O229" s="1"/>
    </row>
    <row r="230" spans="1:15" ht="12.75" customHeight="1">
      <c r="A230" s="30">
        <v>220</v>
      </c>
      <c r="B230" s="347" t="s">
        <v>131</v>
      </c>
      <c r="C230" s="328">
        <v>190.5</v>
      </c>
      <c r="D230" s="329">
        <v>192.81666666666669</v>
      </c>
      <c r="E230" s="329">
        <v>184.98333333333338</v>
      </c>
      <c r="F230" s="329">
        <v>179.4666666666667</v>
      </c>
      <c r="G230" s="329">
        <v>171.63333333333338</v>
      </c>
      <c r="H230" s="329">
        <v>198.33333333333337</v>
      </c>
      <c r="I230" s="329">
        <v>206.16666666666669</v>
      </c>
      <c r="J230" s="329">
        <v>211.68333333333337</v>
      </c>
      <c r="K230" s="328">
        <v>200.65</v>
      </c>
      <c r="L230" s="328">
        <v>187.3</v>
      </c>
      <c r="M230" s="328">
        <v>84.687690000000003</v>
      </c>
      <c r="N230" s="1"/>
      <c r="O230" s="1"/>
    </row>
    <row r="231" spans="1:15" ht="12.75" customHeight="1">
      <c r="A231" s="30">
        <v>221</v>
      </c>
      <c r="B231" s="347" t="s">
        <v>403</v>
      </c>
      <c r="C231" s="328">
        <v>192.65</v>
      </c>
      <c r="D231" s="329">
        <v>193.66666666666666</v>
      </c>
      <c r="E231" s="329">
        <v>189.08333333333331</v>
      </c>
      <c r="F231" s="329">
        <v>185.51666666666665</v>
      </c>
      <c r="G231" s="329">
        <v>180.93333333333331</v>
      </c>
      <c r="H231" s="329">
        <v>197.23333333333332</v>
      </c>
      <c r="I231" s="329">
        <v>201.81666666666663</v>
      </c>
      <c r="J231" s="329">
        <v>205.38333333333333</v>
      </c>
      <c r="K231" s="328">
        <v>198.25</v>
      </c>
      <c r="L231" s="328">
        <v>190.1</v>
      </c>
      <c r="M231" s="328">
        <v>43.684730000000002</v>
      </c>
      <c r="N231" s="1"/>
      <c r="O231" s="1"/>
    </row>
    <row r="232" spans="1:15" ht="12.75" customHeight="1">
      <c r="A232" s="30">
        <v>222</v>
      </c>
      <c r="B232" s="347" t="s">
        <v>265</v>
      </c>
      <c r="C232" s="328">
        <v>4406.5</v>
      </c>
      <c r="D232" s="329">
        <v>4438.25</v>
      </c>
      <c r="E232" s="329">
        <v>4348.25</v>
      </c>
      <c r="F232" s="329">
        <v>4290</v>
      </c>
      <c r="G232" s="329">
        <v>4200</v>
      </c>
      <c r="H232" s="329">
        <v>4496.5</v>
      </c>
      <c r="I232" s="329">
        <v>4586.5</v>
      </c>
      <c r="J232" s="329">
        <v>4644.75</v>
      </c>
      <c r="K232" s="328">
        <v>4528.25</v>
      </c>
      <c r="L232" s="328">
        <v>4380</v>
      </c>
      <c r="M232" s="328">
        <v>1.5414099999999999</v>
      </c>
      <c r="N232" s="1"/>
      <c r="O232" s="1"/>
    </row>
    <row r="233" spans="1:15" ht="12.75" customHeight="1">
      <c r="A233" s="30">
        <v>223</v>
      </c>
      <c r="B233" s="347" t="s">
        <v>405</v>
      </c>
      <c r="C233" s="328">
        <v>142.05000000000001</v>
      </c>
      <c r="D233" s="329">
        <v>142.31666666666666</v>
      </c>
      <c r="E233" s="329">
        <v>141.18333333333334</v>
      </c>
      <c r="F233" s="329">
        <v>140.31666666666666</v>
      </c>
      <c r="G233" s="329">
        <v>139.18333333333334</v>
      </c>
      <c r="H233" s="329">
        <v>143.18333333333334</v>
      </c>
      <c r="I233" s="329">
        <v>144.31666666666666</v>
      </c>
      <c r="J233" s="329">
        <v>145.18333333333334</v>
      </c>
      <c r="K233" s="328">
        <v>143.44999999999999</v>
      </c>
      <c r="L233" s="328">
        <v>141.44999999999999</v>
      </c>
      <c r="M233" s="328">
        <v>32.207729999999998</v>
      </c>
      <c r="N233" s="1"/>
      <c r="O233" s="1"/>
    </row>
    <row r="234" spans="1:15" ht="12.75" customHeight="1">
      <c r="A234" s="30">
        <v>224</v>
      </c>
      <c r="B234" s="347" t="s">
        <v>132</v>
      </c>
      <c r="C234" s="328">
        <v>1724.2</v>
      </c>
      <c r="D234" s="329">
        <v>1700.1666666666667</v>
      </c>
      <c r="E234" s="329">
        <v>1658.0333333333335</v>
      </c>
      <c r="F234" s="329">
        <v>1591.8666666666668</v>
      </c>
      <c r="G234" s="329">
        <v>1549.7333333333336</v>
      </c>
      <c r="H234" s="329">
        <v>1766.3333333333335</v>
      </c>
      <c r="I234" s="329">
        <v>1808.4666666666667</v>
      </c>
      <c r="J234" s="329">
        <v>1874.6333333333334</v>
      </c>
      <c r="K234" s="328">
        <v>1742.3</v>
      </c>
      <c r="L234" s="328">
        <v>1634</v>
      </c>
      <c r="M234" s="328">
        <v>29.22485</v>
      </c>
      <c r="N234" s="1"/>
      <c r="O234" s="1"/>
    </row>
    <row r="235" spans="1:15" ht="12.75" customHeight="1">
      <c r="A235" s="30">
        <v>225</v>
      </c>
      <c r="B235" s="347" t="s">
        <v>837</v>
      </c>
      <c r="C235" s="328">
        <v>1648.1</v>
      </c>
      <c r="D235" s="329">
        <v>1677.6666666666667</v>
      </c>
      <c r="E235" s="329">
        <v>1610.4333333333334</v>
      </c>
      <c r="F235" s="329">
        <v>1572.7666666666667</v>
      </c>
      <c r="G235" s="329">
        <v>1505.5333333333333</v>
      </c>
      <c r="H235" s="329">
        <v>1715.3333333333335</v>
      </c>
      <c r="I235" s="329">
        <v>1782.5666666666666</v>
      </c>
      <c r="J235" s="329">
        <v>1820.2333333333336</v>
      </c>
      <c r="K235" s="328">
        <v>1744.9</v>
      </c>
      <c r="L235" s="328">
        <v>1640</v>
      </c>
      <c r="M235" s="328">
        <v>2.3667500000000001</v>
      </c>
      <c r="N235" s="1"/>
      <c r="O235" s="1"/>
    </row>
    <row r="236" spans="1:15" ht="12.75" customHeight="1">
      <c r="A236" s="30">
        <v>226</v>
      </c>
      <c r="B236" s="347" t="s">
        <v>409</v>
      </c>
      <c r="C236" s="328">
        <v>361.3</v>
      </c>
      <c r="D236" s="329">
        <v>366.51666666666671</v>
      </c>
      <c r="E236" s="329">
        <v>351.38333333333344</v>
      </c>
      <c r="F236" s="329">
        <v>341.46666666666675</v>
      </c>
      <c r="G236" s="329">
        <v>326.33333333333348</v>
      </c>
      <c r="H236" s="329">
        <v>376.43333333333339</v>
      </c>
      <c r="I236" s="329">
        <v>391.56666666666672</v>
      </c>
      <c r="J236" s="329">
        <v>401.48333333333335</v>
      </c>
      <c r="K236" s="328">
        <v>381.65</v>
      </c>
      <c r="L236" s="328">
        <v>356.6</v>
      </c>
      <c r="M236" s="328">
        <v>1.3641099999999999</v>
      </c>
      <c r="N236" s="1"/>
      <c r="O236" s="1"/>
    </row>
    <row r="237" spans="1:15" ht="12.75" customHeight="1">
      <c r="A237" s="30">
        <v>227</v>
      </c>
      <c r="B237" s="347" t="s">
        <v>133</v>
      </c>
      <c r="C237" s="328">
        <v>901.9</v>
      </c>
      <c r="D237" s="329">
        <v>905.26666666666677</v>
      </c>
      <c r="E237" s="329">
        <v>887.63333333333355</v>
      </c>
      <c r="F237" s="329">
        <v>873.36666666666679</v>
      </c>
      <c r="G237" s="329">
        <v>855.73333333333358</v>
      </c>
      <c r="H237" s="329">
        <v>919.53333333333353</v>
      </c>
      <c r="I237" s="329">
        <v>937.16666666666674</v>
      </c>
      <c r="J237" s="329">
        <v>951.43333333333351</v>
      </c>
      <c r="K237" s="328">
        <v>922.9</v>
      </c>
      <c r="L237" s="328">
        <v>891</v>
      </c>
      <c r="M237" s="328">
        <v>36.239600000000003</v>
      </c>
      <c r="N237" s="1"/>
      <c r="O237" s="1"/>
    </row>
    <row r="238" spans="1:15" ht="12.75" customHeight="1">
      <c r="A238" s="30">
        <v>228</v>
      </c>
      <c r="B238" s="347" t="s">
        <v>134</v>
      </c>
      <c r="C238" s="328">
        <v>208</v>
      </c>
      <c r="D238" s="329">
        <v>209.9</v>
      </c>
      <c r="E238" s="329">
        <v>205.10000000000002</v>
      </c>
      <c r="F238" s="329">
        <v>202.20000000000002</v>
      </c>
      <c r="G238" s="329">
        <v>197.40000000000003</v>
      </c>
      <c r="H238" s="329">
        <v>212.8</v>
      </c>
      <c r="I238" s="329">
        <v>217.60000000000002</v>
      </c>
      <c r="J238" s="329">
        <v>220.5</v>
      </c>
      <c r="K238" s="328">
        <v>214.7</v>
      </c>
      <c r="L238" s="328">
        <v>207</v>
      </c>
      <c r="M238" s="328">
        <v>78.367660000000001</v>
      </c>
      <c r="N238" s="1"/>
      <c r="O238" s="1"/>
    </row>
    <row r="239" spans="1:15" ht="12.75" customHeight="1">
      <c r="A239" s="30">
        <v>229</v>
      </c>
      <c r="B239" s="347" t="s">
        <v>410</v>
      </c>
      <c r="C239" s="328">
        <v>39.35</v>
      </c>
      <c r="D239" s="329">
        <v>39.366666666666667</v>
      </c>
      <c r="E239" s="329">
        <v>39.033333333333331</v>
      </c>
      <c r="F239" s="329">
        <v>38.716666666666661</v>
      </c>
      <c r="G239" s="329">
        <v>38.383333333333326</v>
      </c>
      <c r="H239" s="329">
        <v>39.683333333333337</v>
      </c>
      <c r="I239" s="329">
        <v>40.016666666666666</v>
      </c>
      <c r="J239" s="329">
        <v>40.333333333333343</v>
      </c>
      <c r="K239" s="328">
        <v>39.700000000000003</v>
      </c>
      <c r="L239" s="328">
        <v>39.049999999999997</v>
      </c>
      <c r="M239" s="328">
        <v>18.333069999999999</v>
      </c>
      <c r="N239" s="1"/>
      <c r="O239" s="1"/>
    </row>
    <row r="240" spans="1:15" ht="12.75" customHeight="1">
      <c r="A240" s="30">
        <v>230</v>
      </c>
      <c r="B240" s="347" t="s">
        <v>135</v>
      </c>
      <c r="C240" s="328">
        <v>1723.3</v>
      </c>
      <c r="D240" s="329">
        <v>1713.4333333333334</v>
      </c>
      <c r="E240" s="329">
        <v>1690.8666666666668</v>
      </c>
      <c r="F240" s="329">
        <v>1658.4333333333334</v>
      </c>
      <c r="G240" s="329">
        <v>1635.8666666666668</v>
      </c>
      <c r="H240" s="329">
        <v>1745.8666666666668</v>
      </c>
      <c r="I240" s="329">
        <v>1768.4333333333334</v>
      </c>
      <c r="J240" s="329">
        <v>1800.8666666666668</v>
      </c>
      <c r="K240" s="328">
        <v>1736</v>
      </c>
      <c r="L240" s="328">
        <v>1681</v>
      </c>
      <c r="M240" s="328">
        <v>90.744990000000001</v>
      </c>
      <c r="N240" s="1"/>
      <c r="O240" s="1"/>
    </row>
    <row r="241" spans="1:15" ht="12.75" customHeight="1">
      <c r="A241" s="30">
        <v>231</v>
      </c>
      <c r="B241" s="347" t="s">
        <v>411</v>
      </c>
      <c r="C241" s="328">
        <v>1361.25</v>
      </c>
      <c r="D241" s="329">
        <v>1375.05</v>
      </c>
      <c r="E241" s="329">
        <v>1340.1499999999999</v>
      </c>
      <c r="F241" s="329">
        <v>1319.05</v>
      </c>
      <c r="G241" s="329">
        <v>1284.1499999999999</v>
      </c>
      <c r="H241" s="329">
        <v>1396.1499999999999</v>
      </c>
      <c r="I241" s="329">
        <v>1431.05</v>
      </c>
      <c r="J241" s="329">
        <v>1452.1499999999999</v>
      </c>
      <c r="K241" s="328">
        <v>1409.95</v>
      </c>
      <c r="L241" s="328">
        <v>1353.95</v>
      </c>
      <c r="M241" s="328">
        <v>0.11769</v>
      </c>
      <c r="N241" s="1"/>
      <c r="O241" s="1"/>
    </row>
    <row r="242" spans="1:15" ht="12.75" customHeight="1">
      <c r="A242" s="30">
        <v>232</v>
      </c>
      <c r="B242" s="347" t="s">
        <v>412</v>
      </c>
      <c r="C242" s="328">
        <v>407.5</v>
      </c>
      <c r="D242" s="329">
        <v>410.65000000000003</v>
      </c>
      <c r="E242" s="329">
        <v>398.30000000000007</v>
      </c>
      <c r="F242" s="329">
        <v>389.1</v>
      </c>
      <c r="G242" s="329">
        <v>376.75000000000006</v>
      </c>
      <c r="H242" s="329">
        <v>419.85000000000008</v>
      </c>
      <c r="I242" s="329">
        <v>432.2000000000001</v>
      </c>
      <c r="J242" s="329">
        <v>441.40000000000009</v>
      </c>
      <c r="K242" s="328">
        <v>423</v>
      </c>
      <c r="L242" s="328">
        <v>401.45</v>
      </c>
      <c r="M242" s="328">
        <v>4.9017499999999998</v>
      </c>
      <c r="N242" s="1"/>
      <c r="O242" s="1"/>
    </row>
    <row r="243" spans="1:15" ht="12.75" customHeight="1">
      <c r="A243" s="30">
        <v>233</v>
      </c>
      <c r="B243" s="347" t="s">
        <v>413</v>
      </c>
      <c r="C243" s="328">
        <v>679</v>
      </c>
      <c r="D243" s="329">
        <v>671.9</v>
      </c>
      <c r="E243" s="329">
        <v>651.9</v>
      </c>
      <c r="F243" s="329">
        <v>624.79999999999995</v>
      </c>
      <c r="G243" s="329">
        <v>604.79999999999995</v>
      </c>
      <c r="H243" s="329">
        <v>699</v>
      </c>
      <c r="I243" s="329">
        <v>719</v>
      </c>
      <c r="J243" s="329">
        <v>746.1</v>
      </c>
      <c r="K243" s="328">
        <v>691.9</v>
      </c>
      <c r="L243" s="328">
        <v>644.79999999999995</v>
      </c>
      <c r="M243" s="328">
        <v>12.22819</v>
      </c>
      <c r="N243" s="1"/>
      <c r="O243" s="1"/>
    </row>
    <row r="244" spans="1:15" ht="12.75" customHeight="1">
      <c r="A244" s="30">
        <v>234</v>
      </c>
      <c r="B244" s="347" t="s">
        <v>407</v>
      </c>
      <c r="C244" s="328">
        <v>17.75</v>
      </c>
      <c r="D244" s="329">
        <v>17.8</v>
      </c>
      <c r="E244" s="329">
        <v>17.600000000000001</v>
      </c>
      <c r="F244" s="329">
        <v>17.45</v>
      </c>
      <c r="G244" s="329">
        <v>17.25</v>
      </c>
      <c r="H244" s="329">
        <v>17.950000000000003</v>
      </c>
      <c r="I244" s="329">
        <v>18.149999999999999</v>
      </c>
      <c r="J244" s="329">
        <v>18.300000000000004</v>
      </c>
      <c r="K244" s="328">
        <v>18</v>
      </c>
      <c r="L244" s="328">
        <v>17.649999999999999</v>
      </c>
      <c r="M244" s="328">
        <v>28.964130000000001</v>
      </c>
      <c r="N244" s="1"/>
      <c r="O244" s="1"/>
    </row>
    <row r="245" spans="1:15" ht="12.75" customHeight="1">
      <c r="A245" s="30">
        <v>235</v>
      </c>
      <c r="B245" s="347" t="s">
        <v>136</v>
      </c>
      <c r="C245" s="328">
        <v>113.25</v>
      </c>
      <c r="D245" s="329">
        <v>113.81666666666666</v>
      </c>
      <c r="E245" s="329">
        <v>112.23333333333332</v>
      </c>
      <c r="F245" s="329">
        <v>111.21666666666665</v>
      </c>
      <c r="G245" s="329">
        <v>109.63333333333331</v>
      </c>
      <c r="H245" s="329">
        <v>114.83333333333333</v>
      </c>
      <c r="I245" s="329">
        <v>116.41666666666667</v>
      </c>
      <c r="J245" s="329">
        <v>117.43333333333334</v>
      </c>
      <c r="K245" s="328">
        <v>115.4</v>
      </c>
      <c r="L245" s="328">
        <v>112.8</v>
      </c>
      <c r="M245" s="328">
        <v>166.70573999999999</v>
      </c>
      <c r="N245" s="1"/>
      <c r="O245" s="1"/>
    </row>
    <row r="246" spans="1:15" ht="12.75" customHeight="1">
      <c r="A246" s="30">
        <v>236</v>
      </c>
      <c r="B246" s="347" t="s">
        <v>399</v>
      </c>
      <c r="C246" s="328">
        <v>347.55</v>
      </c>
      <c r="D246" s="329">
        <v>349.7</v>
      </c>
      <c r="E246" s="329">
        <v>343</v>
      </c>
      <c r="F246" s="329">
        <v>338.45</v>
      </c>
      <c r="G246" s="329">
        <v>331.75</v>
      </c>
      <c r="H246" s="329">
        <v>354.25</v>
      </c>
      <c r="I246" s="329">
        <v>360.94999999999993</v>
      </c>
      <c r="J246" s="329">
        <v>365.5</v>
      </c>
      <c r="K246" s="328">
        <v>356.4</v>
      </c>
      <c r="L246" s="328">
        <v>345.15</v>
      </c>
      <c r="M246" s="328">
        <v>1.4289799999999999</v>
      </c>
      <c r="N246" s="1"/>
      <c r="O246" s="1"/>
    </row>
    <row r="247" spans="1:15" ht="12.75" customHeight="1">
      <c r="A247" s="30">
        <v>237</v>
      </c>
      <c r="B247" s="347" t="s">
        <v>266</v>
      </c>
      <c r="C247" s="328">
        <v>954.75</v>
      </c>
      <c r="D247" s="329">
        <v>954.9666666666667</v>
      </c>
      <c r="E247" s="329">
        <v>939.18333333333339</v>
      </c>
      <c r="F247" s="329">
        <v>923.61666666666667</v>
      </c>
      <c r="G247" s="329">
        <v>907.83333333333337</v>
      </c>
      <c r="H247" s="329">
        <v>970.53333333333342</v>
      </c>
      <c r="I247" s="329">
        <v>986.31666666666672</v>
      </c>
      <c r="J247" s="329">
        <v>1001.8833333333334</v>
      </c>
      <c r="K247" s="328">
        <v>970.75</v>
      </c>
      <c r="L247" s="328">
        <v>939.4</v>
      </c>
      <c r="M247" s="328">
        <v>3.9809399999999999</v>
      </c>
      <c r="N247" s="1"/>
      <c r="O247" s="1"/>
    </row>
    <row r="248" spans="1:15" ht="12.75" customHeight="1">
      <c r="A248" s="30">
        <v>238</v>
      </c>
      <c r="B248" s="347" t="s">
        <v>400</v>
      </c>
      <c r="C248" s="328">
        <v>221.65</v>
      </c>
      <c r="D248" s="329">
        <v>222.85000000000002</v>
      </c>
      <c r="E248" s="329">
        <v>216.65000000000003</v>
      </c>
      <c r="F248" s="329">
        <v>211.65</v>
      </c>
      <c r="G248" s="329">
        <v>205.45000000000002</v>
      </c>
      <c r="H248" s="329">
        <v>227.85000000000005</v>
      </c>
      <c r="I248" s="329">
        <v>234.05000000000004</v>
      </c>
      <c r="J248" s="329">
        <v>239.05000000000007</v>
      </c>
      <c r="K248" s="328">
        <v>229.05</v>
      </c>
      <c r="L248" s="328">
        <v>217.85</v>
      </c>
      <c r="M248" s="328">
        <v>25.916620000000002</v>
      </c>
      <c r="N248" s="1"/>
      <c r="O248" s="1"/>
    </row>
    <row r="249" spans="1:15" ht="12.75" customHeight="1">
      <c r="A249" s="30">
        <v>239</v>
      </c>
      <c r="B249" s="347" t="s">
        <v>401</v>
      </c>
      <c r="C249" s="328">
        <v>40.1</v>
      </c>
      <c r="D249" s="329">
        <v>40.1</v>
      </c>
      <c r="E249" s="329">
        <v>39.700000000000003</v>
      </c>
      <c r="F249" s="329">
        <v>39.300000000000004</v>
      </c>
      <c r="G249" s="329">
        <v>38.900000000000006</v>
      </c>
      <c r="H249" s="329">
        <v>40.5</v>
      </c>
      <c r="I249" s="329">
        <v>40.899999999999991</v>
      </c>
      <c r="J249" s="329">
        <v>41.3</v>
      </c>
      <c r="K249" s="328">
        <v>40.5</v>
      </c>
      <c r="L249" s="328">
        <v>39.700000000000003</v>
      </c>
      <c r="M249" s="328">
        <v>9.4779099999999996</v>
      </c>
      <c r="N249" s="1"/>
      <c r="O249" s="1"/>
    </row>
    <row r="250" spans="1:15" ht="12.75" customHeight="1">
      <c r="A250" s="30">
        <v>240</v>
      </c>
      <c r="B250" s="347" t="s">
        <v>137</v>
      </c>
      <c r="C250" s="328">
        <v>747.25</v>
      </c>
      <c r="D250" s="329">
        <v>752.48333333333323</v>
      </c>
      <c r="E250" s="329">
        <v>724.76666666666642</v>
      </c>
      <c r="F250" s="329">
        <v>702.28333333333319</v>
      </c>
      <c r="G250" s="329">
        <v>674.56666666666638</v>
      </c>
      <c r="H250" s="329">
        <v>774.96666666666647</v>
      </c>
      <c r="I250" s="329">
        <v>802.68333333333339</v>
      </c>
      <c r="J250" s="329">
        <v>825.16666666666652</v>
      </c>
      <c r="K250" s="328">
        <v>780.2</v>
      </c>
      <c r="L250" s="328">
        <v>730</v>
      </c>
      <c r="M250" s="328">
        <v>153.95742999999999</v>
      </c>
      <c r="N250" s="1"/>
      <c r="O250" s="1"/>
    </row>
    <row r="251" spans="1:15" ht="12.75" customHeight="1">
      <c r="A251" s="30">
        <v>241</v>
      </c>
      <c r="B251" s="347" t="s">
        <v>830</v>
      </c>
      <c r="C251" s="328">
        <v>21.55</v>
      </c>
      <c r="D251" s="329">
        <v>21.566666666666666</v>
      </c>
      <c r="E251" s="329">
        <v>21.433333333333334</v>
      </c>
      <c r="F251" s="329">
        <v>21.316666666666666</v>
      </c>
      <c r="G251" s="329">
        <v>21.183333333333334</v>
      </c>
      <c r="H251" s="329">
        <v>21.683333333333334</v>
      </c>
      <c r="I251" s="329">
        <v>21.816666666666666</v>
      </c>
      <c r="J251" s="329">
        <v>21.933333333333334</v>
      </c>
      <c r="K251" s="328">
        <v>21.7</v>
      </c>
      <c r="L251" s="328">
        <v>21.45</v>
      </c>
      <c r="M251" s="328">
        <v>47.965780000000002</v>
      </c>
      <c r="N251" s="1"/>
      <c r="O251" s="1"/>
    </row>
    <row r="252" spans="1:15" ht="12.75" customHeight="1">
      <c r="A252" s="30">
        <v>242</v>
      </c>
      <c r="B252" s="347" t="s">
        <v>264</v>
      </c>
      <c r="C252" s="328">
        <v>612.20000000000005</v>
      </c>
      <c r="D252" s="329">
        <v>621.4</v>
      </c>
      <c r="E252" s="329">
        <v>600.79999999999995</v>
      </c>
      <c r="F252" s="329">
        <v>589.4</v>
      </c>
      <c r="G252" s="329">
        <v>568.79999999999995</v>
      </c>
      <c r="H252" s="329">
        <v>632.79999999999995</v>
      </c>
      <c r="I252" s="329">
        <v>653.40000000000009</v>
      </c>
      <c r="J252" s="329">
        <v>664.8</v>
      </c>
      <c r="K252" s="328">
        <v>642</v>
      </c>
      <c r="L252" s="328">
        <v>610</v>
      </c>
      <c r="M252" s="328">
        <v>4.1121499999999997</v>
      </c>
      <c r="N252" s="1"/>
      <c r="O252" s="1"/>
    </row>
    <row r="253" spans="1:15" ht="12.75" customHeight="1">
      <c r="A253" s="30">
        <v>243</v>
      </c>
      <c r="B253" s="347" t="s">
        <v>138</v>
      </c>
      <c r="C253" s="328">
        <v>225.5</v>
      </c>
      <c r="D253" s="329">
        <v>223.29999999999998</v>
      </c>
      <c r="E253" s="329">
        <v>219.19999999999996</v>
      </c>
      <c r="F253" s="329">
        <v>212.89999999999998</v>
      </c>
      <c r="G253" s="329">
        <v>208.79999999999995</v>
      </c>
      <c r="H253" s="329">
        <v>229.59999999999997</v>
      </c>
      <c r="I253" s="329">
        <v>233.7</v>
      </c>
      <c r="J253" s="329">
        <v>239.99999999999997</v>
      </c>
      <c r="K253" s="328">
        <v>227.4</v>
      </c>
      <c r="L253" s="328">
        <v>217</v>
      </c>
      <c r="M253" s="328">
        <v>668.35735999999997</v>
      </c>
      <c r="N253" s="1"/>
      <c r="O253" s="1"/>
    </row>
    <row r="254" spans="1:15" ht="12.75" customHeight="1">
      <c r="A254" s="30">
        <v>244</v>
      </c>
      <c r="B254" s="347" t="s">
        <v>402</v>
      </c>
      <c r="C254" s="328">
        <v>93.8</v>
      </c>
      <c r="D254" s="329">
        <v>93.866666666666674</v>
      </c>
      <c r="E254" s="329">
        <v>93.183333333333351</v>
      </c>
      <c r="F254" s="329">
        <v>92.566666666666677</v>
      </c>
      <c r="G254" s="329">
        <v>91.883333333333354</v>
      </c>
      <c r="H254" s="329">
        <v>94.483333333333348</v>
      </c>
      <c r="I254" s="329">
        <v>95.166666666666686</v>
      </c>
      <c r="J254" s="329">
        <v>95.783333333333346</v>
      </c>
      <c r="K254" s="328">
        <v>94.55</v>
      </c>
      <c r="L254" s="328">
        <v>93.25</v>
      </c>
      <c r="M254" s="328">
        <v>1.09965</v>
      </c>
      <c r="N254" s="1"/>
      <c r="O254" s="1"/>
    </row>
    <row r="255" spans="1:15" ht="12.75" customHeight="1">
      <c r="A255" s="30">
        <v>245</v>
      </c>
      <c r="B255" s="347" t="s">
        <v>420</v>
      </c>
      <c r="C255" s="328">
        <v>99.55</v>
      </c>
      <c r="D255" s="329">
        <v>99.36666666666666</v>
      </c>
      <c r="E255" s="329">
        <v>97.383333333333326</v>
      </c>
      <c r="F255" s="329">
        <v>95.216666666666669</v>
      </c>
      <c r="G255" s="329">
        <v>93.233333333333334</v>
      </c>
      <c r="H255" s="329">
        <v>101.53333333333332</v>
      </c>
      <c r="I255" s="329">
        <v>103.51666666666664</v>
      </c>
      <c r="J255" s="329">
        <v>105.68333333333331</v>
      </c>
      <c r="K255" s="328">
        <v>101.35</v>
      </c>
      <c r="L255" s="328">
        <v>97.2</v>
      </c>
      <c r="M255" s="328">
        <v>6.3575299999999997</v>
      </c>
      <c r="N255" s="1"/>
      <c r="O255" s="1"/>
    </row>
    <row r="256" spans="1:15" ht="12.75" customHeight="1">
      <c r="A256" s="30">
        <v>246</v>
      </c>
      <c r="B256" s="347" t="s">
        <v>414</v>
      </c>
      <c r="C256" s="328">
        <v>1576</v>
      </c>
      <c r="D256" s="329">
        <v>1577.0166666666667</v>
      </c>
      <c r="E256" s="329">
        <v>1544.0333333333333</v>
      </c>
      <c r="F256" s="329">
        <v>1512.0666666666666</v>
      </c>
      <c r="G256" s="329">
        <v>1479.0833333333333</v>
      </c>
      <c r="H256" s="329">
        <v>1608.9833333333333</v>
      </c>
      <c r="I256" s="329">
        <v>1641.9666666666665</v>
      </c>
      <c r="J256" s="329">
        <v>1673.9333333333334</v>
      </c>
      <c r="K256" s="328">
        <v>1610</v>
      </c>
      <c r="L256" s="328">
        <v>1545.05</v>
      </c>
      <c r="M256" s="328">
        <v>0.73368999999999995</v>
      </c>
      <c r="N256" s="1"/>
      <c r="O256" s="1"/>
    </row>
    <row r="257" spans="1:15" ht="12.75" customHeight="1">
      <c r="A257" s="30">
        <v>247</v>
      </c>
      <c r="B257" s="347" t="s">
        <v>424</v>
      </c>
      <c r="C257" s="328">
        <v>1798.35</v>
      </c>
      <c r="D257" s="329">
        <v>1807.3333333333333</v>
      </c>
      <c r="E257" s="329">
        <v>1775.9666666666665</v>
      </c>
      <c r="F257" s="329">
        <v>1753.5833333333333</v>
      </c>
      <c r="G257" s="329">
        <v>1722.2166666666665</v>
      </c>
      <c r="H257" s="329">
        <v>1829.7166666666665</v>
      </c>
      <c r="I257" s="329">
        <v>1861.0833333333333</v>
      </c>
      <c r="J257" s="329">
        <v>1883.4666666666665</v>
      </c>
      <c r="K257" s="328">
        <v>1838.7</v>
      </c>
      <c r="L257" s="328">
        <v>1784.95</v>
      </c>
      <c r="M257" s="328">
        <v>8.8639999999999997E-2</v>
      </c>
      <c r="N257" s="1"/>
      <c r="O257" s="1"/>
    </row>
    <row r="258" spans="1:15" ht="12.75" customHeight="1">
      <c r="A258" s="30">
        <v>248</v>
      </c>
      <c r="B258" s="347" t="s">
        <v>421</v>
      </c>
      <c r="C258" s="328">
        <v>87.8</v>
      </c>
      <c r="D258" s="329">
        <v>88.3</v>
      </c>
      <c r="E258" s="329">
        <v>85.8</v>
      </c>
      <c r="F258" s="329">
        <v>83.8</v>
      </c>
      <c r="G258" s="329">
        <v>81.3</v>
      </c>
      <c r="H258" s="329">
        <v>90.3</v>
      </c>
      <c r="I258" s="329">
        <v>92.8</v>
      </c>
      <c r="J258" s="329">
        <v>94.8</v>
      </c>
      <c r="K258" s="328">
        <v>90.8</v>
      </c>
      <c r="L258" s="328">
        <v>86.3</v>
      </c>
      <c r="M258" s="328">
        <v>5.4487399999999999</v>
      </c>
      <c r="N258" s="1"/>
      <c r="O258" s="1"/>
    </row>
    <row r="259" spans="1:15" ht="12.75" customHeight="1">
      <c r="A259" s="30">
        <v>249</v>
      </c>
      <c r="B259" s="347" t="s">
        <v>139</v>
      </c>
      <c r="C259" s="328">
        <v>435.75</v>
      </c>
      <c r="D259" s="329">
        <v>438.25</v>
      </c>
      <c r="E259" s="329">
        <v>423.7</v>
      </c>
      <c r="F259" s="329">
        <v>411.65</v>
      </c>
      <c r="G259" s="329">
        <v>397.09999999999997</v>
      </c>
      <c r="H259" s="329">
        <v>450.3</v>
      </c>
      <c r="I259" s="329">
        <v>464.84999999999997</v>
      </c>
      <c r="J259" s="329">
        <v>476.90000000000003</v>
      </c>
      <c r="K259" s="328">
        <v>452.8</v>
      </c>
      <c r="L259" s="328">
        <v>426.2</v>
      </c>
      <c r="M259" s="328">
        <v>109.81256</v>
      </c>
      <c r="N259" s="1"/>
      <c r="O259" s="1"/>
    </row>
    <row r="260" spans="1:15" ht="12.75" customHeight="1">
      <c r="A260" s="30">
        <v>250</v>
      </c>
      <c r="B260" s="347" t="s">
        <v>415</v>
      </c>
      <c r="C260" s="328">
        <v>2639.65</v>
      </c>
      <c r="D260" s="329">
        <v>2656.3333333333335</v>
      </c>
      <c r="E260" s="329">
        <v>2578.0666666666671</v>
      </c>
      <c r="F260" s="329">
        <v>2516.4833333333336</v>
      </c>
      <c r="G260" s="329">
        <v>2438.2166666666672</v>
      </c>
      <c r="H260" s="329">
        <v>2717.916666666667</v>
      </c>
      <c r="I260" s="329">
        <v>2796.1833333333334</v>
      </c>
      <c r="J260" s="329">
        <v>2857.7666666666669</v>
      </c>
      <c r="K260" s="328">
        <v>2734.6</v>
      </c>
      <c r="L260" s="328">
        <v>2594.75</v>
      </c>
      <c r="M260" s="328">
        <v>1.4704999999999999</v>
      </c>
      <c r="N260" s="1"/>
      <c r="O260" s="1"/>
    </row>
    <row r="261" spans="1:15" ht="12.75" customHeight="1">
      <c r="A261" s="30">
        <v>251</v>
      </c>
      <c r="B261" s="347" t="s">
        <v>416</v>
      </c>
      <c r="C261" s="328">
        <v>412.1</v>
      </c>
      <c r="D261" s="329">
        <v>409.81666666666666</v>
      </c>
      <c r="E261" s="329">
        <v>405.5333333333333</v>
      </c>
      <c r="F261" s="329">
        <v>398.96666666666664</v>
      </c>
      <c r="G261" s="329">
        <v>394.68333333333328</v>
      </c>
      <c r="H261" s="329">
        <v>416.38333333333333</v>
      </c>
      <c r="I261" s="329">
        <v>420.66666666666674</v>
      </c>
      <c r="J261" s="329">
        <v>427.23333333333335</v>
      </c>
      <c r="K261" s="328">
        <v>414.1</v>
      </c>
      <c r="L261" s="328">
        <v>403.25</v>
      </c>
      <c r="M261" s="328">
        <v>2.6688499999999999</v>
      </c>
      <c r="N261" s="1"/>
      <c r="O261" s="1"/>
    </row>
    <row r="262" spans="1:15" ht="12.75" customHeight="1">
      <c r="A262" s="30">
        <v>252</v>
      </c>
      <c r="B262" s="347" t="s">
        <v>417</v>
      </c>
      <c r="C262" s="328">
        <v>228.15</v>
      </c>
      <c r="D262" s="329">
        <v>227.93333333333331</v>
      </c>
      <c r="E262" s="329">
        <v>225.51666666666662</v>
      </c>
      <c r="F262" s="329">
        <v>222.88333333333333</v>
      </c>
      <c r="G262" s="329">
        <v>220.46666666666664</v>
      </c>
      <c r="H262" s="329">
        <v>230.56666666666661</v>
      </c>
      <c r="I262" s="329">
        <v>232.98333333333329</v>
      </c>
      <c r="J262" s="329">
        <v>235.61666666666659</v>
      </c>
      <c r="K262" s="328">
        <v>230.35</v>
      </c>
      <c r="L262" s="328">
        <v>225.3</v>
      </c>
      <c r="M262" s="328">
        <v>2.8134899999999998</v>
      </c>
      <c r="N262" s="1"/>
      <c r="O262" s="1"/>
    </row>
    <row r="263" spans="1:15" ht="12.75" customHeight="1">
      <c r="A263" s="30">
        <v>253</v>
      </c>
      <c r="B263" s="347" t="s">
        <v>418</v>
      </c>
      <c r="C263" s="328">
        <v>102.65</v>
      </c>
      <c r="D263" s="329">
        <v>103.13333333333333</v>
      </c>
      <c r="E263" s="329">
        <v>101.51666666666665</v>
      </c>
      <c r="F263" s="329">
        <v>100.38333333333333</v>
      </c>
      <c r="G263" s="329">
        <v>98.766666666666652</v>
      </c>
      <c r="H263" s="329">
        <v>104.26666666666665</v>
      </c>
      <c r="I263" s="329">
        <v>105.88333333333333</v>
      </c>
      <c r="J263" s="329">
        <v>107.01666666666665</v>
      </c>
      <c r="K263" s="328">
        <v>104.75</v>
      </c>
      <c r="L263" s="328">
        <v>102</v>
      </c>
      <c r="M263" s="328">
        <v>6.3035500000000004</v>
      </c>
      <c r="N263" s="1"/>
      <c r="O263" s="1"/>
    </row>
    <row r="264" spans="1:15" ht="12.75" customHeight="1">
      <c r="A264" s="30">
        <v>254</v>
      </c>
      <c r="B264" s="347" t="s">
        <v>419</v>
      </c>
      <c r="C264" s="328">
        <v>63.95</v>
      </c>
      <c r="D264" s="329">
        <v>64.166666666666671</v>
      </c>
      <c r="E264" s="329">
        <v>63.433333333333337</v>
      </c>
      <c r="F264" s="329">
        <v>62.916666666666664</v>
      </c>
      <c r="G264" s="329">
        <v>62.18333333333333</v>
      </c>
      <c r="H264" s="329">
        <v>64.683333333333337</v>
      </c>
      <c r="I264" s="329">
        <v>65.416666666666657</v>
      </c>
      <c r="J264" s="329">
        <v>65.933333333333351</v>
      </c>
      <c r="K264" s="328">
        <v>64.900000000000006</v>
      </c>
      <c r="L264" s="328">
        <v>63.65</v>
      </c>
      <c r="M264" s="328">
        <v>4.18879</v>
      </c>
      <c r="N264" s="1"/>
      <c r="O264" s="1"/>
    </row>
    <row r="265" spans="1:15" ht="12.75" customHeight="1">
      <c r="A265" s="30">
        <v>255</v>
      </c>
      <c r="B265" s="347" t="s">
        <v>423</v>
      </c>
      <c r="C265" s="328">
        <v>197.45</v>
      </c>
      <c r="D265" s="329">
        <v>195.71666666666667</v>
      </c>
      <c r="E265" s="329">
        <v>193.33333333333334</v>
      </c>
      <c r="F265" s="329">
        <v>189.21666666666667</v>
      </c>
      <c r="G265" s="329">
        <v>186.83333333333334</v>
      </c>
      <c r="H265" s="329">
        <v>199.83333333333334</v>
      </c>
      <c r="I265" s="329">
        <v>202.21666666666667</v>
      </c>
      <c r="J265" s="329">
        <v>206.33333333333334</v>
      </c>
      <c r="K265" s="328">
        <v>198.1</v>
      </c>
      <c r="L265" s="328">
        <v>191.6</v>
      </c>
      <c r="M265" s="328">
        <v>10.729010000000001</v>
      </c>
      <c r="N265" s="1"/>
      <c r="O265" s="1"/>
    </row>
    <row r="266" spans="1:15" ht="12.75" customHeight="1">
      <c r="A266" s="30">
        <v>256</v>
      </c>
      <c r="B266" s="347" t="s">
        <v>422</v>
      </c>
      <c r="C266" s="328">
        <v>360.8</v>
      </c>
      <c r="D266" s="329">
        <v>360.2</v>
      </c>
      <c r="E266" s="329">
        <v>355.59999999999997</v>
      </c>
      <c r="F266" s="329">
        <v>350.4</v>
      </c>
      <c r="G266" s="329">
        <v>345.79999999999995</v>
      </c>
      <c r="H266" s="329">
        <v>365.4</v>
      </c>
      <c r="I266" s="329">
        <v>370</v>
      </c>
      <c r="J266" s="329">
        <v>375.2</v>
      </c>
      <c r="K266" s="328">
        <v>364.8</v>
      </c>
      <c r="L266" s="328">
        <v>355</v>
      </c>
      <c r="M266" s="328">
        <v>1.40154</v>
      </c>
      <c r="N266" s="1"/>
      <c r="O266" s="1"/>
    </row>
    <row r="267" spans="1:15" ht="12.75" customHeight="1">
      <c r="A267" s="30">
        <v>257</v>
      </c>
      <c r="B267" s="347" t="s">
        <v>267</v>
      </c>
      <c r="C267" s="328">
        <v>329.05</v>
      </c>
      <c r="D267" s="329">
        <v>331.96666666666664</v>
      </c>
      <c r="E267" s="329">
        <v>322.18333333333328</v>
      </c>
      <c r="F267" s="329">
        <v>315.31666666666666</v>
      </c>
      <c r="G267" s="329">
        <v>305.5333333333333</v>
      </c>
      <c r="H267" s="329">
        <v>338.83333333333326</v>
      </c>
      <c r="I267" s="329">
        <v>348.61666666666667</v>
      </c>
      <c r="J267" s="329">
        <v>355.48333333333323</v>
      </c>
      <c r="K267" s="328">
        <v>341.75</v>
      </c>
      <c r="L267" s="328">
        <v>325.10000000000002</v>
      </c>
      <c r="M267" s="328">
        <v>8.4948099999999993</v>
      </c>
      <c r="N267" s="1"/>
      <c r="O267" s="1"/>
    </row>
    <row r="268" spans="1:15" ht="12.75" customHeight="1">
      <c r="A268" s="30">
        <v>258</v>
      </c>
      <c r="B268" s="347" t="s">
        <v>140</v>
      </c>
      <c r="C268" s="328">
        <v>631.95000000000005</v>
      </c>
      <c r="D268" s="329">
        <v>640.35</v>
      </c>
      <c r="E268" s="329">
        <v>620.30000000000007</v>
      </c>
      <c r="F268" s="329">
        <v>608.65000000000009</v>
      </c>
      <c r="G268" s="329">
        <v>588.60000000000014</v>
      </c>
      <c r="H268" s="329">
        <v>652</v>
      </c>
      <c r="I268" s="329">
        <v>672.05</v>
      </c>
      <c r="J268" s="329">
        <v>683.69999999999993</v>
      </c>
      <c r="K268" s="328">
        <v>660.4</v>
      </c>
      <c r="L268" s="328">
        <v>628.70000000000005</v>
      </c>
      <c r="M268" s="328">
        <v>76.054000000000002</v>
      </c>
      <c r="N268" s="1"/>
      <c r="O268" s="1"/>
    </row>
    <row r="269" spans="1:15" ht="12.75" customHeight="1">
      <c r="A269" s="30">
        <v>259</v>
      </c>
      <c r="B269" s="347" t="s">
        <v>141</v>
      </c>
      <c r="C269" s="328">
        <v>2628</v>
      </c>
      <c r="D269" s="329">
        <v>2674.3333333333335</v>
      </c>
      <c r="E269" s="329">
        <v>2568.666666666667</v>
      </c>
      <c r="F269" s="329">
        <v>2509.3333333333335</v>
      </c>
      <c r="G269" s="329">
        <v>2403.666666666667</v>
      </c>
      <c r="H269" s="329">
        <v>2733.666666666667</v>
      </c>
      <c r="I269" s="329">
        <v>2839.3333333333339</v>
      </c>
      <c r="J269" s="329">
        <v>2898.666666666667</v>
      </c>
      <c r="K269" s="328">
        <v>2780</v>
      </c>
      <c r="L269" s="328">
        <v>2615</v>
      </c>
      <c r="M269" s="328">
        <v>14.42169</v>
      </c>
      <c r="N269" s="1"/>
      <c r="O269" s="1"/>
    </row>
    <row r="270" spans="1:15" ht="12.75" customHeight="1">
      <c r="A270" s="30">
        <v>260</v>
      </c>
      <c r="B270" s="347" t="s">
        <v>838</v>
      </c>
      <c r="C270" s="328">
        <v>466.6</v>
      </c>
      <c r="D270" s="329">
        <v>471.86666666666662</v>
      </c>
      <c r="E270" s="329">
        <v>457.73333333333323</v>
      </c>
      <c r="F270" s="329">
        <v>448.86666666666662</v>
      </c>
      <c r="G270" s="329">
        <v>434.73333333333323</v>
      </c>
      <c r="H270" s="329">
        <v>480.73333333333323</v>
      </c>
      <c r="I270" s="329">
        <v>494.86666666666656</v>
      </c>
      <c r="J270" s="329">
        <v>503.73333333333323</v>
      </c>
      <c r="K270" s="328">
        <v>486</v>
      </c>
      <c r="L270" s="328">
        <v>463</v>
      </c>
      <c r="M270" s="328">
        <v>6.1418499999999998</v>
      </c>
      <c r="N270" s="1"/>
      <c r="O270" s="1"/>
    </row>
    <row r="271" spans="1:15" ht="12.75" customHeight="1">
      <c r="A271" s="30">
        <v>261</v>
      </c>
      <c r="B271" s="347" t="s">
        <v>839</v>
      </c>
      <c r="C271" s="328">
        <v>396.6</v>
      </c>
      <c r="D271" s="329">
        <v>401.95000000000005</v>
      </c>
      <c r="E271" s="329">
        <v>386.60000000000008</v>
      </c>
      <c r="F271" s="329">
        <v>376.6</v>
      </c>
      <c r="G271" s="329">
        <v>361.25000000000006</v>
      </c>
      <c r="H271" s="329">
        <v>411.9500000000001</v>
      </c>
      <c r="I271" s="329">
        <v>427.3</v>
      </c>
      <c r="J271" s="329">
        <v>437.30000000000013</v>
      </c>
      <c r="K271" s="328">
        <v>417.3</v>
      </c>
      <c r="L271" s="328">
        <v>391.95</v>
      </c>
      <c r="M271" s="328">
        <v>1.9133800000000001</v>
      </c>
      <c r="N271" s="1"/>
      <c r="O271" s="1"/>
    </row>
    <row r="272" spans="1:15" ht="12.75" customHeight="1">
      <c r="A272" s="30">
        <v>262</v>
      </c>
      <c r="B272" s="347" t="s">
        <v>425</v>
      </c>
      <c r="C272" s="328">
        <v>741.4</v>
      </c>
      <c r="D272" s="329">
        <v>745.01666666666677</v>
      </c>
      <c r="E272" s="329">
        <v>732.53333333333353</v>
      </c>
      <c r="F272" s="329">
        <v>723.66666666666674</v>
      </c>
      <c r="G272" s="329">
        <v>711.18333333333351</v>
      </c>
      <c r="H272" s="329">
        <v>753.88333333333355</v>
      </c>
      <c r="I272" s="329">
        <v>766.3666666666669</v>
      </c>
      <c r="J272" s="329">
        <v>775.23333333333358</v>
      </c>
      <c r="K272" s="328">
        <v>757.5</v>
      </c>
      <c r="L272" s="328">
        <v>736.15</v>
      </c>
      <c r="M272" s="328">
        <v>2.7202899999999999</v>
      </c>
      <c r="N272" s="1"/>
      <c r="O272" s="1"/>
    </row>
    <row r="273" spans="1:15" ht="12.75" customHeight="1">
      <c r="A273" s="30">
        <v>263</v>
      </c>
      <c r="B273" s="347" t="s">
        <v>426</v>
      </c>
      <c r="C273" s="328">
        <v>140.15</v>
      </c>
      <c r="D273" s="329">
        <v>139.06666666666669</v>
      </c>
      <c r="E273" s="329">
        <v>137.48333333333338</v>
      </c>
      <c r="F273" s="329">
        <v>134.81666666666669</v>
      </c>
      <c r="G273" s="329">
        <v>133.23333333333338</v>
      </c>
      <c r="H273" s="329">
        <v>141.73333333333338</v>
      </c>
      <c r="I273" s="329">
        <v>143.31666666666669</v>
      </c>
      <c r="J273" s="329">
        <v>145.98333333333338</v>
      </c>
      <c r="K273" s="328">
        <v>140.65</v>
      </c>
      <c r="L273" s="328">
        <v>136.4</v>
      </c>
      <c r="M273" s="328">
        <v>6.2046700000000001</v>
      </c>
      <c r="N273" s="1"/>
      <c r="O273" s="1"/>
    </row>
    <row r="274" spans="1:15" ht="12.75" customHeight="1">
      <c r="A274" s="30">
        <v>264</v>
      </c>
      <c r="B274" s="347" t="s">
        <v>433</v>
      </c>
      <c r="C274" s="328">
        <v>953.7</v>
      </c>
      <c r="D274" s="329">
        <v>941.80000000000007</v>
      </c>
      <c r="E274" s="329">
        <v>919.00000000000011</v>
      </c>
      <c r="F274" s="329">
        <v>884.30000000000007</v>
      </c>
      <c r="G274" s="329">
        <v>861.50000000000011</v>
      </c>
      <c r="H274" s="329">
        <v>976.50000000000011</v>
      </c>
      <c r="I274" s="329">
        <v>999.30000000000007</v>
      </c>
      <c r="J274" s="329">
        <v>1034</v>
      </c>
      <c r="K274" s="328">
        <v>964.6</v>
      </c>
      <c r="L274" s="328">
        <v>907.1</v>
      </c>
      <c r="M274" s="328">
        <v>8.6846700000000006</v>
      </c>
      <c r="N274" s="1"/>
      <c r="O274" s="1"/>
    </row>
    <row r="275" spans="1:15" ht="12.75" customHeight="1">
      <c r="A275" s="30">
        <v>265</v>
      </c>
      <c r="B275" s="347" t="s">
        <v>434</v>
      </c>
      <c r="C275" s="328">
        <v>371.95</v>
      </c>
      <c r="D275" s="329">
        <v>376.08333333333331</v>
      </c>
      <c r="E275" s="329">
        <v>365.86666666666662</v>
      </c>
      <c r="F275" s="329">
        <v>359.7833333333333</v>
      </c>
      <c r="G275" s="329">
        <v>349.56666666666661</v>
      </c>
      <c r="H275" s="329">
        <v>382.16666666666663</v>
      </c>
      <c r="I275" s="329">
        <v>392.38333333333333</v>
      </c>
      <c r="J275" s="329">
        <v>398.46666666666664</v>
      </c>
      <c r="K275" s="328">
        <v>386.3</v>
      </c>
      <c r="L275" s="328">
        <v>370</v>
      </c>
      <c r="M275" s="328">
        <v>0.82740000000000002</v>
      </c>
      <c r="N275" s="1"/>
      <c r="O275" s="1"/>
    </row>
    <row r="276" spans="1:15" ht="12.75" customHeight="1">
      <c r="A276" s="30">
        <v>266</v>
      </c>
      <c r="B276" s="347" t="s">
        <v>840</v>
      </c>
      <c r="C276" s="328">
        <v>61.95</v>
      </c>
      <c r="D276" s="329">
        <v>61.4</v>
      </c>
      <c r="E276" s="329">
        <v>59.05</v>
      </c>
      <c r="F276" s="329">
        <v>56.15</v>
      </c>
      <c r="G276" s="329">
        <v>53.8</v>
      </c>
      <c r="H276" s="329">
        <v>64.3</v>
      </c>
      <c r="I276" s="329">
        <v>66.650000000000006</v>
      </c>
      <c r="J276" s="329">
        <v>69.55</v>
      </c>
      <c r="K276" s="328">
        <v>63.75</v>
      </c>
      <c r="L276" s="328">
        <v>58.5</v>
      </c>
      <c r="M276" s="328">
        <v>31.616489999999999</v>
      </c>
      <c r="N276" s="1"/>
      <c r="O276" s="1"/>
    </row>
    <row r="277" spans="1:15" ht="12.75" customHeight="1">
      <c r="A277" s="30">
        <v>267</v>
      </c>
      <c r="B277" s="347" t="s">
        <v>435</v>
      </c>
      <c r="C277" s="328">
        <v>445</v>
      </c>
      <c r="D277" s="329">
        <v>441.2</v>
      </c>
      <c r="E277" s="329">
        <v>429.4</v>
      </c>
      <c r="F277" s="329">
        <v>413.8</v>
      </c>
      <c r="G277" s="329">
        <v>402</v>
      </c>
      <c r="H277" s="329">
        <v>456.79999999999995</v>
      </c>
      <c r="I277" s="329">
        <v>468.6</v>
      </c>
      <c r="J277" s="329">
        <v>484.19999999999993</v>
      </c>
      <c r="K277" s="328">
        <v>453</v>
      </c>
      <c r="L277" s="328">
        <v>425.6</v>
      </c>
      <c r="M277" s="328">
        <v>2.5416300000000001</v>
      </c>
      <c r="N277" s="1"/>
      <c r="O277" s="1"/>
    </row>
    <row r="278" spans="1:15" ht="12.75" customHeight="1">
      <c r="A278" s="30">
        <v>268</v>
      </c>
      <c r="B278" s="347" t="s">
        <v>436</v>
      </c>
      <c r="C278" s="328">
        <v>46</v>
      </c>
      <c r="D278" s="329">
        <v>45.449999999999996</v>
      </c>
      <c r="E278" s="329">
        <v>44.29999999999999</v>
      </c>
      <c r="F278" s="329">
        <v>42.599999999999994</v>
      </c>
      <c r="G278" s="329">
        <v>41.449999999999989</v>
      </c>
      <c r="H278" s="329">
        <v>47.149999999999991</v>
      </c>
      <c r="I278" s="329">
        <v>48.3</v>
      </c>
      <c r="J278" s="329">
        <v>49.999999999999993</v>
      </c>
      <c r="K278" s="328">
        <v>46.6</v>
      </c>
      <c r="L278" s="328">
        <v>43.75</v>
      </c>
      <c r="M278" s="328">
        <v>21.56671</v>
      </c>
      <c r="N278" s="1"/>
      <c r="O278" s="1"/>
    </row>
    <row r="279" spans="1:15" ht="12.75" customHeight="1">
      <c r="A279" s="30">
        <v>269</v>
      </c>
      <c r="B279" s="347" t="s">
        <v>438</v>
      </c>
      <c r="C279" s="328">
        <v>446.25</v>
      </c>
      <c r="D279" s="329">
        <v>453.5</v>
      </c>
      <c r="E279" s="329">
        <v>433.1</v>
      </c>
      <c r="F279" s="329">
        <v>419.95000000000005</v>
      </c>
      <c r="G279" s="329">
        <v>399.55000000000007</v>
      </c>
      <c r="H279" s="329">
        <v>466.65</v>
      </c>
      <c r="I279" s="329">
        <v>487.04999999999995</v>
      </c>
      <c r="J279" s="329">
        <v>500.19999999999993</v>
      </c>
      <c r="K279" s="328">
        <v>473.9</v>
      </c>
      <c r="L279" s="328">
        <v>440.35</v>
      </c>
      <c r="M279" s="328">
        <v>3.8475600000000001</v>
      </c>
      <c r="N279" s="1"/>
      <c r="O279" s="1"/>
    </row>
    <row r="280" spans="1:15" ht="12.75" customHeight="1">
      <c r="A280" s="30">
        <v>270</v>
      </c>
      <c r="B280" s="347" t="s">
        <v>428</v>
      </c>
      <c r="C280" s="328">
        <v>1002.95</v>
      </c>
      <c r="D280" s="329">
        <v>1023.35</v>
      </c>
      <c r="E280" s="329">
        <v>978.60000000000014</v>
      </c>
      <c r="F280" s="329">
        <v>954.25000000000011</v>
      </c>
      <c r="G280" s="329">
        <v>909.50000000000023</v>
      </c>
      <c r="H280" s="329">
        <v>1047.7</v>
      </c>
      <c r="I280" s="329">
        <v>1092.4499999999998</v>
      </c>
      <c r="J280" s="329">
        <v>1116.8</v>
      </c>
      <c r="K280" s="328">
        <v>1068.0999999999999</v>
      </c>
      <c r="L280" s="328">
        <v>999</v>
      </c>
      <c r="M280" s="328">
        <v>1.8326199999999999</v>
      </c>
      <c r="N280" s="1"/>
      <c r="O280" s="1"/>
    </row>
    <row r="281" spans="1:15" ht="12.75" customHeight="1">
      <c r="A281" s="30">
        <v>271</v>
      </c>
      <c r="B281" s="347" t="s">
        <v>429</v>
      </c>
      <c r="C281" s="328">
        <v>306.55</v>
      </c>
      <c r="D281" s="329">
        <v>307.26666666666665</v>
      </c>
      <c r="E281" s="329">
        <v>299.5333333333333</v>
      </c>
      <c r="F281" s="329">
        <v>292.51666666666665</v>
      </c>
      <c r="G281" s="329">
        <v>284.7833333333333</v>
      </c>
      <c r="H281" s="329">
        <v>314.2833333333333</v>
      </c>
      <c r="I281" s="329">
        <v>322.01666666666665</v>
      </c>
      <c r="J281" s="329">
        <v>329.0333333333333</v>
      </c>
      <c r="K281" s="328">
        <v>315</v>
      </c>
      <c r="L281" s="328">
        <v>300.25</v>
      </c>
      <c r="M281" s="328">
        <v>5.5411700000000002</v>
      </c>
      <c r="N281" s="1"/>
      <c r="O281" s="1"/>
    </row>
    <row r="282" spans="1:15" ht="12.75" customHeight="1">
      <c r="A282" s="30">
        <v>272</v>
      </c>
      <c r="B282" s="347" t="s">
        <v>142</v>
      </c>
      <c r="C282" s="328">
        <v>1752.15</v>
      </c>
      <c r="D282" s="329">
        <v>1757.2666666666667</v>
      </c>
      <c r="E282" s="329">
        <v>1728.5833333333333</v>
      </c>
      <c r="F282" s="329">
        <v>1705.0166666666667</v>
      </c>
      <c r="G282" s="329">
        <v>1676.3333333333333</v>
      </c>
      <c r="H282" s="329">
        <v>1780.8333333333333</v>
      </c>
      <c r="I282" s="329">
        <v>1809.5166666666667</v>
      </c>
      <c r="J282" s="329">
        <v>1833.0833333333333</v>
      </c>
      <c r="K282" s="328">
        <v>1785.95</v>
      </c>
      <c r="L282" s="328">
        <v>1733.7</v>
      </c>
      <c r="M282" s="328">
        <v>25.49194</v>
      </c>
      <c r="N282" s="1"/>
      <c r="O282" s="1"/>
    </row>
    <row r="283" spans="1:15" ht="12.75" customHeight="1">
      <c r="A283" s="30">
        <v>273</v>
      </c>
      <c r="B283" s="347" t="s">
        <v>430</v>
      </c>
      <c r="C283" s="328">
        <v>546.20000000000005</v>
      </c>
      <c r="D283" s="329">
        <v>551.81666666666672</v>
      </c>
      <c r="E283" s="329">
        <v>539.38333333333344</v>
      </c>
      <c r="F283" s="329">
        <v>532.56666666666672</v>
      </c>
      <c r="G283" s="329">
        <v>520.13333333333344</v>
      </c>
      <c r="H283" s="329">
        <v>558.63333333333344</v>
      </c>
      <c r="I283" s="329">
        <v>571.06666666666661</v>
      </c>
      <c r="J283" s="329">
        <v>577.88333333333344</v>
      </c>
      <c r="K283" s="328">
        <v>564.25</v>
      </c>
      <c r="L283" s="328">
        <v>545</v>
      </c>
      <c r="M283" s="328">
        <v>10.89982</v>
      </c>
      <c r="N283" s="1"/>
      <c r="O283" s="1"/>
    </row>
    <row r="284" spans="1:15" ht="12.75" customHeight="1">
      <c r="A284" s="30">
        <v>274</v>
      </c>
      <c r="B284" s="347" t="s">
        <v>427</v>
      </c>
      <c r="C284" s="328">
        <v>627</v>
      </c>
      <c r="D284" s="329">
        <v>627.7833333333333</v>
      </c>
      <c r="E284" s="329">
        <v>621.36666666666656</v>
      </c>
      <c r="F284" s="329">
        <v>615.73333333333323</v>
      </c>
      <c r="G284" s="329">
        <v>609.31666666666649</v>
      </c>
      <c r="H284" s="329">
        <v>633.41666666666663</v>
      </c>
      <c r="I284" s="329">
        <v>639.83333333333337</v>
      </c>
      <c r="J284" s="329">
        <v>645.4666666666667</v>
      </c>
      <c r="K284" s="328">
        <v>634.20000000000005</v>
      </c>
      <c r="L284" s="328">
        <v>622.15</v>
      </c>
      <c r="M284" s="328">
        <v>2.3296199999999998</v>
      </c>
      <c r="N284" s="1"/>
      <c r="O284" s="1"/>
    </row>
    <row r="285" spans="1:15" ht="12.75" customHeight="1">
      <c r="A285" s="30">
        <v>275</v>
      </c>
      <c r="B285" s="347" t="s">
        <v>431</v>
      </c>
      <c r="C285" s="328">
        <v>193.95</v>
      </c>
      <c r="D285" s="329">
        <v>192.68333333333331</v>
      </c>
      <c r="E285" s="329">
        <v>190.36666666666662</v>
      </c>
      <c r="F285" s="329">
        <v>186.7833333333333</v>
      </c>
      <c r="G285" s="329">
        <v>184.46666666666661</v>
      </c>
      <c r="H285" s="329">
        <v>196.26666666666662</v>
      </c>
      <c r="I285" s="329">
        <v>198.58333333333329</v>
      </c>
      <c r="J285" s="329">
        <v>202.16666666666663</v>
      </c>
      <c r="K285" s="328">
        <v>195</v>
      </c>
      <c r="L285" s="328">
        <v>189.1</v>
      </c>
      <c r="M285" s="328">
        <v>4.03186</v>
      </c>
      <c r="N285" s="1"/>
      <c r="O285" s="1"/>
    </row>
    <row r="286" spans="1:15" ht="12.75" customHeight="1">
      <c r="A286" s="30">
        <v>276</v>
      </c>
      <c r="B286" s="347" t="s">
        <v>432</v>
      </c>
      <c r="C286" s="328">
        <v>1053.8</v>
      </c>
      <c r="D286" s="329">
        <v>1059.2666666666667</v>
      </c>
      <c r="E286" s="329">
        <v>1030.5333333333333</v>
      </c>
      <c r="F286" s="329">
        <v>1007.2666666666667</v>
      </c>
      <c r="G286" s="329">
        <v>978.5333333333333</v>
      </c>
      <c r="H286" s="329">
        <v>1082.5333333333333</v>
      </c>
      <c r="I286" s="329">
        <v>1111.2666666666664</v>
      </c>
      <c r="J286" s="329">
        <v>1134.5333333333333</v>
      </c>
      <c r="K286" s="328">
        <v>1088</v>
      </c>
      <c r="L286" s="328">
        <v>1036</v>
      </c>
      <c r="M286" s="328">
        <v>0.15522</v>
      </c>
      <c r="N286" s="1"/>
      <c r="O286" s="1"/>
    </row>
    <row r="287" spans="1:15" ht="12.75" customHeight="1">
      <c r="A287" s="30">
        <v>277</v>
      </c>
      <c r="B287" s="347" t="s">
        <v>437</v>
      </c>
      <c r="C287" s="328">
        <v>487.2</v>
      </c>
      <c r="D287" s="329">
        <v>485.9666666666667</v>
      </c>
      <c r="E287" s="329">
        <v>475.98333333333341</v>
      </c>
      <c r="F287" s="329">
        <v>464.76666666666671</v>
      </c>
      <c r="G287" s="329">
        <v>454.78333333333342</v>
      </c>
      <c r="H287" s="329">
        <v>497.18333333333339</v>
      </c>
      <c r="I287" s="329">
        <v>507.16666666666674</v>
      </c>
      <c r="J287" s="329">
        <v>518.38333333333344</v>
      </c>
      <c r="K287" s="328">
        <v>495.95</v>
      </c>
      <c r="L287" s="328">
        <v>474.75</v>
      </c>
      <c r="M287" s="328">
        <v>1.1212299999999999</v>
      </c>
      <c r="N287" s="1"/>
      <c r="O287" s="1"/>
    </row>
    <row r="288" spans="1:15" ht="12.75" customHeight="1">
      <c r="A288" s="30">
        <v>278</v>
      </c>
      <c r="B288" s="347" t="s">
        <v>143</v>
      </c>
      <c r="C288" s="328">
        <v>61.55</v>
      </c>
      <c r="D288" s="329">
        <v>62.116666666666667</v>
      </c>
      <c r="E288" s="329">
        <v>60.733333333333334</v>
      </c>
      <c r="F288" s="329">
        <v>59.916666666666664</v>
      </c>
      <c r="G288" s="329">
        <v>58.533333333333331</v>
      </c>
      <c r="H288" s="329">
        <v>62.933333333333337</v>
      </c>
      <c r="I288" s="329">
        <v>64.316666666666677</v>
      </c>
      <c r="J288" s="329">
        <v>65.13333333333334</v>
      </c>
      <c r="K288" s="328">
        <v>63.5</v>
      </c>
      <c r="L288" s="328">
        <v>61.3</v>
      </c>
      <c r="M288" s="328">
        <v>88.074200000000005</v>
      </c>
      <c r="N288" s="1"/>
      <c r="O288" s="1"/>
    </row>
    <row r="289" spans="1:15" ht="12.75" customHeight="1">
      <c r="A289" s="30">
        <v>279</v>
      </c>
      <c r="B289" s="347" t="s">
        <v>144</v>
      </c>
      <c r="C289" s="328">
        <v>2350.85</v>
      </c>
      <c r="D289" s="329">
        <v>2378.8166666666662</v>
      </c>
      <c r="E289" s="329">
        <v>2312.6833333333325</v>
      </c>
      <c r="F289" s="329">
        <v>2274.5166666666664</v>
      </c>
      <c r="G289" s="329">
        <v>2208.3833333333328</v>
      </c>
      <c r="H289" s="329">
        <v>2416.9833333333322</v>
      </c>
      <c r="I289" s="329">
        <v>2483.1166666666663</v>
      </c>
      <c r="J289" s="329">
        <v>2521.2833333333319</v>
      </c>
      <c r="K289" s="328">
        <v>2444.9499999999998</v>
      </c>
      <c r="L289" s="328">
        <v>2340.65</v>
      </c>
      <c r="M289" s="328">
        <v>3.1835200000000001</v>
      </c>
      <c r="N289" s="1"/>
      <c r="O289" s="1"/>
    </row>
    <row r="290" spans="1:15" ht="12.75" customHeight="1">
      <c r="A290" s="30">
        <v>280</v>
      </c>
      <c r="B290" s="347" t="s">
        <v>439</v>
      </c>
      <c r="C290" s="328">
        <v>360.65</v>
      </c>
      <c r="D290" s="329">
        <v>353.45</v>
      </c>
      <c r="E290" s="329">
        <v>334.9</v>
      </c>
      <c r="F290" s="329">
        <v>309.14999999999998</v>
      </c>
      <c r="G290" s="329">
        <v>290.59999999999997</v>
      </c>
      <c r="H290" s="329">
        <v>379.2</v>
      </c>
      <c r="I290" s="329">
        <v>397.75000000000006</v>
      </c>
      <c r="J290" s="329">
        <v>423.5</v>
      </c>
      <c r="K290" s="328">
        <v>372</v>
      </c>
      <c r="L290" s="328">
        <v>327.7</v>
      </c>
      <c r="M290" s="328">
        <v>8.6042900000000007</v>
      </c>
      <c r="N290" s="1"/>
      <c r="O290" s="1"/>
    </row>
    <row r="291" spans="1:15" ht="12.75" customHeight="1">
      <c r="A291" s="30">
        <v>281</v>
      </c>
      <c r="B291" s="347" t="s">
        <v>268</v>
      </c>
      <c r="C291" s="328">
        <v>536.65</v>
      </c>
      <c r="D291" s="329">
        <v>538.98333333333335</v>
      </c>
      <c r="E291" s="329">
        <v>529.9666666666667</v>
      </c>
      <c r="F291" s="329">
        <v>523.2833333333333</v>
      </c>
      <c r="G291" s="329">
        <v>514.26666666666665</v>
      </c>
      <c r="H291" s="329">
        <v>545.66666666666674</v>
      </c>
      <c r="I291" s="329">
        <v>554.68333333333339</v>
      </c>
      <c r="J291" s="329">
        <v>561.36666666666679</v>
      </c>
      <c r="K291" s="328">
        <v>548</v>
      </c>
      <c r="L291" s="328">
        <v>532.29999999999995</v>
      </c>
      <c r="M291" s="328">
        <v>14.18425</v>
      </c>
      <c r="N291" s="1"/>
      <c r="O291" s="1"/>
    </row>
    <row r="292" spans="1:15" ht="12.75" customHeight="1">
      <c r="A292" s="30">
        <v>282</v>
      </c>
      <c r="B292" s="347" t="s">
        <v>440</v>
      </c>
      <c r="C292" s="328">
        <v>10146.700000000001</v>
      </c>
      <c r="D292" s="329">
        <v>10200.716666666667</v>
      </c>
      <c r="E292" s="329">
        <v>9901.4833333333336</v>
      </c>
      <c r="F292" s="329">
        <v>9656.2666666666664</v>
      </c>
      <c r="G292" s="329">
        <v>9357.0333333333328</v>
      </c>
      <c r="H292" s="329">
        <v>10445.933333333334</v>
      </c>
      <c r="I292" s="329">
        <v>10745.166666666668</v>
      </c>
      <c r="J292" s="329">
        <v>10990.383333333335</v>
      </c>
      <c r="K292" s="328">
        <v>10499.95</v>
      </c>
      <c r="L292" s="328">
        <v>9955.5</v>
      </c>
      <c r="M292" s="328">
        <v>0.10012</v>
      </c>
      <c r="N292" s="1"/>
      <c r="O292" s="1"/>
    </row>
    <row r="293" spans="1:15" ht="12.75" customHeight="1">
      <c r="A293" s="30">
        <v>283</v>
      </c>
      <c r="B293" s="347" t="s">
        <v>441</v>
      </c>
      <c r="C293" s="328">
        <v>52.45</v>
      </c>
      <c r="D293" s="329">
        <v>52.983333333333327</v>
      </c>
      <c r="E293" s="329">
        <v>51.016666666666652</v>
      </c>
      <c r="F293" s="329">
        <v>49.583333333333321</v>
      </c>
      <c r="G293" s="329">
        <v>47.616666666666646</v>
      </c>
      <c r="H293" s="329">
        <v>54.416666666666657</v>
      </c>
      <c r="I293" s="329">
        <v>56.38333333333334</v>
      </c>
      <c r="J293" s="329">
        <v>57.816666666666663</v>
      </c>
      <c r="K293" s="328">
        <v>54.95</v>
      </c>
      <c r="L293" s="328">
        <v>51.55</v>
      </c>
      <c r="M293" s="328">
        <v>102.27529</v>
      </c>
      <c r="N293" s="1"/>
      <c r="O293" s="1"/>
    </row>
    <row r="294" spans="1:15" ht="12.75" customHeight="1">
      <c r="A294" s="30">
        <v>284</v>
      </c>
      <c r="B294" s="347" t="s">
        <v>145</v>
      </c>
      <c r="C294" s="328">
        <v>342.35</v>
      </c>
      <c r="D294" s="329">
        <v>343.9666666666667</v>
      </c>
      <c r="E294" s="329">
        <v>338.38333333333338</v>
      </c>
      <c r="F294" s="329">
        <v>334.41666666666669</v>
      </c>
      <c r="G294" s="329">
        <v>328.83333333333337</v>
      </c>
      <c r="H294" s="329">
        <v>347.93333333333339</v>
      </c>
      <c r="I294" s="329">
        <v>353.51666666666665</v>
      </c>
      <c r="J294" s="329">
        <v>357.48333333333341</v>
      </c>
      <c r="K294" s="328">
        <v>349.55</v>
      </c>
      <c r="L294" s="328">
        <v>340</v>
      </c>
      <c r="M294" s="328">
        <v>29.94698</v>
      </c>
      <c r="N294" s="1"/>
      <c r="O294" s="1"/>
    </row>
    <row r="295" spans="1:15" ht="12.75" customHeight="1">
      <c r="A295" s="30">
        <v>285</v>
      </c>
      <c r="B295" s="347" t="s">
        <v>442</v>
      </c>
      <c r="C295" s="328">
        <v>2613.1999999999998</v>
      </c>
      <c r="D295" s="329">
        <v>2629.3166666666671</v>
      </c>
      <c r="E295" s="329">
        <v>2583.983333333334</v>
      </c>
      <c r="F295" s="329">
        <v>2554.7666666666669</v>
      </c>
      <c r="G295" s="329">
        <v>2509.4333333333338</v>
      </c>
      <c r="H295" s="329">
        <v>2658.5333333333342</v>
      </c>
      <c r="I295" s="329">
        <v>2703.8666666666672</v>
      </c>
      <c r="J295" s="329">
        <v>2733.0833333333344</v>
      </c>
      <c r="K295" s="328">
        <v>2674.65</v>
      </c>
      <c r="L295" s="328">
        <v>2600.1</v>
      </c>
      <c r="M295" s="328">
        <v>0.67166000000000003</v>
      </c>
      <c r="N295" s="1"/>
      <c r="O295" s="1"/>
    </row>
    <row r="296" spans="1:15" ht="12.75" customHeight="1">
      <c r="A296" s="30">
        <v>286</v>
      </c>
      <c r="B296" s="347" t="s">
        <v>841</v>
      </c>
      <c r="C296" s="328">
        <v>1042.95</v>
      </c>
      <c r="D296" s="329">
        <v>1051.1499999999999</v>
      </c>
      <c r="E296" s="329">
        <v>1026.7999999999997</v>
      </c>
      <c r="F296" s="329">
        <v>1010.6499999999999</v>
      </c>
      <c r="G296" s="329">
        <v>986.29999999999973</v>
      </c>
      <c r="H296" s="329">
        <v>1067.2999999999997</v>
      </c>
      <c r="I296" s="329">
        <v>1091.6499999999996</v>
      </c>
      <c r="J296" s="329">
        <v>1107.7999999999997</v>
      </c>
      <c r="K296" s="328">
        <v>1075.5</v>
      </c>
      <c r="L296" s="328">
        <v>1035</v>
      </c>
      <c r="M296" s="328">
        <v>3.16466</v>
      </c>
      <c r="N296" s="1"/>
      <c r="O296" s="1"/>
    </row>
    <row r="297" spans="1:15" ht="12.75" customHeight="1">
      <c r="A297" s="30">
        <v>287</v>
      </c>
      <c r="B297" s="347" t="s">
        <v>146</v>
      </c>
      <c r="C297" s="328">
        <v>1711.75</v>
      </c>
      <c r="D297" s="329">
        <v>1722.9333333333334</v>
      </c>
      <c r="E297" s="329">
        <v>1691.8166666666668</v>
      </c>
      <c r="F297" s="329">
        <v>1671.8833333333334</v>
      </c>
      <c r="G297" s="329">
        <v>1640.7666666666669</v>
      </c>
      <c r="H297" s="329">
        <v>1742.8666666666668</v>
      </c>
      <c r="I297" s="329">
        <v>1773.9833333333336</v>
      </c>
      <c r="J297" s="329">
        <v>1793.9166666666667</v>
      </c>
      <c r="K297" s="328">
        <v>1754.05</v>
      </c>
      <c r="L297" s="328">
        <v>1703</v>
      </c>
      <c r="M297" s="328">
        <v>39.068190000000001</v>
      </c>
      <c r="N297" s="1"/>
      <c r="O297" s="1"/>
    </row>
    <row r="298" spans="1:15" ht="12.75" customHeight="1">
      <c r="A298" s="30">
        <v>288</v>
      </c>
      <c r="B298" s="347" t="s">
        <v>147</v>
      </c>
      <c r="C298" s="328">
        <v>6108.65</v>
      </c>
      <c r="D298" s="329">
        <v>6100.083333333333</v>
      </c>
      <c r="E298" s="329">
        <v>5921.1666666666661</v>
      </c>
      <c r="F298" s="329">
        <v>5733.6833333333334</v>
      </c>
      <c r="G298" s="329">
        <v>5554.7666666666664</v>
      </c>
      <c r="H298" s="329">
        <v>6287.5666666666657</v>
      </c>
      <c r="I298" s="329">
        <v>6466.4833333333318</v>
      </c>
      <c r="J298" s="329">
        <v>6653.9666666666653</v>
      </c>
      <c r="K298" s="328">
        <v>6279</v>
      </c>
      <c r="L298" s="328">
        <v>5912.6</v>
      </c>
      <c r="M298" s="328">
        <v>5.4936299999999996</v>
      </c>
      <c r="N298" s="1"/>
      <c r="O298" s="1"/>
    </row>
    <row r="299" spans="1:15" ht="12.75" customHeight="1">
      <c r="A299" s="30">
        <v>289</v>
      </c>
      <c r="B299" s="347" t="s">
        <v>148</v>
      </c>
      <c r="C299" s="328">
        <v>4613.5</v>
      </c>
      <c r="D299" s="329">
        <v>4619.5</v>
      </c>
      <c r="E299" s="329">
        <v>4554</v>
      </c>
      <c r="F299" s="329">
        <v>4494.5</v>
      </c>
      <c r="G299" s="329">
        <v>4429</v>
      </c>
      <c r="H299" s="329">
        <v>4679</v>
      </c>
      <c r="I299" s="329">
        <v>4744.5</v>
      </c>
      <c r="J299" s="329">
        <v>4804</v>
      </c>
      <c r="K299" s="328">
        <v>4685</v>
      </c>
      <c r="L299" s="328">
        <v>4560</v>
      </c>
      <c r="M299" s="328">
        <v>3.08447</v>
      </c>
      <c r="N299" s="1"/>
      <c r="O299" s="1"/>
    </row>
    <row r="300" spans="1:15" ht="12.75" customHeight="1">
      <c r="A300" s="30">
        <v>290</v>
      </c>
      <c r="B300" s="347" t="s">
        <v>149</v>
      </c>
      <c r="C300" s="328">
        <v>704.35</v>
      </c>
      <c r="D300" s="329">
        <v>708.71666666666658</v>
      </c>
      <c r="E300" s="329">
        <v>698.43333333333317</v>
      </c>
      <c r="F300" s="329">
        <v>692.51666666666654</v>
      </c>
      <c r="G300" s="329">
        <v>682.23333333333312</v>
      </c>
      <c r="H300" s="329">
        <v>714.63333333333321</v>
      </c>
      <c r="I300" s="329">
        <v>724.91666666666674</v>
      </c>
      <c r="J300" s="329">
        <v>730.83333333333326</v>
      </c>
      <c r="K300" s="328">
        <v>719</v>
      </c>
      <c r="L300" s="328">
        <v>702.8</v>
      </c>
      <c r="M300" s="328">
        <v>14.72959</v>
      </c>
      <c r="N300" s="1"/>
      <c r="O300" s="1"/>
    </row>
    <row r="301" spans="1:15" ht="12.75" customHeight="1">
      <c r="A301" s="30">
        <v>291</v>
      </c>
      <c r="B301" s="347" t="s">
        <v>443</v>
      </c>
      <c r="C301" s="328">
        <v>2284.85</v>
      </c>
      <c r="D301" s="329">
        <v>2283.6333333333332</v>
      </c>
      <c r="E301" s="329">
        <v>2231.2166666666662</v>
      </c>
      <c r="F301" s="329">
        <v>2177.583333333333</v>
      </c>
      <c r="G301" s="329">
        <v>2125.1666666666661</v>
      </c>
      <c r="H301" s="329">
        <v>2337.2666666666664</v>
      </c>
      <c r="I301" s="329">
        <v>2389.6833333333334</v>
      </c>
      <c r="J301" s="329">
        <v>2443.3166666666666</v>
      </c>
      <c r="K301" s="328">
        <v>2336.0500000000002</v>
      </c>
      <c r="L301" s="328">
        <v>2230</v>
      </c>
      <c r="M301" s="328">
        <v>0.65834999999999999</v>
      </c>
      <c r="N301" s="1"/>
      <c r="O301" s="1"/>
    </row>
    <row r="302" spans="1:15" ht="12.75" customHeight="1">
      <c r="A302" s="30">
        <v>292</v>
      </c>
      <c r="B302" s="347" t="s">
        <v>842</v>
      </c>
      <c r="C302" s="328">
        <v>406.75</v>
      </c>
      <c r="D302" s="329">
        <v>408.2166666666667</v>
      </c>
      <c r="E302" s="329">
        <v>400.03333333333342</v>
      </c>
      <c r="F302" s="329">
        <v>393.31666666666672</v>
      </c>
      <c r="G302" s="329">
        <v>385.13333333333344</v>
      </c>
      <c r="H302" s="329">
        <v>414.93333333333339</v>
      </c>
      <c r="I302" s="329">
        <v>423.11666666666667</v>
      </c>
      <c r="J302" s="329">
        <v>429.83333333333337</v>
      </c>
      <c r="K302" s="328">
        <v>416.4</v>
      </c>
      <c r="L302" s="328">
        <v>401.5</v>
      </c>
      <c r="M302" s="328">
        <v>5.3221499999999997</v>
      </c>
      <c r="N302" s="1"/>
      <c r="O302" s="1"/>
    </row>
    <row r="303" spans="1:15" ht="12.75" customHeight="1">
      <c r="A303" s="30">
        <v>293</v>
      </c>
      <c r="B303" s="347" t="s">
        <v>150</v>
      </c>
      <c r="C303" s="328">
        <v>732.3</v>
      </c>
      <c r="D303" s="329">
        <v>739.43333333333339</v>
      </c>
      <c r="E303" s="329">
        <v>722.86666666666679</v>
      </c>
      <c r="F303" s="329">
        <v>713.43333333333339</v>
      </c>
      <c r="G303" s="329">
        <v>696.86666666666679</v>
      </c>
      <c r="H303" s="329">
        <v>748.86666666666679</v>
      </c>
      <c r="I303" s="329">
        <v>765.43333333333339</v>
      </c>
      <c r="J303" s="329">
        <v>774.86666666666679</v>
      </c>
      <c r="K303" s="328">
        <v>756</v>
      </c>
      <c r="L303" s="328">
        <v>730</v>
      </c>
      <c r="M303" s="328">
        <v>48.298499999999997</v>
      </c>
      <c r="N303" s="1"/>
      <c r="O303" s="1"/>
    </row>
    <row r="304" spans="1:15" ht="12.75" customHeight="1">
      <c r="A304" s="30">
        <v>294</v>
      </c>
      <c r="B304" s="347" t="s">
        <v>151</v>
      </c>
      <c r="C304" s="328">
        <v>138.5</v>
      </c>
      <c r="D304" s="329">
        <v>139.63333333333333</v>
      </c>
      <c r="E304" s="329">
        <v>136.26666666666665</v>
      </c>
      <c r="F304" s="329">
        <v>134.03333333333333</v>
      </c>
      <c r="G304" s="329">
        <v>130.66666666666666</v>
      </c>
      <c r="H304" s="329">
        <v>141.86666666666665</v>
      </c>
      <c r="I304" s="329">
        <v>145.23333333333332</v>
      </c>
      <c r="J304" s="329">
        <v>147.46666666666664</v>
      </c>
      <c r="K304" s="328">
        <v>143</v>
      </c>
      <c r="L304" s="328">
        <v>137.4</v>
      </c>
      <c r="M304" s="328">
        <v>66.427359999999993</v>
      </c>
      <c r="N304" s="1"/>
      <c r="O304" s="1"/>
    </row>
    <row r="305" spans="1:15" ht="12.75" customHeight="1">
      <c r="A305" s="30">
        <v>295</v>
      </c>
      <c r="B305" s="347" t="s">
        <v>317</v>
      </c>
      <c r="C305" s="328">
        <v>17.850000000000001</v>
      </c>
      <c r="D305" s="329">
        <v>17.933333333333334</v>
      </c>
      <c r="E305" s="329">
        <v>17.716666666666669</v>
      </c>
      <c r="F305" s="329">
        <v>17.583333333333336</v>
      </c>
      <c r="G305" s="329">
        <v>17.366666666666671</v>
      </c>
      <c r="H305" s="329">
        <v>18.066666666666666</v>
      </c>
      <c r="I305" s="329">
        <v>18.283333333333328</v>
      </c>
      <c r="J305" s="329">
        <v>18.416666666666664</v>
      </c>
      <c r="K305" s="328">
        <v>18.149999999999999</v>
      </c>
      <c r="L305" s="328">
        <v>17.8</v>
      </c>
      <c r="M305" s="328">
        <v>20.200109999999999</v>
      </c>
      <c r="N305" s="1"/>
      <c r="O305" s="1"/>
    </row>
    <row r="306" spans="1:15" ht="12.75" customHeight="1">
      <c r="A306" s="30">
        <v>296</v>
      </c>
      <c r="B306" s="347" t="s">
        <v>446</v>
      </c>
      <c r="C306" s="328">
        <v>185.45</v>
      </c>
      <c r="D306" s="329">
        <v>186.38333333333333</v>
      </c>
      <c r="E306" s="329">
        <v>179.46666666666664</v>
      </c>
      <c r="F306" s="329">
        <v>173.48333333333332</v>
      </c>
      <c r="G306" s="329">
        <v>166.56666666666663</v>
      </c>
      <c r="H306" s="329">
        <v>192.36666666666665</v>
      </c>
      <c r="I306" s="329">
        <v>199.28333333333333</v>
      </c>
      <c r="J306" s="329">
        <v>205.26666666666665</v>
      </c>
      <c r="K306" s="328">
        <v>193.3</v>
      </c>
      <c r="L306" s="328">
        <v>180.4</v>
      </c>
      <c r="M306" s="328">
        <v>3.48942</v>
      </c>
      <c r="N306" s="1"/>
      <c r="O306" s="1"/>
    </row>
    <row r="307" spans="1:15" ht="12.75" customHeight="1">
      <c r="A307" s="30">
        <v>297</v>
      </c>
      <c r="B307" s="347" t="s">
        <v>448</v>
      </c>
      <c r="C307" s="328">
        <v>416.6</v>
      </c>
      <c r="D307" s="329">
        <v>422.56666666666666</v>
      </c>
      <c r="E307" s="329">
        <v>409.13333333333333</v>
      </c>
      <c r="F307" s="329">
        <v>401.66666666666669</v>
      </c>
      <c r="G307" s="329">
        <v>388.23333333333335</v>
      </c>
      <c r="H307" s="329">
        <v>430.0333333333333</v>
      </c>
      <c r="I307" s="329">
        <v>443.46666666666658</v>
      </c>
      <c r="J307" s="329">
        <v>450.93333333333328</v>
      </c>
      <c r="K307" s="328">
        <v>436</v>
      </c>
      <c r="L307" s="328">
        <v>415.1</v>
      </c>
      <c r="M307" s="328">
        <v>1.61581</v>
      </c>
      <c r="N307" s="1"/>
      <c r="O307" s="1"/>
    </row>
    <row r="308" spans="1:15" ht="12.75" customHeight="1">
      <c r="A308" s="30">
        <v>298</v>
      </c>
      <c r="B308" s="347" t="s">
        <v>152</v>
      </c>
      <c r="C308" s="328">
        <v>116.1</v>
      </c>
      <c r="D308" s="329">
        <v>116.3</v>
      </c>
      <c r="E308" s="329">
        <v>113.8</v>
      </c>
      <c r="F308" s="329">
        <v>111.5</v>
      </c>
      <c r="G308" s="329">
        <v>109</v>
      </c>
      <c r="H308" s="329">
        <v>118.6</v>
      </c>
      <c r="I308" s="329">
        <v>121.1</v>
      </c>
      <c r="J308" s="329">
        <v>123.39999999999999</v>
      </c>
      <c r="K308" s="328">
        <v>118.8</v>
      </c>
      <c r="L308" s="328">
        <v>114</v>
      </c>
      <c r="M308" s="328">
        <v>43.575130000000001</v>
      </c>
      <c r="N308" s="1"/>
      <c r="O308" s="1"/>
    </row>
    <row r="309" spans="1:15" ht="12.75" customHeight="1">
      <c r="A309" s="30">
        <v>299</v>
      </c>
      <c r="B309" s="347" t="s">
        <v>153</v>
      </c>
      <c r="C309" s="328">
        <v>501.05</v>
      </c>
      <c r="D309" s="329">
        <v>503.38333333333338</v>
      </c>
      <c r="E309" s="329">
        <v>496.76666666666677</v>
      </c>
      <c r="F309" s="329">
        <v>492.48333333333341</v>
      </c>
      <c r="G309" s="329">
        <v>485.86666666666679</v>
      </c>
      <c r="H309" s="329">
        <v>507.66666666666674</v>
      </c>
      <c r="I309" s="329">
        <v>514.28333333333342</v>
      </c>
      <c r="J309" s="329">
        <v>518.56666666666672</v>
      </c>
      <c r="K309" s="328">
        <v>510</v>
      </c>
      <c r="L309" s="328">
        <v>499.1</v>
      </c>
      <c r="M309" s="328">
        <v>22.332640000000001</v>
      </c>
      <c r="N309" s="1"/>
      <c r="O309" s="1"/>
    </row>
    <row r="310" spans="1:15" ht="12.75" customHeight="1">
      <c r="A310" s="30">
        <v>300</v>
      </c>
      <c r="B310" s="347" t="s">
        <v>154</v>
      </c>
      <c r="C310" s="328">
        <v>7247.3</v>
      </c>
      <c r="D310" s="329">
        <v>7298.833333333333</v>
      </c>
      <c r="E310" s="329">
        <v>7078.4666666666662</v>
      </c>
      <c r="F310" s="329">
        <v>6909.6333333333332</v>
      </c>
      <c r="G310" s="329">
        <v>6689.2666666666664</v>
      </c>
      <c r="H310" s="329">
        <v>7467.6666666666661</v>
      </c>
      <c r="I310" s="329">
        <v>7688.0333333333328</v>
      </c>
      <c r="J310" s="329">
        <v>7856.8666666666659</v>
      </c>
      <c r="K310" s="328">
        <v>7519.2</v>
      </c>
      <c r="L310" s="328">
        <v>7130</v>
      </c>
      <c r="M310" s="328">
        <v>25.116579999999999</v>
      </c>
      <c r="N310" s="1"/>
      <c r="O310" s="1"/>
    </row>
    <row r="311" spans="1:15" ht="12.75" customHeight="1">
      <c r="A311" s="30">
        <v>301</v>
      </c>
      <c r="B311" s="347" t="s">
        <v>843</v>
      </c>
      <c r="C311" s="328">
        <v>2677</v>
      </c>
      <c r="D311" s="329">
        <v>2709</v>
      </c>
      <c r="E311" s="329">
        <v>2633</v>
      </c>
      <c r="F311" s="329">
        <v>2589</v>
      </c>
      <c r="G311" s="329">
        <v>2513</v>
      </c>
      <c r="H311" s="329">
        <v>2753</v>
      </c>
      <c r="I311" s="329">
        <v>2829</v>
      </c>
      <c r="J311" s="329">
        <v>2873</v>
      </c>
      <c r="K311" s="328">
        <v>2785</v>
      </c>
      <c r="L311" s="328">
        <v>2665</v>
      </c>
      <c r="M311" s="328">
        <v>0.82850000000000001</v>
      </c>
      <c r="N311" s="1"/>
      <c r="O311" s="1"/>
    </row>
    <row r="312" spans="1:15" ht="12.75" customHeight="1">
      <c r="A312" s="30">
        <v>302</v>
      </c>
      <c r="B312" s="347" t="s">
        <v>450</v>
      </c>
      <c r="C312" s="328">
        <v>359.55</v>
      </c>
      <c r="D312" s="329">
        <v>359.8</v>
      </c>
      <c r="E312" s="329">
        <v>349.75</v>
      </c>
      <c r="F312" s="329">
        <v>339.95</v>
      </c>
      <c r="G312" s="329">
        <v>329.9</v>
      </c>
      <c r="H312" s="329">
        <v>369.6</v>
      </c>
      <c r="I312" s="329">
        <v>379.65000000000009</v>
      </c>
      <c r="J312" s="329">
        <v>389.45000000000005</v>
      </c>
      <c r="K312" s="328">
        <v>369.85</v>
      </c>
      <c r="L312" s="328">
        <v>350</v>
      </c>
      <c r="M312" s="328">
        <v>18.531610000000001</v>
      </c>
      <c r="N312" s="1"/>
      <c r="O312" s="1"/>
    </row>
    <row r="313" spans="1:15" ht="12.75" customHeight="1">
      <c r="A313" s="30">
        <v>303</v>
      </c>
      <c r="B313" s="347" t="s">
        <v>451</v>
      </c>
      <c r="C313" s="328">
        <v>241.65</v>
      </c>
      <c r="D313" s="329">
        <v>243.33333333333334</v>
      </c>
      <c r="E313" s="329">
        <v>239.31666666666669</v>
      </c>
      <c r="F313" s="329">
        <v>236.98333333333335</v>
      </c>
      <c r="G313" s="329">
        <v>232.9666666666667</v>
      </c>
      <c r="H313" s="329">
        <v>245.66666666666669</v>
      </c>
      <c r="I313" s="329">
        <v>249.68333333333334</v>
      </c>
      <c r="J313" s="329">
        <v>252.01666666666668</v>
      </c>
      <c r="K313" s="328">
        <v>247.35</v>
      </c>
      <c r="L313" s="328">
        <v>241</v>
      </c>
      <c r="M313" s="328">
        <v>2.0349900000000001</v>
      </c>
      <c r="N313" s="1"/>
      <c r="O313" s="1"/>
    </row>
    <row r="314" spans="1:15" ht="12.75" customHeight="1">
      <c r="A314" s="30">
        <v>304</v>
      </c>
      <c r="B314" s="347" t="s">
        <v>155</v>
      </c>
      <c r="C314" s="328">
        <v>825.8</v>
      </c>
      <c r="D314" s="329">
        <v>841.43333333333339</v>
      </c>
      <c r="E314" s="329">
        <v>807.16666666666674</v>
      </c>
      <c r="F314" s="329">
        <v>788.5333333333333</v>
      </c>
      <c r="G314" s="329">
        <v>754.26666666666665</v>
      </c>
      <c r="H314" s="329">
        <v>860.06666666666683</v>
      </c>
      <c r="I314" s="329">
        <v>894.33333333333348</v>
      </c>
      <c r="J314" s="329">
        <v>912.96666666666692</v>
      </c>
      <c r="K314" s="328">
        <v>875.7</v>
      </c>
      <c r="L314" s="328">
        <v>822.8</v>
      </c>
      <c r="M314" s="328">
        <v>21.537939999999999</v>
      </c>
      <c r="N314" s="1"/>
      <c r="O314" s="1"/>
    </row>
    <row r="315" spans="1:15" ht="12.75" customHeight="1">
      <c r="A315" s="30">
        <v>305</v>
      </c>
      <c r="B315" s="347" t="s">
        <v>456</v>
      </c>
      <c r="C315" s="328">
        <v>1264.75</v>
      </c>
      <c r="D315" s="329">
        <v>1288.95</v>
      </c>
      <c r="E315" s="329">
        <v>1231.9000000000001</v>
      </c>
      <c r="F315" s="329">
        <v>1199.05</v>
      </c>
      <c r="G315" s="329">
        <v>1142</v>
      </c>
      <c r="H315" s="329">
        <v>1321.8000000000002</v>
      </c>
      <c r="I315" s="329">
        <v>1378.85</v>
      </c>
      <c r="J315" s="329">
        <v>1411.7000000000003</v>
      </c>
      <c r="K315" s="328">
        <v>1346</v>
      </c>
      <c r="L315" s="328">
        <v>1256.0999999999999</v>
      </c>
      <c r="M315" s="328">
        <v>14.49865</v>
      </c>
      <c r="N315" s="1"/>
      <c r="O315" s="1"/>
    </row>
    <row r="316" spans="1:15" ht="12.75" customHeight="1">
      <c r="A316" s="30">
        <v>306</v>
      </c>
      <c r="B316" s="347" t="s">
        <v>156</v>
      </c>
      <c r="C316" s="328">
        <v>1895.7</v>
      </c>
      <c r="D316" s="329">
        <v>1901.1499999999999</v>
      </c>
      <c r="E316" s="329">
        <v>1848.5499999999997</v>
      </c>
      <c r="F316" s="329">
        <v>1801.3999999999999</v>
      </c>
      <c r="G316" s="329">
        <v>1748.7999999999997</v>
      </c>
      <c r="H316" s="329">
        <v>1948.2999999999997</v>
      </c>
      <c r="I316" s="329">
        <v>2000.8999999999996</v>
      </c>
      <c r="J316" s="329">
        <v>2048.0499999999997</v>
      </c>
      <c r="K316" s="328">
        <v>1953.75</v>
      </c>
      <c r="L316" s="328">
        <v>1854</v>
      </c>
      <c r="M316" s="328">
        <v>3.6827299999999998</v>
      </c>
      <c r="N316" s="1"/>
      <c r="O316" s="1"/>
    </row>
    <row r="317" spans="1:15" ht="12.75" customHeight="1">
      <c r="A317" s="30">
        <v>307</v>
      </c>
      <c r="B317" s="347" t="s">
        <v>157</v>
      </c>
      <c r="C317" s="328">
        <v>789.55</v>
      </c>
      <c r="D317" s="329">
        <v>794.18333333333339</v>
      </c>
      <c r="E317" s="329">
        <v>776.51666666666677</v>
      </c>
      <c r="F317" s="329">
        <v>763.48333333333335</v>
      </c>
      <c r="G317" s="329">
        <v>745.81666666666672</v>
      </c>
      <c r="H317" s="329">
        <v>807.21666666666681</v>
      </c>
      <c r="I317" s="329">
        <v>824.88333333333333</v>
      </c>
      <c r="J317" s="329">
        <v>837.91666666666686</v>
      </c>
      <c r="K317" s="328">
        <v>811.85</v>
      </c>
      <c r="L317" s="328">
        <v>781.15</v>
      </c>
      <c r="M317" s="328">
        <v>3.8370700000000002</v>
      </c>
      <c r="N317" s="1"/>
      <c r="O317" s="1"/>
    </row>
    <row r="318" spans="1:15" ht="12.75" customHeight="1">
      <c r="A318" s="30">
        <v>308</v>
      </c>
      <c r="B318" s="347" t="s">
        <v>158</v>
      </c>
      <c r="C318" s="328">
        <v>716.35</v>
      </c>
      <c r="D318" s="329">
        <v>718.9</v>
      </c>
      <c r="E318" s="329">
        <v>709.44999999999993</v>
      </c>
      <c r="F318" s="329">
        <v>702.55</v>
      </c>
      <c r="G318" s="329">
        <v>693.09999999999991</v>
      </c>
      <c r="H318" s="329">
        <v>725.8</v>
      </c>
      <c r="I318" s="329">
        <v>735.25</v>
      </c>
      <c r="J318" s="329">
        <v>742.15</v>
      </c>
      <c r="K318" s="328">
        <v>728.35</v>
      </c>
      <c r="L318" s="328">
        <v>712</v>
      </c>
      <c r="M318" s="328">
        <v>4.2332400000000003</v>
      </c>
      <c r="N318" s="1"/>
      <c r="O318" s="1"/>
    </row>
    <row r="319" spans="1:15" ht="12.75" customHeight="1">
      <c r="A319" s="30">
        <v>309</v>
      </c>
      <c r="B319" s="347" t="s">
        <v>447</v>
      </c>
      <c r="C319" s="328">
        <v>206.15</v>
      </c>
      <c r="D319" s="329">
        <v>207.04999999999998</v>
      </c>
      <c r="E319" s="329">
        <v>204.09999999999997</v>
      </c>
      <c r="F319" s="329">
        <v>202.04999999999998</v>
      </c>
      <c r="G319" s="329">
        <v>199.09999999999997</v>
      </c>
      <c r="H319" s="329">
        <v>209.09999999999997</v>
      </c>
      <c r="I319" s="329">
        <v>212.04999999999995</v>
      </c>
      <c r="J319" s="329">
        <v>214.09999999999997</v>
      </c>
      <c r="K319" s="328">
        <v>210</v>
      </c>
      <c r="L319" s="328">
        <v>205</v>
      </c>
      <c r="M319" s="328">
        <v>1.52766</v>
      </c>
      <c r="N319" s="1"/>
      <c r="O319" s="1"/>
    </row>
    <row r="320" spans="1:15" ht="12.75" customHeight="1">
      <c r="A320" s="30">
        <v>310</v>
      </c>
      <c r="B320" s="347" t="s">
        <v>454</v>
      </c>
      <c r="C320" s="328">
        <v>175.95</v>
      </c>
      <c r="D320" s="329">
        <v>176.48333333333335</v>
      </c>
      <c r="E320" s="329">
        <v>174.51666666666671</v>
      </c>
      <c r="F320" s="329">
        <v>173.08333333333337</v>
      </c>
      <c r="G320" s="329">
        <v>171.11666666666673</v>
      </c>
      <c r="H320" s="329">
        <v>177.91666666666669</v>
      </c>
      <c r="I320" s="329">
        <v>179.88333333333333</v>
      </c>
      <c r="J320" s="329">
        <v>181.31666666666666</v>
      </c>
      <c r="K320" s="328">
        <v>178.45</v>
      </c>
      <c r="L320" s="328">
        <v>175.05</v>
      </c>
      <c r="M320" s="328">
        <v>0.84931999999999996</v>
      </c>
      <c r="N320" s="1"/>
      <c r="O320" s="1"/>
    </row>
    <row r="321" spans="1:15" ht="12.75" customHeight="1">
      <c r="A321" s="30">
        <v>311</v>
      </c>
      <c r="B321" s="347" t="s">
        <v>452</v>
      </c>
      <c r="C321" s="328">
        <v>184.6</v>
      </c>
      <c r="D321" s="329">
        <v>185</v>
      </c>
      <c r="E321" s="329">
        <v>182.05</v>
      </c>
      <c r="F321" s="329">
        <v>179.5</v>
      </c>
      <c r="G321" s="329">
        <v>176.55</v>
      </c>
      <c r="H321" s="329">
        <v>187.55</v>
      </c>
      <c r="I321" s="329">
        <v>190.5</v>
      </c>
      <c r="J321" s="329">
        <v>193.05</v>
      </c>
      <c r="K321" s="328">
        <v>187.95</v>
      </c>
      <c r="L321" s="328">
        <v>182.45</v>
      </c>
      <c r="M321" s="328">
        <v>3.4154499999999999</v>
      </c>
      <c r="N321" s="1"/>
      <c r="O321" s="1"/>
    </row>
    <row r="322" spans="1:15" ht="12.75" customHeight="1">
      <c r="A322" s="30">
        <v>312</v>
      </c>
      <c r="B322" s="347" t="s">
        <v>453</v>
      </c>
      <c r="C322" s="328">
        <v>911.2</v>
      </c>
      <c r="D322" s="329">
        <v>919.91666666666663</v>
      </c>
      <c r="E322" s="329">
        <v>892.83333333333326</v>
      </c>
      <c r="F322" s="329">
        <v>874.46666666666658</v>
      </c>
      <c r="G322" s="329">
        <v>847.38333333333321</v>
      </c>
      <c r="H322" s="329">
        <v>938.2833333333333</v>
      </c>
      <c r="I322" s="329">
        <v>965.36666666666656</v>
      </c>
      <c r="J322" s="329">
        <v>983.73333333333335</v>
      </c>
      <c r="K322" s="328">
        <v>947</v>
      </c>
      <c r="L322" s="328">
        <v>901.55</v>
      </c>
      <c r="M322" s="328">
        <v>2.6802800000000002</v>
      </c>
      <c r="N322" s="1"/>
      <c r="O322" s="1"/>
    </row>
    <row r="323" spans="1:15" ht="12.75" customHeight="1">
      <c r="A323" s="30">
        <v>313</v>
      </c>
      <c r="B323" s="347" t="s">
        <v>159</v>
      </c>
      <c r="C323" s="328">
        <v>3884.6</v>
      </c>
      <c r="D323" s="329">
        <v>3886.0666666666671</v>
      </c>
      <c r="E323" s="329">
        <v>3808.5333333333342</v>
      </c>
      <c r="F323" s="329">
        <v>3732.4666666666672</v>
      </c>
      <c r="G323" s="329">
        <v>3654.9333333333343</v>
      </c>
      <c r="H323" s="329">
        <v>3962.1333333333341</v>
      </c>
      <c r="I323" s="329">
        <v>4039.666666666667</v>
      </c>
      <c r="J323" s="329">
        <v>4115.7333333333336</v>
      </c>
      <c r="K323" s="328">
        <v>3963.6</v>
      </c>
      <c r="L323" s="328">
        <v>3810</v>
      </c>
      <c r="M323" s="328">
        <v>6.5458499999999997</v>
      </c>
      <c r="N323" s="1"/>
      <c r="O323" s="1"/>
    </row>
    <row r="324" spans="1:15" ht="12.75" customHeight="1">
      <c r="A324" s="30">
        <v>314</v>
      </c>
      <c r="B324" s="347" t="s">
        <v>444</v>
      </c>
      <c r="C324" s="328">
        <v>45.5</v>
      </c>
      <c r="D324" s="329">
        <v>45.9</v>
      </c>
      <c r="E324" s="329">
        <v>44.9</v>
      </c>
      <c r="F324" s="329">
        <v>44.3</v>
      </c>
      <c r="G324" s="329">
        <v>43.3</v>
      </c>
      <c r="H324" s="329">
        <v>46.5</v>
      </c>
      <c r="I324" s="329">
        <v>47.5</v>
      </c>
      <c r="J324" s="329">
        <v>48.1</v>
      </c>
      <c r="K324" s="328">
        <v>46.9</v>
      </c>
      <c r="L324" s="328">
        <v>45.3</v>
      </c>
      <c r="M324" s="328">
        <v>24.978290000000001</v>
      </c>
      <c r="N324" s="1"/>
      <c r="O324" s="1"/>
    </row>
    <row r="325" spans="1:15" ht="12.75" customHeight="1">
      <c r="A325" s="30">
        <v>315</v>
      </c>
      <c r="B325" s="347" t="s">
        <v>445</v>
      </c>
      <c r="C325" s="328">
        <v>170.25</v>
      </c>
      <c r="D325" s="329">
        <v>171.23333333333335</v>
      </c>
      <c r="E325" s="329">
        <v>168.51666666666671</v>
      </c>
      <c r="F325" s="329">
        <v>166.78333333333336</v>
      </c>
      <c r="G325" s="329">
        <v>164.06666666666672</v>
      </c>
      <c r="H325" s="329">
        <v>172.9666666666667</v>
      </c>
      <c r="I325" s="329">
        <v>175.68333333333334</v>
      </c>
      <c r="J325" s="329">
        <v>177.41666666666669</v>
      </c>
      <c r="K325" s="328">
        <v>173.95</v>
      </c>
      <c r="L325" s="328">
        <v>169.5</v>
      </c>
      <c r="M325" s="328">
        <v>2.4794999999999998</v>
      </c>
      <c r="N325" s="1"/>
      <c r="O325" s="1"/>
    </row>
    <row r="326" spans="1:15" ht="12.75" customHeight="1">
      <c r="A326" s="30">
        <v>316</v>
      </c>
      <c r="B326" s="347" t="s">
        <v>455</v>
      </c>
      <c r="C326" s="328">
        <v>850.15</v>
      </c>
      <c r="D326" s="329">
        <v>852.6</v>
      </c>
      <c r="E326" s="329">
        <v>833.35</v>
      </c>
      <c r="F326" s="329">
        <v>816.55</v>
      </c>
      <c r="G326" s="329">
        <v>797.3</v>
      </c>
      <c r="H326" s="329">
        <v>869.40000000000009</v>
      </c>
      <c r="I326" s="329">
        <v>888.65000000000009</v>
      </c>
      <c r="J326" s="329">
        <v>905.45000000000016</v>
      </c>
      <c r="K326" s="328">
        <v>871.85</v>
      </c>
      <c r="L326" s="328">
        <v>835.8</v>
      </c>
      <c r="M326" s="328">
        <v>1.4775199999999999</v>
      </c>
      <c r="N326" s="1"/>
      <c r="O326" s="1"/>
    </row>
    <row r="327" spans="1:15" ht="12.75" customHeight="1">
      <c r="A327" s="30">
        <v>317</v>
      </c>
      <c r="B327" s="347" t="s">
        <v>161</v>
      </c>
      <c r="C327" s="328">
        <v>3187.15</v>
      </c>
      <c r="D327" s="329">
        <v>3165.75</v>
      </c>
      <c r="E327" s="329">
        <v>3113.5</v>
      </c>
      <c r="F327" s="329">
        <v>3039.85</v>
      </c>
      <c r="G327" s="329">
        <v>2987.6</v>
      </c>
      <c r="H327" s="329">
        <v>3239.4</v>
      </c>
      <c r="I327" s="329">
        <v>3291.65</v>
      </c>
      <c r="J327" s="329">
        <v>3365.3</v>
      </c>
      <c r="K327" s="328">
        <v>3218</v>
      </c>
      <c r="L327" s="328">
        <v>3092.1</v>
      </c>
      <c r="M327" s="328">
        <v>5.4360499999999998</v>
      </c>
      <c r="N327" s="1"/>
      <c r="O327" s="1"/>
    </row>
    <row r="328" spans="1:15" ht="12.75" customHeight="1">
      <c r="A328" s="30">
        <v>318</v>
      </c>
      <c r="B328" s="347" t="s">
        <v>162</v>
      </c>
      <c r="C328" s="328">
        <v>65911.3</v>
      </c>
      <c r="D328" s="329">
        <v>65703.75</v>
      </c>
      <c r="E328" s="329">
        <v>65207.55</v>
      </c>
      <c r="F328" s="329">
        <v>64503.8</v>
      </c>
      <c r="G328" s="329">
        <v>64007.600000000006</v>
      </c>
      <c r="H328" s="329">
        <v>66407.5</v>
      </c>
      <c r="I328" s="329">
        <v>66903.700000000012</v>
      </c>
      <c r="J328" s="329">
        <v>67607.45</v>
      </c>
      <c r="K328" s="328">
        <v>66199.95</v>
      </c>
      <c r="L328" s="328">
        <v>65000</v>
      </c>
      <c r="M328" s="328">
        <v>0.18448999999999999</v>
      </c>
      <c r="N328" s="1"/>
      <c r="O328" s="1"/>
    </row>
    <row r="329" spans="1:15" ht="12.75" customHeight="1">
      <c r="A329" s="30">
        <v>319</v>
      </c>
      <c r="B329" s="347" t="s">
        <v>449</v>
      </c>
      <c r="C329" s="328">
        <v>40.799999999999997</v>
      </c>
      <c r="D329" s="329">
        <v>41.033333333333331</v>
      </c>
      <c r="E329" s="329">
        <v>40.266666666666666</v>
      </c>
      <c r="F329" s="329">
        <v>39.733333333333334</v>
      </c>
      <c r="G329" s="329">
        <v>38.966666666666669</v>
      </c>
      <c r="H329" s="329">
        <v>41.566666666666663</v>
      </c>
      <c r="I329" s="329">
        <v>42.333333333333329</v>
      </c>
      <c r="J329" s="329">
        <v>42.86666666666666</v>
      </c>
      <c r="K329" s="328">
        <v>41.8</v>
      </c>
      <c r="L329" s="328">
        <v>40.5</v>
      </c>
      <c r="M329" s="328">
        <v>10.16075</v>
      </c>
      <c r="N329" s="1"/>
      <c r="O329" s="1"/>
    </row>
    <row r="330" spans="1:15" ht="12.75" customHeight="1">
      <c r="A330" s="30">
        <v>320</v>
      </c>
      <c r="B330" s="347" t="s">
        <v>163</v>
      </c>
      <c r="C330" s="328">
        <v>1376.15</v>
      </c>
      <c r="D330" s="329">
        <v>1388.9166666666667</v>
      </c>
      <c r="E330" s="329">
        <v>1358.1333333333334</v>
      </c>
      <c r="F330" s="329">
        <v>1340.1166666666668</v>
      </c>
      <c r="G330" s="329">
        <v>1309.3333333333335</v>
      </c>
      <c r="H330" s="329">
        <v>1406.9333333333334</v>
      </c>
      <c r="I330" s="329">
        <v>1437.7166666666667</v>
      </c>
      <c r="J330" s="329">
        <v>1455.7333333333333</v>
      </c>
      <c r="K330" s="328">
        <v>1419.7</v>
      </c>
      <c r="L330" s="328">
        <v>1370.9</v>
      </c>
      <c r="M330" s="328">
        <v>10.421200000000001</v>
      </c>
      <c r="N330" s="1"/>
      <c r="O330" s="1"/>
    </row>
    <row r="331" spans="1:15" ht="12.75" customHeight="1">
      <c r="A331" s="30">
        <v>321</v>
      </c>
      <c r="B331" s="347" t="s">
        <v>164</v>
      </c>
      <c r="C331" s="328">
        <v>299.5</v>
      </c>
      <c r="D331" s="329">
        <v>301.11666666666667</v>
      </c>
      <c r="E331" s="329">
        <v>295.98333333333335</v>
      </c>
      <c r="F331" s="329">
        <v>292.4666666666667</v>
      </c>
      <c r="G331" s="329">
        <v>287.33333333333337</v>
      </c>
      <c r="H331" s="329">
        <v>304.63333333333333</v>
      </c>
      <c r="I331" s="329">
        <v>309.76666666666665</v>
      </c>
      <c r="J331" s="329">
        <v>313.2833333333333</v>
      </c>
      <c r="K331" s="328">
        <v>306.25</v>
      </c>
      <c r="L331" s="328">
        <v>297.60000000000002</v>
      </c>
      <c r="M331" s="328">
        <v>3.8303400000000001</v>
      </c>
      <c r="N331" s="1"/>
      <c r="O331" s="1"/>
    </row>
    <row r="332" spans="1:15" ht="12.75" customHeight="1">
      <c r="A332" s="30">
        <v>322</v>
      </c>
      <c r="B332" s="347" t="s">
        <v>269</v>
      </c>
      <c r="C332" s="328">
        <v>868.7</v>
      </c>
      <c r="D332" s="329">
        <v>871.94999999999993</v>
      </c>
      <c r="E332" s="329">
        <v>861.74999999999989</v>
      </c>
      <c r="F332" s="329">
        <v>854.8</v>
      </c>
      <c r="G332" s="329">
        <v>844.59999999999991</v>
      </c>
      <c r="H332" s="329">
        <v>878.89999999999986</v>
      </c>
      <c r="I332" s="329">
        <v>889.09999999999991</v>
      </c>
      <c r="J332" s="329">
        <v>896.04999999999984</v>
      </c>
      <c r="K332" s="328">
        <v>882.15</v>
      </c>
      <c r="L332" s="328">
        <v>865</v>
      </c>
      <c r="M332" s="328">
        <v>0.97836000000000001</v>
      </c>
      <c r="N332" s="1"/>
      <c r="O332" s="1"/>
    </row>
    <row r="333" spans="1:15" ht="12.75" customHeight="1">
      <c r="A333" s="30">
        <v>323</v>
      </c>
      <c r="B333" s="347" t="s">
        <v>165</v>
      </c>
      <c r="C333" s="328">
        <v>122.8</v>
      </c>
      <c r="D333" s="329">
        <v>125.91666666666667</v>
      </c>
      <c r="E333" s="329">
        <v>119.13333333333335</v>
      </c>
      <c r="F333" s="329">
        <v>115.46666666666668</v>
      </c>
      <c r="G333" s="329">
        <v>108.68333333333337</v>
      </c>
      <c r="H333" s="329">
        <v>129.58333333333334</v>
      </c>
      <c r="I333" s="329">
        <v>136.36666666666667</v>
      </c>
      <c r="J333" s="329">
        <v>140.03333333333333</v>
      </c>
      <c r="K333" s="328">
        <v>132.69999999999999</v>
      </c>
      <c r="L333" s="328">
        <v>122.25</v>
      </c>
      <c r="M333" s="328">
        <v>528.43904999999995</v>
      </c>
      <c r="N333" s="1"/>
      <c r="O333" s="1"/>
    </row>
    <row r="334" spans="1:15" ht="12.75" customHeight="1">
      <c r="A334" s="30">
        <v>324</v>
      </c>
      <c r="B334" s="347" t="s">
        <v>166</v>
      </c>
      <c r="C334" s="328">
        <v>4339.8500000000004</v>
      </c>
      <c r="D334" s="329">
        <v>4414.9333333333334</v>
      </c>
      <c r="E334" s="329">
        <v>4249.916666666667</v>
      </c>
      <c r="F334" s="329">
        <v>4159.9833333333336</v>
      </c>
      <c r="G334" s="329">
        <v>3994.9666666666672</v>
      </c>
      <c r="H334" s="329">
        <v>4504.8666666666668</v>
      </c>
      <c r="I334" s="329">
        <v>4669.8833333333332</v>
      </c>
      <c r="J334" s="329">
        <v>4759.8166666666666</v>
      </c>
      <c r="K334" s="328">
        <v>4579.95</v>
      </c>
      <c r="L334" s="328">
        <v>4325</v>
      </c>
      <c r="M334" s="328">
        <v>5.2357500000000003</v>
      </c>
      <c r="N334" s="1"/>
      <c r="O334" s="1"/>
    </row>
    <row r="335" spans="1:15" ht="12.75" customHeight="1">
      <c r="A335" s="30">
        <v>325</v>
      </c>
      <c r="B335" s="347" t="s">
        <v>167</v>
      </c>
      <c r="C335" s="328">
        <v>3625.6</v>
      </c>
      <c r="D335" s="329">
        <v>3670.7000000000003</v>
      </c>
      <c r="E335" s="329">
        <v>3562.9000000000005</v>
      </c>
      <c r="F335" s="329">
        <v>3500.2000000000003</v>
      </c>
      <c r="G335" s="329">
        <v>3392.4000000000005</v>
      </c>
      <c r="H335" s="329">
        <v>3733.4000000000005</v>
      </c>
      <c r="I335" s="329">
        <v>3841.2000000000007</v>
      </c>
      <c r="J335" s="329">
        <v>3903.9000000000005</v>
      </c>
      <c r="K335" s="328">
        <v>3778.5</v>
      </c>
      <c r="L335" s="328">
        <v>3608</v>
      </c>
      <c r="M335" s="328">
        <v>5.7433199999999998</v>
      </c>
      <c r="N335" s="1"/>
      <c r="O335" s="1"/>
    </row>
    <row r="336" spans="1:15" ht="12.75" customHeight="1">
      <c r="A336" s="30">
        <v>326</v>
      </c>
      <c r="B336" s="347" t="s">
        <v>844</v>
      </c>
      <c r="C336" s="328">
        <v>1748.15</v>
      </c>
      <c r="D336" s="329">
        <v>1741.2333333333333</v>
      </c>
      <c r="E336" s="329">
        <v>1718.4666666666667</v>
      </c>
      <c r="F336" s="329">
        <v>1688.7833333333333</v>
      </c>
      <c r="G336" s="329">
        <v>1666.0166666666667</v>
      </c>
      <c r="H336" s="329">
        <v>1770.9166666666667</v>
      </c>
      <c r="I336" s="329">
        <v>1793.6833333333336</v>
      </c>
      <c r="J336" s="329">
        <v>1823.3666666666668</v>
      </c>
      <c r="K336" s="328">
        <v>1764</v>
      </c>
      <c r="L336" s="328">
        <v>1711.55</v>
      </c>
      <c r="M336" s="328">
        <v>0.65588999999999997</v>
      </c>
      <c r="N336" s="1"/>
      <c r="O336" s="1"/>
    </row>
    <row r="337" spans="1:15" ht="12.75" customHeight="1">
      <c r="A337" s="30">
        <v>327</v>
      </c>
      <c r="B337" s="347" t="s">
        <v>457</v>
      </c>
      <c r="C337" s="328">
        <v>37.6</v>
      </c>
      <c r="D337" s="329">
        <v>37.550000000000004</v>
      </c>
      <c r="E337" s="329">
        <v>36.750000000000007</v>
      </c>
      <c r="F337" s="329">
        <v>35.900000000000006</v>
      </c>
      <c r="G337" s="329">
        <v>35.100000000000009</v>
      </c>
      <c r="H337" s="329">
        <v>38.400000000000006</v>
      </c>
      <c r="I337" s="329">
        <v>39.200000000000003</v>
      </c>
      <c r="J337" s="329">
        <v>40.050000000000004</v>
      </c>
      <c r="K337" s="328">
        <v>38.35</v>
      </c>
      <c r="L337" s="328">
        <v>36.700000000000003</v>
      </c>
      <c r="M337" s="328">
        <v>64.388800000000003</v>
      </c>
      <c r="N337" s="1"/>
      <c r="O337" s="1"/>
    </row>
    <row r="338" spans="1:15" ht="12.75" customHeight="1">
      <c r="A338" s="30">
        <v>328</v>
      </c>
      <c r="B338" s="347" t="s">
        <v>458</v>
      </c>
      <c r="C338" s="328">
        <v>61.35</v>
      </c>
      <c r="D338" s="329">
        <v>61.183333333333337</v>
      </c>
      <c r="E338" s="329">
        <v>60.116666666666674</v>
      </c>
      <c r="F338" s="329">
        <v>58.88333333333334</v>
      </c>
      <c r="G338" s="329">
        <v>57.816666666666677</v>
      </c>
      <c r="H338" s="329">
        <v>62.416666666666671</v>
      </c>
      <c r="I338" s="329">
        <v>63.483333333333334</v>
      </c>
      <c r="J338" s="329">
        <v>64.716666666666669</v>
      </c>
      <c r="K338" s="328">
        <v>62.25</v>
      </c>
      <c r="L338" s="328">
        <v>59.95</v>
      </c>
      <c r="M338" s="328">
        <v>22.383379999999999</v>
      </c>
      <c r="N338" s="1"/>
      <c r="O338" s="1"/>
    </row>
    <row r="339" spans="1:15" ht="12.75" customHeight="1">
      <c r="A339" s="30">
        <v>329</v>
      </c>
      <c r="B339" s="347" t="s">
        <v>459</v>
      </c>
      <c r="C339" s="328">
        <v>544.70000000000005</v>
      </c>
      <c r="D339" s="329">
        <v>548.01666666666677</v>
      </c>
      <c r="E339" s="329">
        <v>536.68333333333351</v>
      </c>
      <c r="F339" s="329">
        <v>528.66666666666674</v>
      </c>
      <c r="G339" s="329">
        <v>517.33333333333348</v>
      </c>
      <c r="H339" s="329">
        <v>556.03333333333353</v>
      </c>
      <c r="I339" s="329">
        <v>567.36666666666679</v>
      </c>
      <c r="J339" s="329">
        <v>575.38333333333355</v>
      </c>
      <c r="K339" s="328">
        <v>559.35</v>
      </c>
      <c r="L339" s="328">
        <v>540</v>
      </c>
      <c r="M339" s="328">
        <v>0.42745</v>
      </c>
      <c r="N339" s="1"/>
      <c r="O339" s="1"/>
    </row>
    <row r="340" spans="1:15" ht="12.75" customHeight="1">
      <c r="A340" s="30">
        <v>330</v>
      </c>
      <c r="B340" s="347" t="s">
        <v>168</v>
      </c>
      <c r="C340" s="328">
        <v>17391.849999999999</v>
      </c>
      <c r="D340" s="329">
        <v>17318.966666666664</v>
      </c>
      <c r="E340" s="329">
        <v>17093.883333333328</v>
      </c>
      <c r="F340" s="329">
        <v>16795.916666666664</v>
      </c>
      <c r="G340" s="329">
        <v>16570.833333333328</v>
      </c>
      <c r="H340" s="329">
        <v>17616.933333333327</v>
      </c>
      <c r="I340" s="329">
        <v>17842.016666666663</v>
      </c>
      <c r="J340" s="329">
        <v>18139.983333333326</v>
      </c>
      <c r="K340" s="328">
        <v>17544.05</v>
      </c>
      <c r="L340" s="328">
        <v>17021</v>
      </c>
      <c r="M340" s="328">
        <v>0.51705000000000001</v>
      </c>
      <c r="N340" s="1"/>
      <c r="O340" s="1"/>
    </row>
    <row r="341" spans="1:15" ht="12.75" customHeight="1">
      <c r="A341" s="30">
        <v>331</v>
      </c>
      <c r="B341" s="347" t="s">
        <v>465</v>
      </c>
      <c r="C341" s="328">
        <v>77.5</v>
      </c>
      <c r="D341" s="329">
        <v>77.100000000000009</v>
      </c>
      <c r="E341" s="329">
        <v>75.200000000000017</v>
      </c>
      <c r="F341" s="329">
        <v>72.900000000000006</v>
      </c>
      <c r="G341" s="329">
        <v>71.000000000000014</v>
      </c>
      <c r="H341" s="329">
        <v>79.40000000000002</v>
      </c>
      <c r="I341" s="329">
        <v>81.300000000000026</v>
      </c>
      <c r="J341" s="329">
        <v>83.600000000000023</v>
      </c>
      <c r="K341" s="328">
        <v>79</v>
      </c>
      <c r="L341" s="328">
        <v>74.8</v>
      </c>
      <c r="M341" s="328">
        <v>5.9631800000000004</v>
      </c>
      <c r="N341" s="1"/>
      <c r="O341" s="1"/>
    </row>
    <row r="342" spans="1:15" ht="12.75" customHeight="1">
      <c r="A342" s="30">
        <v>332</v>
      </c>
      <c r="B342" s="347" t="s">
        <v>464</v>
      </c>
      <c r="C342" s="328">
        <v>44.1</v>
      </c>
      <c r="D342" s="329">
        <v>44.5</v>
      </c>
      <c r="E342" s="329">
        <v>43.6</v>
      </c>
      <c r="F342" s="329">
        <v>43.1</v>
      </c>
      <c r="G342" s="329">
        <v>42.2</v>
      </c>
      <c r="H342" s="329">
        <v>45</v>
      </c>
      <c r="I342" s="329">
        <v>45.900000000000006</v>
      </c>
      <c r="J342" s="329">
        <v>46.4</v>
      </c>
      <c r="K342" s="328">
        <v>45.4</v>
      </c>
      <c r="L342" s="328">
        <v>44</v>
      </c>
      <c r="M342" s="328">
        <v>2.7711899999999998</v>
      </c>
      <c r="N342" s="1"/>
      <c r="O342" s="1"/>
    </row>
    <row r="343" spans="1:15" ht="12.75" customHeight="1">
      <c r="A343" s="30">
        <v>333</v>
      </c>
      <c r="B343" s="347" t="s">
        <v>463</v>
      </c>
      <c r="C343" s="328">
        <v>654.9</v>
      </c>
      <c r="D343" s="329">
        <v>660.75</v>
      </c>
      <c r="E343" s="329">
        <v>644.15</v>
      </c>
      <c r="F343" s="329">
        <v>633.4</v>
      </c>
      <c r="G343" s="329">
        <v>616.79999999999995</v>
      </c>
      <c r="H343" s="329">
        <v>671.5</v>
      </c>
      <c r="I343" s="329">
        <v>688.09999999999991</v>
      </c>
      <c r="J343" s="329">
        <v>698.85</v>
      </c>
      <c r="K343" s="328">
        <v>677.35</v>
      </c>
      <c r="L343" s="328">
        <v>650</v>
      </c>
      <c r="M343" s="328">
        <v>2.1103499999999999</v>
      </c>
      <c r="N343" s="1"/>
      <c r="O343" s="1"/>
    </row>
    <row r="344" spans="1:15" ht="12.75" customHeight="1">
      <c r="A344" s="30">
        <v>334</v>
      </c>
      <c r="B344" s="347" t="s">
        <v>460</v>
      </c>
      <c r="C344" s="328">
        <v>28.05</v>
      </c>
      <c r="D344" s="329">
        <v>28.45</v>
      </c>
      <c r="E344" s="329">
        <v>27.599999999999998</v>
      </c>
      <c r="F344" s="329">
        <v>27.15</v>
      </c>
      <c r="G344" s="329">
        <v>26.299999999999997</v>
      </c>
      <c r="H344" s="329">
        <v>28.9</v>
      </c>
      <c r="I344" s="329">
        <v>29.75</v>
      </c>
      <c r="J344" s="329">
        <v>30.2</v>
      </c>
      <c r="K344" s="328">
        <v>29.3</v>
      </c>
      <c r="L344" s="328">
        <v>28</v>
      </c>
      <c r="M344" s="328">
        <v>52.97945</v>
      </c>
      <c r="N344" s="1"/>
      <c r="O344" s="1"/>
    </row>
    <row r="345" spans="1:15" ht="12.75" customHeight="1">
      <c r="A345" s="30">
        <v>335</v>
      </c>
      <c r="B345" s="347" t="s">
        <v>536</v>
      </c>
      <c r="C345" s="328">
        <v>115.7</v>
      </c>
      <c r="D345" s="329">
        <v>116.10000000000001</v>
      </c>
      <c r="E345" s="329">
        <v>114.60000000000002</v>
      </c>
      <c r="F345" s="329">
        <v>113.50000000000001</v>
      </c>
      <c r="G345" s="329">
        <v>112.00000000000003</v>
      </c>
      <c r="H345" s="329">
        <v>117.20000000000002</v>
      </c>
      <c r="I345" s="329">
        <v>118.69999999999999</v>
      </c>
      <c r="J345" s="329">
        <v>119.80000000000001</v>
      </c>
      <c r="K345" s="328">
        <v>117.6</v>
      </c>
      <c r="L345" s="328">
        <v>115</v>
      </c>
      <c r="M345" s="328">
        <v>1.79009</v>
      </c>
      <c r="N345" s="1"/>
      <c r="O345" s="1"/>
    </row>
    <row r="346" spans="1:15" ht="12.75" customHeight="1">
      <c r="A346" s="30">
        <v>336</v>
      </c>
      <c r="B346" s="347" t="s">
        <v>466</v>
      </c>
      <c r="C346" s="328">
        <v>2002.55</v>
      </c>
      <c r="D346" s="329">
        <v>2014.1666666666667</v>
      </c>
      <c r="E346" s="329">
        <v>1980.4333333333334</v>
      </c>
      <c r="F346" s="329">
        <v>1958.3166666666666</v>
      </c>
      <c r="G346" s="329">
        <v>1924.5833333333333</v>
      </c>
      <c r="H346" s="329">
        <v>2036.2833333333335</v>
      </c>
      <c r="I346" s="329">
        <v>2070.0166666666664</v>
      </c>
      <c r="J346" s="329">
        <v>2092.1333333333337</v>
      </c>
      <c r="K346" s="328">
        <v>2047.9</v>
      </c>
      <c r="L346" s="328">
        <v>1992.05</v>
      </c>
      <c r="M346" s="328">
        <v>0.15692</v>
      </c>
      <c r="N346" s="1"/>
      <c r="O346" s="1"/>
    </row>
    <row r="347" spans="1:15" ht="12.75" customHeight="1">
      <c r="A347" s="30">
        <v>337</v>
      </c>
      <c r="B347" s="347" t="s">
        <v>461</v>
      </c>
      <c r="C347" s="328">
        <v>64.400000000000006</v>
      </c>
      <c r="D347" s="329">
        <v>65</v>
      </c>
      <c r="E347" s="329">
        <v>63.5</v>
      </c>
      <c r="F347" s="329">
        <v>62.599999999999994</v>
      </c>
      <c r="G347" s="329">
        <v>61.099999999999994</v>
      </c>
      <c r="H347" s="329">
        <v>65.900000000000006</v>
      </c>
      <c r="I347" s="329">
        <v>67.400000000000006</v>
      </c>
      <c r="J347" s="329">
        <v>68.300000000000011</v>
      </c>
      <c r="K347" s="328">
        <v>66.5</v>
      </c>
      <c r="L347" s="328">
        <v>64.099999999999994</v>
      </c>
      <c r="M347" s="328">
        <v>28.58549</v>
      </c>
      <c r="N347" s="1"/>
      <c r="O347" s="1"/>
    </row>
    <row r="348" spans="1:15" ht="12.75" customHeight="1">
      <c r="A348" s="30">
        <v>338</v>
      </c>
      <c r="B348" s="347" t="s">
        <v>169</v>
      </c>
      <c r="C348" s="328">
        <v>148.1</v>
      </c>
      <c r="D348" s="329">
        <v>149.81666666666669</v>
      </c>
      <c r="E348" s="329">
        <v>145.88333333333338</v>
      </c>
      <c r="F348" s="329">
        <v>143.66666666666669</v>
      </c>
      <c r="G348" s="329">
        <v>139.73333333333338</v>
      </c>
      <c r="H348" s="329">
        <v>152.03333333333339</v>
      </c>
      <c r="I348" s="329">
        <v>155.96666666666673</v>
      </c>
      <c r="J348" s="329">
        <v>158.18333333333339</v>
      </c>
      <c r="K348" s="328">
        <v>153.75</v>
      </c>
      <c r="L348" s="328">
        <v>147.6</v>
      </c>
      <c r="M348" s="328">
        <v>89.977829999999997</v>
      </c>
      <c r="N348" s="1"/>
      <c r="O348" s="1"/>
    </row>
    <row r="349" spans="1:15" ht="12.75" customHeight="1">
      <c r="A349" s="30">
        <v>339</v>
      </c>
      <c r="B349" s="347" t="s">
        <v>462</v>
      </c>
      <c r="C349" s="328">
        <v>209.35</v>
      </c>
      <c r="D349" s="329">
        <v>208.75</v>
      </c>
      <c r="E349" s="329">
        <v>204.95</v>
      </c>
      <c r="F349" s="329">
        <v>200.54999999999998</v>
      </c>
      <c r="G349" s="329">
        <v>196.74999999999997</v>
      </c>
      <c r="H349" s="329">
        <v>213.15</v>
      </c>
      <c r="I349" s="329">
        <v>216.95000000000002</v>
      </c>
      <c r="J349" s="329">
        <v>221.35000000000002</v>
      </c>
      <c r="K349" s="328">
        <v>212.55</v>
      </c>
      <c r="L349" s="328">
        <v>204.35</v>
      </c>
      <c r="M349" s="328">
        <v>6.0935100000000002</v>
      </c>
      <c r="N349" s="1"/>
      <c r="O349" s="1"/>
    </row>
    <row r="350" spans="1:15" ht="12.75" customHeight="1">
      <c r="A350" s="30">
        <v>340</v>
      </c>
      <c r="B350" s="347" t="s">
        <v>171</v>
      </c>
      <c r="C350" s="328">
        <v>130.19999999999999</v>
      </c>
      <c r="D350" s="329">
        <v>131.1</v>
      </c>
      <c r="E350" s="329">
        <v>128.85</v>
      </c>
      <c r="F350" s="329">
        <v>127.5</v>
      </c>
      <c r="G350" s="329">
        <v>125.25</v>
      </c>
      <c r="H350" s="329">
        <v>132.44999999999999</v>
      </c>
      <c r="I350" s="329">
        <v>134.69999999999999</v>
      </c>
      <c r="J350" s="329">
        <v>136.04999999999998</v>
      </c>
      <c r="K350" s="328">
        <v>133.35</v>
      </c>
      <c r="L350" s="328">
        <v>129.75</v>
      </c>
      <c r="M350" s="328">
        <v>158.83138</v>
      </c>
      <c r="N350" s="1"/>
      <c r="O350" s="1"/>
    </row>
    <row r="351" spans="1:15" ht="12.75" customHeight="1">
      <c r="A351" s="30">
        <v>341</v>
      </c>
      <c r="B351" s="347" t="s">
        <v>270</v>
      </c>
      <c r="C351" s="328">
        <v>845.3</v>
      </c>
      <c r="D351" s="329">
        <v>853.75</v>
      </c>
      <c r="E351" s="329">
        <v>833.45</v>
      </c>
      <c r="F351" s="329">
        <v>821.6</v>
      </c>
      <c r="G351" s="329">
        <v>801.30000000000007</v>
      </c>
      <c r="H351" s="329">
        <v>865.6</v>
      </c>
      <c r="I351" s="329">
        <v>885.9</v>
      </c>
      <c r="J351" s="329">
        <v>897.75</v>
      </c>
      <c r="K351" s="328">
        <v>874.05</v>
      </c>
      <c r="L351" s="328">
        <v>841.9</v>
      </c>
      <c r="M351" s="328">
        <v>7.0223500000000003</v>
      </c>
      <c r="N351" s="1"/>
      <c r="O351" s="1"/>
    </row>
    <row r="352" spans="1:15" ht="12.75" customHeight="1">
      <c r="A352" s="30">
        <v>342</v>
      </c>
      <c r="B352" s="347" t="s">
        <v>467</v>
      </c>
      <c r="C352" s="328">
        <v>3346.1</v>
      </c>
      <c r="D352" s="329">
        <v>3359.0833333333335</v>
      </c>
      <c r="E352" s="329">
        <v>3314.416666666667</v>
      </c>
      <c r="F352" s="329">
        <v>3282.7333333333336</v>
      </c>
      <c r="G352" s="329">
        <v>3238.0666666666671</v>
      </c>
      <c r="H352" s="329">
        <v>3390.7666666666669</v>
      </c>
      <c r="I352" s="329">
        <v>3435.4333333333338</v>
      </c>
      <c r="J352" s="329">
        <v>3467.1166666666668</v>
      </c>
      <c r="K352" s="328">
        <v>3403.75</v>
      </c>
      <c r="L352" s="328">
        <v>3327.4</v>
      </c>
      <c r="M352" s="328">
        <v>0.48268</v>
      </c>
      <c r="N352" s="1"/>
      <c r="O352" s="1"/>
    </row>
    <row r="353" spans="1:15" ht="12.75" customHeight="1">
      <c r="A353" s="30">
        <v>343</v>
      </c>
      <c r="B353" s="347" t="s">
        <v>271</v>
      </c>
      <c r="C353" s="328">
        <v>244.65</v>
      </c>
      <c r="D353" s="329">
        <v>248.01666666666665</v>
      </c>
      <c r="E353" s="329">
        <v>238.33333333333331</v>
      </c>
      <c r="F353" s="329">
        <v>232.01666666666665</v>
      </c>
      <c r="G353" s="329">
        <v>222.33333333333331</v>
      </c>
      <c r="H353" s="329">
        <v>254.33333333333331</v>
      </c>
      <c r="I353" s="329">
        <v>264.01666666666665</v>
      </c>
      <c r="J353" s="329">
        <v>270.33333333333331</v>
      </c>
      <c r="K353" s="328">
        <v>257.7</v>
      </c>
      <c r="L353" s="328">
        <v>241.7</v>
      </c>
      <c r="M353" s="328">
        <v>38.554310000000001</v>
      </c>
      <c r="N353" s="1"/>
      <c r="O353" s="1"/>
    </row>
    <row r="354" spans="1:15" ht="12.75" customHeight="1">
      <c r="A354" s="30">
        <v>344</v>
      </c>
      <c r="B354" s="347" t="s">
        <v>172</v>
      </c>
      <c r="C354" s="328">
        <v>165.25</v>
      </c>
      <c r="D354" s="329">
        <v>166.70000000000002</v>
      </c>
      <c r="E354" s="329">
        <v>162.40000000000003</v>
      </c>
      <c r="F354" s="329">
        <v>159.55000000000001</v>
      </c>
      <c r="G354" s="329">
        <v>155.25000000000003</v>
      </c>
      <c r="H354" s="329">
        <v>169.55000000000004</v>
      </c>
      <c r="I354" s="329">
        <v>173.85000000000005</v>
      </c>
      <c r="J354" s="329">
        <v>176.70000000000005</v>
      </c>
      <c r="K354" s="328">
        <v>171</v>
      </c>
      <c r="L354" s="328">
        <v>163.85</v>
      </c>
      <c r="M354" s="328">
        <v>326.58756</v>
      </c>
      <c r="N354" s="1"/>
      <c r="O354" s="1"/>
    </row>
    <row r="355" spans="1:15" ht="12.75" customHeight="1">
      <c r="A355" s="30">
        <v>345</v>
      </c>
      <c r="B355" s="347" t="s">
        <v>468</v>
      </c>
      <c r="C355" s="328">
        <v>319.95</v>
      </c>
      <c r="D355" s="329">
        <v>322.06666666666666</v>
      </c>
      <c r="E355" s="329">
        <v>315.18333333333334</v>
      </c>
      <c r="F355" s="329">
        <v>310.41666666666669</v>
      </c>
      <c r="G355" s="329">
        <v>303.53333333333336</v>
      </c>
      <c r="H355" s="329">
        <v>326.83333333333331</v>
      </c>
      <c r="I355" s="329">
        <v>333.71666666666664</v>
      </c>
      <c r="J355" s="329">
        <v>338.48333333333329</v>
      </c>
      <c r="K355" s="328">
        <v>328.95</v>
      </c>
      <c r="L355" s="328">
        <v>317.3</v>
      </c>
      <c r="M355" s="328">
        <v>1.6263700000000001</v>
      </c>
      <c r="N355" s="1"/>
      <c r="O355" s="1"/>
    </row>
    <row r="356" spans="1:15" ht="12.75" customHeight="1">
      <c r="A356" s="30">
        <v>346</v>
      </c>
      <c r="B356" s="347" t="s">
        <v>173</v>
      </c>
      <c r="C356" s="328">
        <v>40996.25</v>
      </c>
      <c r="D356" s="329">
        <v>40982.383333333331</v>
      </c>
      <c r="E356" s="329">
        <v>40393.866666666661</v>
      </c>
      <c r="F356" s="329">
        <v>39791.48333333333</v>
      </c>
      <c r="G356" s="329">
        <v>39202.96666666666</v>
      </c>
      <c r="H356" s="329">
        <v>41584.766666666663</v>
      </c>
      <c r="I356" s="329">
        <v>42173.283333333326</v>
      </c>
      <c r="J356" s="329">
        <v>42775.666666666664</v>
      </c>
      <c r="K356" s="328">
        <v>41570.9</v>
      </c>
      <c r="L356" s="328">
        <v>40380</v>
      </c>
      <c r="M356" s="328">
        <v>0.21160999999999999</v>
      </c>
      <c r="N356" s="1"/>
      <c r="O356" s="1"/>
    </row>
    <row r="357" spans="1:15" ht="12.75" customHeight="1">
      <c r="A357" s="30">
        <v>347</v>
      </c>
      <c r="B357" s="347" t="s">
        <v>909</v>
      </c>
      <c r="C357" s="328">
        <v>193.65</v>
      </c>
      <c r="D357" s="329">
        <v>196.01666666666665</v>
      </c>
      <c r="E357" s="329">
        <v>190.6333333333333</v>
      </c>
      <c r="F357" s="329">
        <v>187.61666666666665</v>
      </c>
      <c r="G357" s="329">
        <v>182.23333333333329</v>
      </c>
      <c r="H357" s="329">
        <v>199.0333333333333</v>
      </c>
      <c r="I357" s="329">
        <v>204.41666666666663</v>
      </c>
      <c r="J357" s="329">
        <v>207.43333333333331</v>
      </c>
      <c r="K357" s="328">
        <v>201.4</v>
      </c>
      <c r="L357" s="328">
        <v>193</v>
      </c>
      <c r="M357" s="328">
        <v>5.0272800000000002</v>
      </c>
      <c r="N357" s="1"/>
      <c r="O357" s="1"/>
    </row>
    <row r="358" spans="1:15" ht="12.75" customHeight="1">
      <c r="A358" s="30">
        <v>348</v>
      </c>
      <c r="B358" s="347" t="s">
        <v>174</v>
      </c>
      <c r="C358" s="328">
        <v>2047.65</v>
      </c>
      <c r="D358" s="329">
        <v>2045.95</v>
      </c>
      <c r="E358" s="329">
        <v>2011.7000000000003</v>
      </c>
      <c r="F358" s="329">
        <v>1975.7500000000002</v>
      </c>
      <c r="G358" s="329">
        <v>1941.5000000000005</v>
      </c>
      <c r="H358" s="329">
        <v>2081.9</v>
      </c>
      <c r="I358" s="329">
        <v>2116.1499999999996</v>
      </c>
      <c r="J358" s="329">
        <v>2152.1</v>
      </c>
      <c r="K358" s="328">
        <v>2080.1999999999998</v>
      </c>
      <c r="L358" s="328">
        <v>2010</v>
      </c>
      <c r="M358" s="328">
        <v>5.2278599999999997</v>
      </c>
      <c r="N358" s="1"/>
      <c r="O358" s="1"/>
    </row>
    <row r="359" spans="1:15" ht="12.75" customHeight="1">
      <c r="A359" s="30">
        <v>349</v>
      </c>
      <c r="B359" s="347" t="s">
        <v>472</v>
      </c>
      <c r="C359" s="328">
        <v>4072.2</v>
      </c>
      <c r="D359" s="329">
        <v>4075.1</v>
      </c>
      <c r="E359" s="329">
        <v>3990.3499999999995</v>
      </c>
      <c r="F359" s="329">
        <v>3908.4999999999995</v>
      </c>
      <c r="G359" s="329">
        <v>3823.7499999999991</v>
      </c>
      <c r="H359" s="329">
        <v>4156.95</v>
      </c>
      <c r="I359" s="329">
        <v>4241.7000000000007</v>
      </c>
      <c r="J359" s="329">
        <v>4323.55</v>
      </c>
      <c r="K359" s="328">
        <v>4159.8500000000004</v>
      </c>
      <c r="L359" s="328">
        <v>3993.25</v>
      </c>
      <c r="M359" s="328">
        <v>4.0750500000000001</v>
      </c>
      <c r="N359" s="1"/>
      <c r="O359" s="1"/>
    </row>
    <row r="360" spans="1:15" ht="12.75" customHeight="1">
      <c r="A360" s="30">
        <v>350</v>
      </c>
      <c r="B360" s="347" t="s">
        <v>175</v>
      </c>
      <c r="C360" s="328">
        <v>214.55</v>
      </c>
      <c r="D360" s="329">
        <v>213.9666666666667</v>
      </c>
      <c r="E360" s="329">
        <v>212.03333333333339</v>
      </c>
      <c r="F360" s="329">
        <v>209.51666666666668</v>
      </c>
      <c r="G360" s="329">
        <v>207.58333333333337</v>
      </c>
      <c r="H360" s="329">
        <v>216.48333333333341</v>
      </c>
      <c r="I360" s="329">
        <v>218.41666666666669</v>
      </c>
      <c r="J360" s="329">
        <v>220.93333333333342</v>
      </c>
      <c r="K360" s="328">
        <v>215.9</v>
      </c>
      <c r="L360" s="328">
        <v>211.45</v>
      </c>
      <c r="M360" s="328">
        <v>14.634399999999999</v>
      </c>
      <c r="N360" s="1"/>
      <c r="O360" s="1"/>
    </row>
    <row r="361" spans="1:15" ht="12.75" customHeight="1">
      <c r="A361" s="30">
        <v>351</v>
      </c>
      <c r="B361" s="347" t="s">
        <v>176</v>
      </c>
      <c r="C361" s="328">
        <v>109.05</v>
      </c>
      <c r="D361" s="329">
        <v>109.06666666666666</v>
      </c>
      <c r="E361" s="329">
        <v>107.78333333333333</v>
      </c>
      <c r="F361" s="329">
        <v>106.51666666666667</v>
      </c>
      <c r="G361" s="329">
        <v>105.23333333333333</v>
      </c>
      <c r="H361" s="329">
        <v>110.33333333333333</v>
      </c>
      <c r="I361" s="329">
        <v>111.61666666666666</v>
      </c>
      <c r="J361" s="329">
        <v>112.88333333333333</v>
      </c>
      <c r="K361" s="328">
        <v>110.35</v>
      </c>
      <c r="L361" s="328">
        <v>107.8</v>
      </c>
      <c r="M361" s="328">
        <v>46.063830000000003</v>
      </c>
      <c r="N361" s="1"/>
      <c r="O361" s="1"/>
    </row>
    <row r="362" spans="1:15" ht="12.75" customHeight="1">
      <c r="A362" s="30">
        <v>352</v>
      </c>
      <c r="B362" s="347" t="s">
        <v>177</v>
      </c>
      <c r="C362" s="328">
        <v>4337</v>
      </c>
      <c r="D362" s="329">
        <v>4332.5166666666664</v>
      </c>
      <c r="E362" s="329">
        <v>4275.4833333333327</v>
      </c>
      <c r="F362" s="329">
        <v>4213.9666666666662</v>
      </c>
      <c r="G362" s="329">
        <v>4156.9333333333325</v>
      </c>
      <c r="H362" s="329">
        <v>4394.0333333333328</v>
      </c>
      <c r="I362" s="329">
        <v>4451.0666666666657</v>
      </c>
      <c r="J362" s="329">
        <v>4512.583333333333</v>
      </c>
      <c r="K362" s="328">
        <v>4389.55</v>
      </c>
      <c r="L362" s="328">
        <v>4271</v>
      </c>
      <c r="M362" s="328">
        <v>0.15253</v>
      </c>
      <c r="N362" s="1"/>
      <c r="O362" s="1"/>
    </row>
    <row r="363" spans="1:15" ht="12.75" customHeight="1">
      <c r="A363" s="30">
        <v>353</v>
      </c>
      <c r="B363" s="347" t="s">
        <v>274</v>
      </c>
      <c r="C363" s="328">
        <v>14952.9</v>
      </c>
      <c r="D363" s="329">
        <v>15008.6</v>
      </c>
      <c r="E363" s="329">
        <v>14717.2</v>
      </c>
      <c r="F363" s="329">
        <v>14481.5</v>
      </c>
      <c r="G363" s="329">
        <v>14190.1</v>
      </c>
      <c r="H363" s="329">
        <v>15244.300000000001</v>
      </c>
      <c r="I363" s="329">
        <v>15535.699999999999</v>
      </c>
      <c r="J363" s="329">
        <v>15771.400000000001</v>
      </c>
      <c r="K363" s="328">
        <v>15300</v>
      </c>
      <c r="L363" s="328">
        <v>14772.9</v>
      </c>
      <c r="M363" s="328">
        <v>0.27152999999999999</v>
      </c>
      <c r="N363" s="1"/>
      <c r="O363" s="1"/>
    </row>
    <row r="364" spans="1:15" ht="12.75" customHeight="1">
      <c r="A364" s="30">
        <v>354</v>
      </c>
      <c r="B364" s="347" t="s">
        <v>479</v>
      </c>
      <c r="C364" s="328">
        <v>4502.1000000000004</v>
      </c>
      <c r="D364" s="329">
        <v>4516.3499999999995</v>
      </c>
      <c r="E364" s="329">
        <v>4475.7499999999991</v>
      </c>
      <c r="F364" s="329">
        <v>4449.3999999999996</v>
      </c>
      <c r="G364" s="329">
        <v>4408.7999999999993</v>
      </c>
      <c r="H364" s="329">
        <v>4542.6999999999989</v>
      </c>
      <c r="I364" s="329">
        <v>4583.2999999999993</v>
      </c>
      <c r="J364" s="329">
        <v>4609.6499999999987</v>
      </c>
      <c r="K364" s="328">
        <v>4556.95</v>
      </c>
      <c r="L364" s="328">
        <v>4490</v>
      </c>
      <c r="M364" s="328">
        <v>7.2289999999999993E-2</v>
      </c>
      <c r="N364" s="1"/>
      <c r="O364" s="1"/>
    </row>
    <row r="365" spans="1:15" ht="12.75" customHeight="1">
      <c r="A365" s="30">
        <v>355</v>
      </c>
      <c r="B365" s="347" t="s">
        <v>474</v>
      </c>
      <c r="C365" s="328">
        <v>939.1</v>
      </c>
      <c r="D365" s="329">
        <v>942.36666666666667</v>
      </c>
      <c r="E365" s="329">
        <v>920.23333333333335</v>
      </c>
      <c r="F365" s="329">
        <v>901.36666666666667</v>
      </c>
      <c r="G365" s="329">
        <v>879.23333333333335</v>
      </c>
      <c r="H365" s="329">
        <v>961.23333333333335</v>
      </c>
      <c r="I365" s="329">
        <v>983.36666666666679</v>
      </c>
      <c r="J365" s="329">
        <v>1002.2333333333333</v>
      </c>
      <c r="K365" s="328">
        <v>964.5</v>
      </c>
      <c r="L365" s="328">
        <v>923.5</v>
      </c>
      <c r="M365" s="328">
        <v>2.2322099999999998</v>
      </c>
      <c r="N365" s="1"/>
      <c r="O365" s="1"/>
    </row>
    <row r="366" spans="1:15" ht="12.75" customHeight="1">
      <c r="A366" s="30">
        <v>356</v>
      </c>
      <c r="B366" s="347" t="s">
        <v>178</v>
      </c>
      <c r="C366" s="328">
        <v>2260.9499999999998</v>
      </c>
      <c r="D366" s="329">
        <v>2273.7833333333333</v>
      </c>
      <c r="E366" s="329">
        <v>2217.1666666666665</v>
      </c>
      <c r="F366" s="329">
        <v>2173.3833333333332</v>
      </c>
      <c r="G366" s="329">
        <v>2116.7666666666664</v>
      </c>
      <c r="H366" s="329">
        <v>2317.5666666666666</v>
      </c>
      <c r="I366" s="329">
        <v>2374.1833333333334</v>
      </c>
      <c r="J366" s="329">
        <v>2417.9666666666667</v>
      </c>
      <c r="K366" s="328">
        <v>2330.4</v>
      </c>
      <c r="L366" s="328">
        <v>2230</v>
      </c>
      <c r="M366" s="328">
        <v>7.1147999999999998</v>
      </c>
      <c r="N366" s="1"/>
      <c r="O366" s="1"/>
    </row>
    <row r="367" spans="1:15" ht="12.75" customHeight="1">
      <c r="A367" s="30">
        <v>357</v>
      </c>
      <c r="B367" s="347" t="s">
        <v>179</v>
      </c>
      <c r="C367" s="328">
        <v>2440.1999999999998</v>
      </c>
      <c r="D367" s="329">
        <v>2442.0333333333333</v>
      </c>
      <c r="E367" s="329">
        <v>2410.1666666666665</v>
      </c>
      <c r="F367" s="329">
        <v>2380.1333333333332</v>
      </c>
      <c r="G367" s="329">
        <v>2348.2666666666664</v>
      </c>
      <c r="H367" s="329">
        <v>2472.0666666666666</v>
      </c>
      <c r="I367" s="329">
        <v>2503.9333333333334</v>
      </c>
      <c r="J367" s="329">
        <v>2533.9666666666667</v>
      </c>
      <c r="K367" s="328">
        <v>2473.9</v>
      </c>
      <c r="L367" s="328">
        <v>2412</v>
      </c>
      <c r="M367" s="328">
        <v>1.3088599999999999</v>
      </c>
      <c r="N367" s="1"/>
      <c r="O367" s="1"/>
    </row>
    <row r="368" spans="1:15" ht="12.75" customHeight="1">
      <c r="A368" s="30">
        <v>358</v>
      </c>
      <c r="B368" s="347" t="s">
        <v>180</v>
      </c>
      <c r="C368" s="328">
        <v>34.6</v>
      </c>
      <c r="D368" s="329">
        <v>34.833333333333336</v>
      </c>
      <c r="E368" s="329">
        <v>34.266666666666673</v>
      </c>
      <c r="F368" s="329">
        <v>33.933333333333337</v>
      </c>
      <c r="G368" s="329">
        <v>33.366666666666674</v>
      </c>
      <c r="H368" s="329">
        <v>35.166666666666671</v>
      </c>
      <c r="I368" s="329">
        <v>35.733333333333334</v>
      </c>
      <c r="J368" s="329">
        <v>36.06666666666667</v>
      </c>
      <c r="K368" s="328">
        <v>35.4</v>
      </c>
      <c r="L368" s="328">
        <v>34.5</v>
      </c>
      <c r="M368" s="328">
        <v>566.8913</v>
      </c>
      <c r="N368" s="1"/>
      <c r="O368" s="1"/>
    </row>
    <row r="369" spans="1:15" ht="12.75" customHeight="1">
      <c r="A369" s="30">
        <v>359</v>
      </c>
      <c r="B369" s="347" t="s">
        <v>470</v>
      </c>
      <c r="C369" s="328">
        <v>402.9</v>
      </c>
      <c r="D369" s="329">
        <v>401.0333333333333</v>
      </c>
      <c r="E369" s="329">
        <v>395.86666666666662</v>
      </c>
      <c r="F369" s="329">
        <v>388.83333333333331</v>
      </c>
      <c r="G369" s="329">
        <v>383.66666666666663</v>
      </c>
      <c r="H369" s="329">
        <v>408.06666666666661</v>
      </c>
      <c r="I369" s="329">
        <v>413.23333333333335</v>
      </c>
      <c r="J369" s="329">
        <v>420.26666666666659</v>
      </c>
      <c r="K369" s="328">
        <v>406.2</v>
      </c>
      <c r="L369" s="328">
        <v>394</v>
      </c>
      <c r="M369" s="328">
        <v>2.0347599999999999</v>
      </c>
      <c r="N369" s="1"/>
      <c r="O369" s="1"/>
    </row>
    <row r="370" spans="1:15" ht="12.75" customHeight="1">
      <c r="A370" s="30">
        <v>360</v>
      </c>
      <c r="B370" s="347" t="s">
        <v>471</v>
      </c>
      <c r="C370" s="328">
        <v>248.6</v>
      </c>
      <c r="D370" s="329">
        <v>249.76666666666665</v>
      </c>
      <c r="E370" s="329">
        <v>243.0333333333333</v>
      </c>
      <c r="F370" s="329">
        <v>237.46666666666664</v>
      </c>
      <c r="G370" s="329">
        <v>230.73333333333329</v>
      </c>
      <c r="H370" s="329">
        <v>255.33333333333331</v>
      </c>
      <c r="I370" s="329">
        <v>262.06666666666666</v>
      </c>
      <c r="J370" s="329">
        <v>267.63333333333333</v>
      </c>
      <c r="K370" s="328">
        <v>256.5</v>
      </c>
      <c r="L370" s="328">
        <v>244.2</v>
      </c>
      <c r="M370" s="328">
        <v>6.1597200000000001</v>
      </c>
      <c r="N370" s="1"/>
      <c r="O370" s="1"/>
    </row>
    <row r="371" spans="1:15" ht="12.75" customHeight="1">
      <c r="A371" s="30">
        <v>361</v>
      </c>
      <c r="B371" s="347" t="s">
        <v>272</v>
      </c>
      <c r="C371" s="328">
        <v>2255.25</v>
      </c>
      <c r="D371" s="329">
        <v>2275.75</v>
      </c>
      <c r="E371" s="329">
        <v>2229.5</v>
      </c>
      <c r="F371" s="329">
        <v>2203.75</v>
      </c>
      <c r="G371" s="329">
        <v>2157.5</v>
      </c>
      <c r="H371" s="329">
        <v>2301.5</v>
      </c>
      <c r="I371" s="329">
        <v>2347.75</v>
      </c>
      <c r="J371" s="329">
        <v>2373.5</v>
      </c>
      <c r="K371" s="328">
        <v>2322</v>
      </c>
      <c r="L371" s="328">
        <v>2250</v>
      </c>
      <c r="M371" s="328">
        <v>3.2198699999999998</v>
      </c>
      <c r="N371" s="1"/>
      <c r="O371" s="1"/>
    </row>
    <row r="372" spans="1:15" ht="12.75" customHeight="1">
      <c r="A372" s="30">
        <v>362</v>
      </c>
      <c r="B372" s="347" t="s">
        <v>475</v>
      </c>
      <c r="C372" s="328">
        <v>807.25</v>
      </c>
      <c r="D372" s="329">
        <v>809.36666666666667</v>
      </c>
      <c r="E372" s="329">
        <v>794.13333333333333</v>
      </c>
      <c r="F372" s="329">
        <v>781.01666666666665</v>
      </c>
      <c r="G372" s="329">
        <v>765.7833333333333</v>
      </c>
      <c r="H372" s="329">
        <v>822.48333333333335</v>
      </c>
      <c r="I372" s="329">
        <v>837.7166666666667</v>
      </c>
      <c r="J372" s="329">
        <v>850.83333333333337</v>
      </c>
      <c r="K372" s="328">
        <v>824.6</v>
      </c>
      <c r="L372" s="328">
        <v>796.25</v>
      </c>
      <c r="M372" s="328">
        <v>0.41943999999999998</v>
      </c>
      <c r="N372" s="1"/>
      <c r="O372" s="1"/>
    </row>
    <row r="373" spans="1:15" ht="12.75" customHeight="1">
      <c r="A373" s="30">
        <v>363</v>
      </c>
      <c r="B373" s="347" t="s">
        <v>476</v>
      </c>
      <c r="C373" s="328">
        <v>1828.05</v>
      </c>
      <c r="D373" s="329">
        <v>1823.6666666666667</v>
      </c>
      <c r="E373" s="329">
        <v>1798.3333333333335</v>
      </c>
      <c r="F373" s="329">
        <v>1768.6166666666668</v>
      </c>
      <c r="G373" s="329">
        <v>1743.2833333333335</v>
      </c>
      <c r="H373" s="329">
        <v>1853.3833333333334</v>
      </c>
      <c r="I373" s="329">
        <v>1878.7166666666669</v>
      </c>
      <c r="J373" s="329">
        <v>1908.4333333333334</v>
      </c>
      <c r="K373" s="328">
        <v>1849</v>
      </c>
      <c r="L373" s="328">
        <v>1793.95</v>
      </c>
      <c r="M373" s="328">
        <v>1.49763</v>
      </c>
      <c r="N373" s="1"/>
      <c r="O373" s="1"/>
    </row>
    <row r="374" spans="1:15" ht="12.75" customHeight="1">
      <c r="A374" s="30">
        <v>364</v>
      </c>
      <c r="B374" s="347" t="s">
        <v>845</v>
      </c>
      <c r="C374" s="328">
        <v>231.1</v>
      </c>
      <c r="D374" s="329">
        <v>233.70000000000002</v>
      </c>
      <c r="E374" s="329">
        <v>227.40000000000003</v>
      </c>
      <c r="F374" s="329">
        <v>223.70000000000002</v>
      </c>
      <c r="G374" s="329">
        <v>217.40000000000003</v>
      </c>
      <c r="H374" s="329">
        <v>237.40000000000003</v>
      </c>
      <c r="I374" s="329">
        <v>243.70000000000005</v>
      </c>
      <c r="J374" s="329">
        <v>247.40000000000003</v>
      </c>
      <c r="K374" s="328">
        <v>240</v>
      </c>
      <c r="L374" s="328">
        <v>230</v>
      </c>
      <c r="M374" s="328">
        <v>18.49755</v>
      </c>
      <c r="N374" s="1"/>
      <c r="O374" s="1"/>
    </row>
    <row r="375" spans="1:15" ht="12.75" customHeight="1">
      <c r="A375" s="30">
        <v>365</v>
      </c>
      <c r="B375" s="347" t="s">
        <v>181</v>
      </c>
      <c r="C375" s="328">
        <v>215.05</v>
      </c>
      <c r="D375" s="329">
        <v>214.5</v>
      </c>
      <c r="E375" s="329">
        <v>211.5</v>
      </c>
      <c r="F375" s="329">
        <v>207.95</v>
      </c>
      <c r="G375" s="329">
        <v>204.95</v>
      </c>
      <c r="H375" s="329">
        <v>218.05</v>
      </c>
      <c r="I375" s="329">
        <v>221.05</v>
      </c>
      <c r="J375" s="329">
        <v>224.60000000000002</v>
      </c>
      <c r="K375" s="328">
        <v>217.5</v>
      </c>
      <c r="L375" s="328">
        <v>210.95</v>
      </c>
      <c r="M375" s="328">
        <v>95.957380000000001</v>
      </c>
      <c r="N375" s="1"/>
      <c r="O375" s="1"/>
    </row>
    <row r="376" spans="1:15" ht="12.75" customHeight="1">
      <c r="A376" s="30">
        <v>366</v>
      </c>
      <c r="B376" s="347" t="s">
        <v>291</v>
      </c>
      <c r="C376" s="328">
        <v>3583.45</v>
      </c>
      <c r="D376" s="329">
        <v>3701.2000000000003</v>
      </c>
      <c r="E376" s="329">
        <v>3424.1500000000005</v>
      </c>
      <c r="F376" s="329">
        <v>3264.8500000000004</v>
      </c>
      <c r="G376" s="329">
        <v>2987.8000000000006</v>
      </c>
      <c r="H376" s="329">
        <v>3860.5000000000005</v>
      </c>
      <c r="I376" s="329">
        <v>4137.5500000000011</v>
      </c>
      <c r="J376" s="329">
        <v>4296.8500000000004</v>
      </c>
      <c r="K376" s="328">
        <v>3978.25</v>
      </c>
      <c r="L376" s="328">
        <v>3541.9</v>
      </c>
      <c r="M376" s="328">
        <v>2.8779699999999999</v>
      </c>
      <c r="N376" s="1"/>
      <c r="O376" s="1"/>
    </row>
    <row r="377" spans="1:15" ht="12.75" customHeight="1">
      <c r="A377" s="30">
        <v>367</v>
      </c>
      <c r="B377" s="347" t="s">
        <v>846</v>
      </c>
      <c r="C377" s="328">
        <v>356.5</v>
      </c>
      <c r="D377" s="329">
        <v>359.84999999999997</v>
      </c>
      <c r="E377" s="329">
        <v>350.69999999999993</v>
      </c>
      <c r="F377" s="329">
        <v>344.9</v>
      </c>
      <c r="G377" s="329">
        <v>335.74999999999994</v>
      </c>
      <c r="H377" s="329">
        <v>365.64999999999992</v>
      </c>
      <c r="I377" s="329">
        <v>374.7999999999999</v>
      </c>
      <c r="J377" s="329">
        <v>380.59999999999991</v>
      </c>
      <c r="K377" s="328">
        <v>369</v>
      </c>
      <c r="L377" s="328">
        <v>354.05</v>
      </c>
      <c r="M377" s="328">
        <v>8.5247899999999994</v>
      </c>
      <c r="N377" s="1"/>
      <c r="O377" s="1"/>
    </row>
    <row r="378" spans="1:15" ht="12.75" customHeight="1">
      <c r="A378" s="30">
        <v>368</v>
      </c>
      <c r="B378" s="347" t="s">
        <v>273</v>
      </c>
      <c r="C378" s="328">
        <v>433.35</v>
      </c>
      <c r="D378" s="329">
        <v>434.43333333333334</v>
      </c>
      <c r="E378" s="329">
        <v>426.41666666666669</v>
      </c>
      <c r="F378" s="329">
        <v>419.48333333333335</v>
      </c>
      <c r="G378" s="329">
        <v>411.4666666666667</v>
      </c>
      <c r="H378" s="329">
        <v>441.36666666666667</v>
      </c>
      <c r="I378" s="329">
        <v>449.38333333333333</v>
      </c>
      <c r="J378" s="329">
        <v>456.31666666666666</v>
      </c>
      <c r="K378" s="328">
        <v>442.45</v>
      </c>
      <c r="L378" s="328">
        <v>427.5</v>
      </c>
      <c r="M378" s="328">
        <v>7.6810200000000002</v>
      </c>
      <c r="N378" s="1"/>
      <c r="O378" s="1"/>
    </row>
    <row r="379" spans="1:15" ht="12.75" customHeight="1">
      <c r="A379" s="30">
        <v>369</v>
      </c>
      <c r="B379" s="347" t="s">
        <v>477</v>
      </c>
      <c r="C379" s="328">
        <v>622</v>
      </c>
      <c r="D379" s="329">
        <v>623.2166666666667</v>
      </c>
      <c r="E379" s="329">
        <v>614.03333333333342</v>
      </c>
      <c r="F379" s="329">
        <v>606.06666666666672</v>
      </c>
      <c r="G379" s="329">
        <v>596.88333333333344</v>
      </c>
      <c r="H379" s="329">
        <v>631.18333333333339</v>
      </c>
      <c r="I379" s="329">
        <v>640.36666666666679</v>
      </c>
      <c r="J379" s="329">
        <v>648.33333333333337</v>
      </c>
      <c r="K379" s="328">
        <v>632.4</v>
      </c>
      <c r="L379" s="328">
        <v>615.25</v>
      </c>
      <c r="M379" s="328">
        <v>2.3557800000000002</v>
      </c>
      <c r="N379" s="1"/>
      <c r="O379" s="1"/>
    </row>
    <row r="380" spans="1:15" ht="12.75" customHeight="1">
      <c r="A380" s="30">
        <v>370</v>
      </c>
      <c r="B380" s="347" t="s">
        <v>478</v>
      </c>
      <c r="C380" s="328">
        <v>114.15</v>
      </c>
      <c r="D380" s="329">
        <v>115.08333333333333</v>
      </c>
      <c r="E380" s="329">
        <v>111.86666666666666</v>
      </c>
      <c r="F380" s="329">
        <v>109.58333333333333</v>
      </c>
      <c r="G380" s="329">
        <v>106.36666666666666</v>
      </c>
      <c r="H380" s="329">
        <v>117.36666666666666</v>
      </c>
      <c r="I380" s="329">
        <v>120.58333333333333</v>
      </c>
      <c r="J380" s="329">
        <v>122.86666666666666</v>
      </c>
      <c r="K380" s="328">
        <v>118.3</v>
      </c>
      <c r="L380" s="328">
        <v>112.8</v>
      </c>
      <c r="M380" s="328">
        <v>2.2296399999999998</v>
      </c>
      <c r="N380" s="1"/>
      <c r="O380" s="1"/>
    </row>
    <row r="381" spans="1:15" ht="12.75" customHeight="1">
      <c r="A381" s="30">
        <v>371</v>
      </c>
      <c r="B381" s="347" t="s">
        <v>183</v>
      </c>
      <c r="C381" s="328">
        <v>1565.55</v>
      </c>
      <c r="D381" s="329">
        <v>1582.1666666666667</v>
      </c>
      <c r="E381" s="329">
        <v>1538.3833333333334</v>
      </c>
      <c r="F381" s="329">
        <v>1511.2166666666667</v>
      </c>
      <c r="G381" s="329">
        <v>1467.4333333333334</v>
      </c>
      <c r="H381" s="329">
        <v>1609.3333333333335</v>
      </c>
      <c r="I381" s="329">
        <v>1653.1166666666668</v>
      </c>
      <c r="J381" s="329">
        <v>1680.2833333333335</v>
      </c>
      <c r="K381" s="328">
        <v>1625.95</v>
      </c>
      <c r="L381" s="328">
        <v>1555</v>
      </c>
      <c r="M381" s="328">
        <v>7.9067400000000001</v>
      </c>
      <c r="N381" s="1"/>
      <c r="O381" s="1"/>
    </row>
    <row r="382" spans="1:15" ht="12.75" customHeight="1">
      <c r="A382" s="30">
        <v>372</v>
      </c>
      <c r="B382" s="347" t="s">
        <v>480</v>
      </c>
      <c r="C382" s="328">
        <v>583</v>
      </c>
      <c r="D382" s="329">
        <v>592.66666666666663</v>
      </c>
      <c r="E382" s="329">
        <v>571.33333333333326</v>
      </c>
      <c r="F382" s="329">
        <v>559.66666666666663</v>
      </c>
      <c r="G382" s="329">
        <v>538.33333333333326</v>
      </c>
      <c r="H382" s="329">
        <v>604.33333333333326</v>
      </c>
      <c r="I382" s="329">
        <v>625.66666666666652</v>
      </c>
      <c r="J382" s="329">
        <v>637.33333333333326</v>
      </c>
      <c r="K382" s="328">
        <v>614</v>
      </c>
      <c r="L382" s="328">
        <v>581</v>
      </c>
      <c r="M382" s="328">
        <v>3.0653299999999999</v>
      </c>
      <c r="N382" s="1"/>
      <c r="O382" s="1"/>
    </row>
    <row r="383" spans="1:15" ht="12.75" customHeight="1">
      <c r="A383" s="30">
        <v>373</v>
      </c>
      <c r="B383" s="347" t="s">
        <v>482</v>
      </c>
      <c r="C383" s="328">
        <v>848.5</v>
      </c>
      <c r="D383" s="329">
        <v>846.4</v>
      </c>
      <c r="E383" s="329">
        <v>830.25</v>
      </c>
      <c r="F383" s="329">
        <v>812</v>
      </c>
      <c r="G383" s="329">
        <v>795.85</v>
      </c>
      <c r="H383" s="329">
        <v>864.65</v>
      </c>
      <c r="I383" s="329">
        <v>880.79999999999984</v>
      </c>
      <c r="J383" s="329">
        <v>899.05</v>
      </c>
      <c r="K383" s="328">
        <v>862.55</v>
      </c>
      <c r="L383" s="328">
        <v>828.15</v>
      </c>
      <c r="M383" s="328">
        <v>4.0897800000000002</v>
      </c>
      <c r="N383" s="1"/>
      <c r="O383" s="1"/>
    </row>
    <row r="384" spans="1:15" ht="12.75" customHeight="1">
      <c r="A384" s="30">
        <v>374</v>
      </c>
      <c r="B384" s="347" t="s">
        <v>847</v>
      </c>
      <c r="C384" s="328">
        <v>91.05</v>
      </c>
      <c r="D384" s="329">
        <v>91.733333333333334</v>
      </c>
      <c r="E384" s="329">
        <v>90.166666666666671</v>
      </c>
      <c r="F384" s="329">
        <v>89.283333333333331</v>
      </c>
      <c r="G384" s="329">
        <v>87.716666666666669</v>
      </c>
      <c r="H384" s="329">
        <v>92.616666666666674</v>
      </c>
      <c r="I384" s="329">
        <v>94.183333333333337</v>
      </c>
      <c r="J384" s="329">
        <v>95.066666666666677</v>
      </c>
      <c r="K384" s="328">
        <v>93.3</v>
      </c>
      <c r="L384" s="328">
        <v>90.85</v>
      </c>
      <c r="M384" s="328">
        <v>7.5474300000000003</v>
      </c>
      <c r="N384" s="1"/>
      <c r="O384" s="1"/>
    </row>
    <row r="385" spans="1:15" ht="12.75" customHeight="1">
      <c r="A385" s="30">
        <v>375</v>
      </c>
      <c r="B385" s="347" t="s">
        <v>484</v>
      </c>
      <c r="C385" s="328">
        <v>173.95</v>
      </c>
      <c r="D385" s="329">
        <v>175.98333333333335</v>
      </c>
      <c r="E385" s="329">
        <v>169.01666666666671</v>
      </c>
      <c r="F385" s="329">
        <v>164.08333333333337</v>
      </c>
      <c r="G385" s="329">
        <v>157.11666666666673</v>
      </c>
      <c r="H385" s="329">
        <v>180.91666666666669</v>
      </c>
      <c r="I385" s="329">
        <v>187.88333333333333</v>
      </c>
      <c r="J385" s="329">
        <v>192.81666666666666</v>
      </c>
      <c r="K385" s="328">
        <v>182.95</v>
      </c>
      <c r="L385" s="328">
        <v>171.05</v>
      </c>
      <c r="M385" s="328">
        <v>33.041870000000003</v>
      </c>
      <c r="N385" s="1"/>
      <c r="O385" s="1"/>
    </row>
    <row r="386" spans="1:15" ht="12.75" customHeight="1">
      <c r="A386" s="30">
        <v>376</v>
      </c>
      <c r="B386" s="347" t="s">
        <v>485</v>
      </c>
      <c r="C386" s="328">
        <v>723.75</v>
      </c>
      <c r="D386" s="329">
        <v>721.56666666666661</v>
      </c>
      <c r="E386" s="329">
        <v>698.18333333333317</v>
      </c>
      <c r="F386" s="329">
        <v>672.61666666666656</v>
      </c>
      <c r="G386" s="329">
        <v>649.23333333333312</v>
      </c>
      <c r="H386" s="329">
        <v>747.13333333333321</v>
      </c>
      <c r="I386" s="329">
        <v>770.51666666666665</v>
      </c>
      <c r="J386" s="329">
        <v>796.08333333333326</v>
      </c>
      <c r="K386" s="328">
        <v>744.95</v>
      </c>
      <c r="L386" s="328">
        <v>696</v>
      </c>
      <c r="M386" s="328">
        <v>2.72431</v>
      </c>
      <c r="N386" s="1"/>
      <c r="O386" s="1"/>
    </row>
    <row r="387" spans="1:15" ht="12.75" customHeight="1">
      <c r="A387" s="30">
        <v>377</v>
      </c>
      <c r="B387" s="347" t="s">
        <v>486</v>
      </c>
      <c r="C387" s="328">
        <v>242.15</v>
      </c>
      <c r="D387" s="329">
        <v>243.43333333333331</v>
      </c>
      <c r="E387" s="329">
        <v>239.86666666666662</v>
      </c>
      <c r="F387" s="329">
        <v>237.58333333333331</v>
      </c>
      <c r="G387" s="329">
        <v>234.01666666666662</v>
      </c>
      <c r="H387" s="329">
        <v>245.71666666666661</v>
      </c>
      <c r="I387" s="329">
        <v>249.28333333333327</v>
      </c>
      <c r="J387" s="329">
        <v>251.56666666666661</v>
      </c>
      <c r="K387" s="328">
        <v>247</v>
      </c>
      <c r="L387" s="328">
        <v>241.15</v>
      </c>
      <c r="M387" s="328">
        <v>1.6057900000000001</v>
      </c>
      <c r="N387" s="1"/>
      <c r="O387" s="1"/>
    </row>
    <row r="388" spans="1:15" ht="12.75" customHeight="1">
      <c r="A388" s="30">
        <v>378</v>
      </c>
      <c r="B388" s="347" t="s">
        <v>184</v>
      </c>
      <c r="C388" s="328">
        <v>733.6</v>
      </c>
      <c r="D388" s="329">
        <v>732.11666666666679</v>
      </c>
      <c r="E388" s="329">
        <v>707.53333333333353</v>
      </c>
      <c r="F388" s="329">
        <v>681.4666666666667</v>
      </c>
      <c r="G388" s="329">
        <v>656.88333333333344</v>
      </c>
      <c r="H388" s="329">
        <v>758.18333333333362</v>
      </c>
      <c r="I388" s="329">
        <v>782.76666666666688</v>
      </c>
      <c r="J388" s="329">
        <v>808.83333333333371</v>
      </c>
      <c r="K388" s="328">
        <v>756.7</v>
      </c>
      <c r="L388" s="328">
        <v>706.05</v>
      </c>
      <c r="M388" s="328">
        <v>12.97719</v>
      </c>
      <c r="N388" s="1"/>
      <c r="O388" s="1"/>
    </row>
    <row r="389" spans="1:15" ht="12.75" customHeight="1">
      <c r="A389" s="30">
        <v>379</v>
      </c>
      <c r="B389" s="347" t="s">
        <v>488</v>
      </c>
      <c r="C389" s="328">
        <v>2206.6999999999998</v>
      </c>
      <c r="D389" s="329">
        <v>2227.0499999999997</v>
      </c>
      <c r="E389" s="329">
        <v>2180.7499999999995</v>
      </c>
      <c r="F389" s="329">
        <v>2154.7999999999997</v>
      </c>
      <c r="G389" s="329">
        <v>2108.4999999999995</v>
      </c>
      <c r="H389" s="329">
        <v>2252.9999999999995</v>
      </c>
      <c r="I389" s="329">
        <v>2299.2999999999997</v>
      </c>
      <c r="J389" s="329">
        <v>2325.2499999999995</v>
      </c>
      <c r="K389" s="328">
        <v>2273.35</v>
      </c>
      <c r="L389" s="328">
        <v>2201.1</v>
      </c>
      <c r="M389" s="328">
        <v>8.9770000000000003E-2</v>
      </c>
      <c r="N389" s="1"/>
      <c r="O389" s="1"/>
    </row>
    <row r="390" spans="1:15" ht="12.75" customHeight="1">
      <c r="A390" s="30">
        <v>380</v>
      </c>
      <c r="B390" s="347" t="s">
        <v>910</v>
      </c>
      <c r="C390" s="328">
        <v>107.2</v>
      </c>
      <c r="D390" s="329">
        <v>106.98333333333335</v>
      </c>
      <c r="E390" s="329">
        <v>105.1166666666667</v>
      </c>
      <c r="F390" s="329">
        <v>103.03333333333336</v>
      </c>
      <c r="G390" s="329">
        <v>101.16666666666671</v>
      </c>
      <c r="H390" s="329">
        <v>109.06666666666669</v>
      </c>
      <c r="I390" s="329">
        <v>110.93333333333334</v>
      </c>
      <c r="J390" s="329">
        <v>113.01666666666668</v>
      </c>
      <c r="K390" s="328">
        <v>108.85</v>
      </c>
      <c r="L390" s="328">
        <v>104.9</v>
      </c>
      <c r="M390" s="328">
        <v>9.6880199999999999</v>
      </c>
      <c r="N390" s="1"/>
      <c r="O390" s="1"/>
    </row>
    <row r="391" spans="1:15" ht="12.75" customHeight="1">
      <c r="A391" s="30">
        <v>381</v>
      </c>
      <c r="B391" s="347" t="s">
        <v>185</v>
      </c>
      <c r="C391" s="328">
        <v>126.55</v>
      </c>
      <c r="D391" s="329">
        <v>127.80000000000001</v>
      </c>
      <c r="E391" s="329">
        <v>124.80000000000001</v>
      </c>
      <c r="F391" s="329">
        <v>123.05</v>
      </c>
      <c r="G391" s="329">
        <v>120.05</v>
      </c>
      <c r="H391" s="329">
        <v>129.55000000000001</v>
      </c>
      <c r="I391" s="329">
        <v>132.55000000000001</v>
      </c>
      <c r="J391" s="329">
        <v>134.30000000000004</v>
      </c>
      <c r="K391" s="328">
        <v>130.80000000000001</v>
      </c>
      <c r="L391" s="328">
        <v>126.05</v>
      </c>
      <c r="M391" s="328">
        <v>145.00869</v>
      </c>
      <c r="N391" s="1"/>
      <c r="O391" s="1"/>
    </row>
    <row r="392" spans="1:15" ht="12.75" customHeight="1">
      <c r="A392" s="30">
        <v>382</v>
      </c>
      <c r="B392" s="347" t="s">
        <v>487</v>
      </c>
      <c r="C392" s="328">
        <v>72.3</v>
      </c>
      <c r="D392" s="329">
        <v>72.916666666666671</v>
      </c>
      <c r="E392" s="329">
        <v>71.38333333333334</v>
      </c>
      <c r="F392" s="329">
        <v>70.466666666666669</v>
      </c>
      <c r="G392" s="329">
        <v>68.933333333333337</v>
      </c>
      <c r="H392" s="329">
        <v>73.833333333333343</v>
      </c>
      <c r="I392" s="329">
        <v>75.366666666666674</v>
      </c>
      <c r="J392" s="329">
        <v>76.283333333333346</v>
      </c>
      <c r="K392" s="328">
        <v>74.45</v>
      </c>
      <c r="L392" s="328">
        <v>72</v>
      </c>
      <c r="M392" s="328">
        <v>12.06071</v>
      </c>
      <c r="N392" s="1"/>
      <c r="O392" s="1"/>
    </row>
    <row r="393" spans="1:15" ht="12.75" customHeight="1">
      <c r="A393" s="30">
        <v>383</v>
      </c>
      <c r="B393" s="347" t="s">
        <v>186</v>
      </c>
      <c r="C393" s="328">
        <v>123.55</v>
      </c>
      <c r="D393" s="329">
        <v>123.41666666666667</v>
      </c>
      <c r="E393" s="329">
        <v>121.83333333333334</v>
      </c>
      <c r="F393" s="329">
        <v>120.11666666666667</v>
      </c>
      <c r="G393" s="329">
        <v>118.53333333333335</v>
      </c>
      <c r="H393" s="329">
        <v>125.13333333333334</v>
      </c>
      <c r="I393" s="329">
        <v>126.71666666666668</v>
      </c>
      <c r="J393" s="329">
        <v>128.43333333333334</v>
      </c>
      <c r="K393" s="328">
        <v>125</v>
      </c>
      <c r="L393" s="328">
        <v>121.7</v>
      </c>
      <c r="M393" s="328">
        <v>25.942900000000002</v>
      </c>
      <c r="N393" s="1"/>
      <c r="O393" s="1"/>
    </row>
    <row r="394" spans="1:15" ht="12.75" customHeight="1">
      <c r="A394" s="30">
        <v>384</v>
      </c>
      <c r="B394" s="347" t="s">
        <v>489</v>
      </c>
      <c r="C394" s="328">
        <v>154.5</v>
      </c>
      <c r="D394" s="329">
        <v>153.23333333333332</v>
      </c>
      <c r="E394" s="329">
        <v>150.96666666666664</v>
      </c>
      <c r="F394" s="329">
        <v>147.43333333333331</v>
      </c>
      <c r="G394" s="329">
        <v>145.16666666666663</v>
      </c>
      <c r="H394" s="329">
        <v>156.76666666666665</v>
      </c>
      <c r="I394" s="329">
        <v>159.03333333333336</v>
      </c>
      <c r="J394" s="329">
        <v>162.56666666666666</v>
      </c>
      <c r="K394" s="328">
        <v>155.5</v>
      </c>
      <c r="L394" s="328">
        <v>149.69999999999999</v>
      </c>
      <c r="M394" s="328">
        <v>21.390560000000001</v>
      </c>
      <c r="N394" s="1"/>
      <c r="O394" s="1"/>
    </row>
    <row r="395" spans="1:15" ht="12.75" customHeight="1">
      <c r="A395" s="30">
        <v>385</v>
      </c>
      <c r="B395" s="347" t="s">
        <v>490</v>
      </c>
      <c r="C395" s="328">
        <v>1163.75</v>
      </c>
      <c r="D395" s="329">
        <v>1174.8999999999999</v>
      </c>
      <c r="E395" s="329">
        <v>1145.9499999999998</v>
      </c>
      <c r="F395" s="329">
        <v>1128.1499999999999</v>
      </c>
      <c r="G395" s="329">
        <v>1099.1999999999998</v>
      </c>
      <c r="H395" s="329">
        <v>1192.6999999999998</v>
      </c>
      <c r="I395" s="329">
        <v>1221.6500000000001</v>
      </c>
      <c r="J395" s="329">
        <v>1239.4499999999998</v>
      </c>
      <c r="K395" s="328">
        <v>1203.8499999999999</v>
      </c>
      <c r="L395" s="328">
        <v>1157.0999999999999</v>
      </c>
      <c r="M395" s="328">
        <v>1.91116</v>
      </c>
      <c r="N395" s="1"/>
      <c r="O395" s="1"/>
    </row>
    <row r="396" spans="1:15" ht="12.75" customHeight="1">
      <c r="A396" s="30">
        <v>386</v>
      </c>
      <c r="B396" s="347" t="s">
        <v>187</v>
      </c>
      <c r="C396" s="328">
        <v>2325.5500000000002</v>
      </c>
      <c r="D396" s="329">
        <v>2336.7333333333336</v>
      </c>
      <c r="E396" s="329">
        <v>2309.166666666667</v>
      </c>
      <c r="F396" s="329">
        <v>2292.7833333333333</v>
      </c>
      <c r="G396" s="329">
        <v>2265.2166666666667</v>
      </c>
      <c r="H396" s="329">
        <v>2353.1166666666672</v>
      </c>
      <c r="I396" s="329">
        <v>2380.6833333333338</v>
      </c>
      <c r="J396" s="329">
        <v>2397.0666666666675</v>
      </c>
      <c r="K396" s="328">
        <v>2364.3000000000002</v>
      </c>
      <c r="L396" s="328">
        <v>2320.35</v>
      </c>
      <c r="M396" s="328">
        <v>49.868139999999997</v>
      </c>
      <c r="N396" s="1"/>
      <c r="O396" s="1"/>
    </row>
    <row r="397" spans="1:15" ht="12.75" customHeight="1">
      <c r="A397" s="30">
        <v>387</v>
      </c>
      <c r="B397" s="347" t="s">
        <v>848</v>
      </c>
      <c r="C397" s="328">
        <v>523.85</v>
      </c>
      <c r="D397" s="329">
        <v>529.15</v>
      </c>
      <c r="E397" s="329">
        <v>514.69999999999993</v>
      </c>
      <c r="F397" s="329">
        <v>505.54999999999995</v>
      </c>
      <c r="G397" s="329">
        <v>491.09999999999991</v>
      </c>
      <c r="H397" s="329">
        <v>538.29999999999995</v>
      </c>
      <c r="I397" s="329">
        <v>552.75</v>
      </c>
      <c r="J397" s="329">
        <v>561.9</v>
      </c>
      <c r="K397" s="328">
        <v>543.6</v>
      </c>
      <c r="L397" s="328">
        <v>520</v>
      </c>
      <c r="M397" s="328">
        <v>3.6778300000000002</v>
      </c>
      <c r="N397" s="1"/>
      <c r="O397" s="1"/>
    </row>
    <row r="398" spans="1:15" ht="12.75" customHeight="1">
      <c r="A398" s="30">
        <v>388</v>
      </c>
      <c r="B398" s="347" t="s">
        <v>481</v>
      </c>
      <c r="C398" s="328">
        <v>248.55</v>
      </c>
      <c r="D398" s="329">
        <v>247.91666666666666</v>
      </c>
      <c r="E398" s="329">
        <v>243.88333333333333</v>
      </c>
      <c r="F398" s="329">
        <v>239.21666666666667</v>
      </c>
      <c r="G398" s="329">
        <v>235.18333333333334</v>
      </c>
      <c r="H398" s="329">
        <v>252.58333333333331</v>
      </c>
      <c r="I398" s="329">
        <v>256.61666666666667</v>
      </c>
      <c r="J398" s="329">
        <v>261.2833333333333</v>
      </c>
      <c r="K398" s="328">
        <v>251.95</v>
      </c>
      <c r="L398" s="328">
        <v>243.25</v>
      </c>
      <c r="M398" s="328">
        <v>3.4326400000000001</v>
      </c>
      <c r="N398" s="1"/>
      <c r="O398" s="1"/>
    </row>
    <row r="399" spans="1:15" ht="12.75" customHeight="1">
      <c r="A399" s="30">
        <v>389</v>
      </c>
      <c r="B399" s="347" t="s">
        <v>491</v>
      </c>
      <c r="C399" s="328">
        <v>938.1</v>
      </c>
      <c r="D399" s="329">
        <v>945.51666666666677</v>
      </c>
      <c r="E399" s="329">
        <v>923.03333333333353</v>
      </c>
      <c r="F399" s="329">
        <v>907.96666666666681</v>
      </c>
      <c r="G399" s="329">
        <v>885.48333333333358</v>
      </c>
      <c r="H399" s="329">
        <v>960.58333333333348</v>
      </c>
      <c r="I399" s="329">
        <v>983.06666666666683</v>
      </c>
      <c r="J399" s="329">
        <v>998.13333333333344</v>
      </c>
      <c r="K399" s="328">
        <v>968</v>
      </c>
      <c r="L399" s="328">
        <v>930.45</v>
      </c>
      <c r="M399" s="328">
        <v>0.88283</v>
      </c>
      <c r="N399" s="1"/>
      <c r="O399" s="1"/>
    </row>
    <row r="400" spans="1:15" ht="12.75" customHeight="1">
      <c r="A400" s="30">
        <v>390</v>
      </c>
      <c r="B400" s="347" t="s">
        <v>492</v>
      </c>
      <c r="C400" s="328">
        <v>1535.3</v>
      </c>
      <c r="D400" s="329">
        <v>1527.5833333333333</v>
      </c>
      <c r="E400" s="329">
        <v>1503.2166666666665</v>
      </c>
      <c r="F400" s="329">
        <v>1471.1333333333332</v>
      </c>
      <c r="G400" s="329">
        <v>1446.7666666666664</v>
      </c>
      <c r="H400" s="329">
        <v>1559.6666666666665</v>
      </c>
      <c r="I400" s="329">
        <v>1584.0333333333333</v>
      </c>
      <c r="J400" s="329">
        <v>1616.1166666666666</v>
      </c>
      <c r="K400" s="328">
        <v>1551.95</v>
      </c>
      <c r="L400" s="328">
        <v>1495.5</v>
      </c>
      <c r="M400" s="328">
        <v>1.28528</v>
      </c>
      <c r="N400" s="1"/>
      <c r="O400" s="1"/>
    </row>
    <row r="401" spans="1:15" ht="12.75" customHeight="1">
      <c r="A401" s="30">
        <v>391</v>
      </c>
      <c r="B401" s="347" t="s">
        <v>483</v>
      </c>
      <c r="C401" s="328">
        <v>30.7</v>
      </c>
      <c r="D401" s="329">
        <v>30.616666666666664</v>
      </c>
      <c r="E401" s="329">
        <v>30.233333333333327</v>
      </c>
      <c r="F401" s="329">
        <v>29.766666666666662</v>
      </c>
      <c r="G401" s="329">
        <v>29.383333333333326</v>
      </c>
      <c r="H401" s="329">
        <v>31.083333333333329</v>
      </c>
      <c r="I401" s="329">
        <v>31.466666666666661</v>
      </c>
      <c r="J401" s="329">
        <v>31.93333333333333</v>
      </c>
      <c r="K401" s="328">
        <v>31</v>
      </c>
      <c r="L401" s="328">
        <v>30.15</v>
      </c>
      <c r="M401" s="328">
        <v>20.741099999999999</v>
      </c>
      <c r="N401" s="1"/>
      <c r="O401" s="1"/>
    </row>
    <row r="402" spans="1:15" ht="12.75" customHeight="1">
      <c r="A402" s="30">
        <v>392</v>
      </c>
      <c r="B402" s="347" t="s">
        <v>188</v>
      </c>
      <c r="C402" s="328">
        <v>97.55</v>
      </c>
      <c r="D402" s="329">
        <v>98.899999999999991</v>
      </c>
      <c r="E402" s="329">
        <v>95.699999999999989</v>
      </c>
      <c r="F402" s="329">
        <v>93.85</v>
      </c>
      <c r="G402" s="329">
        <v>90.649999999999991</v>
      </c>
      <c r="H402" s="329">
        <v>100.74999999999999</v>
      </c>
      <c r="I402" s="329">
        <v>103.95</v>
      </c>
      <c r="J402" s="329">
        <v>105.79999999999998</v>
      </c>
      <c r="K402" s="328">
        <v>102.1</v>
      </c>
      <c r="L402" s="328">
        <v>97.05</v>
      </c>
      <c r="M402" s="328">
        <v>463.99925000000002</v>
      </c>
      <c r="N402" s="1"/>
      <c r="O402" s="1"/>
    </row>
    <row r="403" spans="1:15" ht="12.75" customHeight="1">
      <c r="A403" s="30">
        <v>393</v>
      </c>
      <c r="B403" s="347" t="s">
        <v>276</v>
      </c>
      <c r="C403" s="328">
        <v>7106.1</v>
      </c>
      <c r="D403" s="329">
        <v>7149.7</v>
      </c>
      <c r="E403" s="329">
        <v>7047.45</v>
      </c>
      <c r="F403" s="329">
        <v>6988.8</v>
      </c>
      <c r="G403" s="329">
        <v>6886.55</v>
      </c>
      <c r="H403" s="329">
        <v>7208.3499999999995</v>
      </c>
      <c r="I403" s="329">
        <v>7310.5999999999995</v>
      </c>
      <c r="J403" s="329">
        <v>7369.2499999999991</v>
      </c>
      <c r="K403" s="328">
        <v>7251.95</v>
      </c>
      <c r="L403" s="328">
        <v>7091.05</v>
      </c>
      <c r="M403" s="328">
        <v>0.17047000000000001</v>
      </c>
      <c r="N403" s="1"/>
      <c r="O403" s="1"/>
    </row>
    <row r="404" spans="1:15" ht="12.75" customHeight="1">
      <c r="A404" s="30">
        <v>394</v>
      </c>
      <c r="B404" s="347" t="s">
        <v>275</v>
      </c>
      <c r="C404" s="328">
        <v>744.25</v>
      </c>
      <c r="D404" s="329">
        <v>740.05000000000007</v>
      </c>
      <c r="E404" s="329">
        <v>716.85000000000014</v>
      </c>
      <c r="F404" s="329">
        <v>689.45</v>
      </c>
      <c r="G404" s="329">
        <v>666.25000000000011</v>
      </c>
      <c r="H404" s="329">
        <v>767.45000000000016</v>
      </c>
      <c r="I404" s="329">
        <v>790.6500000000002</v>
      </c>
      <c r="J404" s="329">
        <v>818.05000000000018</v>
      </c>
      <c r="K404" s="328">
        <v>763.25</v>
      </c>
      <c r="L404" s="328">
        <v>712.65</v>
      </c>
      <c r="M404" s="328">
        <v>26.046759999999999</v>
      </c>
      <c r="N404" s="1"/>
      <c r="O404" s="1"/>
    </row>
    <row r="405" spans="1:15" ht="12.75" customHeight="1">
      <c r="A405" s="30">
        <v>395</v>
      </c>
      <c r="B405" s="347" t="s">
        <v>189</v>
      </c>
      <c r="C405" s="328">
        <v>1057.3499999999999</v>
      </c>
      <c r="D405" s="329">
        <v>1061.5</v>
      </c>
      <c r="E405" s="329">
        <v>1045.5999999999999</v>
      </c>
      <c r="F405" s="329">
        <v>1033.8499999999999</v>
      </c>
      <c r="G405" s="329">
        <v>1017.9499999999998</v>
      </c>
      <c r="H405" s="329">
        <v>1073.25</v>
      </c>
      <c r="I405" s="329">
        <v>1089.1500000000001</v>
      </c>
      <c r="J405" s="329">
        <v>1100.9000000000001</v>
      </c>
      <c r="K405" s="328">
        <v>1077.4000000000001</v>
      </c>
      <c r="L405" s="328">
        <v>1049.75</v>
      </c>
      <c r="M405" s="328">
        <v>15.866680000000001</v>
      </c>
      <c r="N405" s="1"/>
      <c r="O405" s="1"/>
    </row>
    <row r="406" spans="1:15" ht="12.75" customHeight="1">
      <c r="A406" s="30">
        <v>396</v>
      </c>
      <c r="B406" s="347" t="s">
        <v>190</v>
      </c>
      <c r="C406" s="328">
        <v>461.95</v>
      </c>
      <c r="D406" s="329">
        <v>463.5</v>
      </c>
      <c r="E406" s="329">
        <v>456.1</v>
      </c>
      <c r="F406" s="329">
        <v>450.25</v>
      </c>
      <c r="G406" s="329">
        <v>442.85</v>
      </c>
      <c r="H406" s="329">
        <v>469.35</v>
      </c>
      <c r="I406" s="329">
        <v>476.75</v>
      </c>
      <c r="J406" s="329">
        <v>482.6</v>
      </c>
      <c r="K406" s="328">
        <v>470.9</v>
      </c>
      <c r="L406" s="328">
        <v>457.65</v>
      </c>
      <c r="M406" s="328">
        <v>206.84268</v>
      </c>
      <c r="N406" s="1"/>
      <c r="O406" s="1"/>
    </row>
    <row r="407" spans="1:15" ht="12.75" customHeight="1">
      <c r="A407" s="30">
        <v>397</v>
      </c>
      <c r="B407" s="347" t="s">
        <v>496</v>
      </c>
      <c r="C407" s="328">
        <v>1773.55</v>
      </c>
      <c r="D407" s="329">
        <v>1801.2833333333335</v>
      </c>
      <c r="E407" s="329">
        <v>1732.5166666666671</v>
      </c>
      <c r="F407" s="329">
        <v>1691.4833333333336</v>
      </c>
      <c r="G407" s="329">
        <v>1622.7166666666672</v>
      </c>
      <c r="H407" s="329">
        <v>1842.3166666666671</v>
      </c>
      <c r="I407" s="329">
        <v>1911.0833333333335</v>
      </c>
      <c r="J407" s="329">
        <v>1952.116666666667</v>
      </c>
      <c r="K407" s="328">
        <v>1870.05</v>
      </c>
      <c r="L407" s="328">
        <v>1760.25</v>
      </c>
      <c r="M407" s="328">
        <v>1.13836</v>
      </c>
      <c r="N407" s="1"/>
      <c r="O407" s="1"/>
    </row>
    <row r="408" spans="1:15" ht="12.75" customHeight="1">
      <c r="A408" s="30">
        <v>398</v>
      </c>
      <c r="B408" s="347" t="s">
        <v>497</v>
      </c>
      <c r="C408" s="328">
        <v>108.25</v>
      </c>
      <c r="D408" s="329">
        <v>109.55</v>
      </c>
      <c r="E408" s="329">
        <v>106.19999999999999</v>
      </c>
      <c r="F408" s="329">
        <v>104.14999999999999</v>
      </c>
      <c r="G408" s="329">
        <v>100.79999999999998</v>
      </c>
      <c r="H408" s="329">
        <v>111.6</v>
      </c>
      <c r="I408" s="329">
        <v>114.94999999999999</v>
      </c>
      <c r="J408" s="329">
        <v>117</v>
      </c>
      <c r="K408" s="328">
        <v>112.9</v>
      </c>
      <c r="L408" s="328">
        <v>107.5</v>
      </c>
      <c r="M408" s="328">
        <v>6.72994</v>
      </c>
      <c r="N408" s="1"/>
      <c r="O408" s="1"/>
    </row>
    <row r="409" spans="1:15" ht="12.75" customHeight="1">
      <c r="A409" s="30">
        <v>399</v>
      </c>
      <c r="B409" s="347" t="s">
        <v>502</v>
      </c>
      <c r="C409" s="328">
        <v>116.6</v>
      </c>
      <c r="D409" s="329">
        <v>118.75</v>
      </c>
      <c r="E409" s="329">
        <v>113.1</v>
      </c>
      <c r="F409" s="329">
        <v>109.6</v>
      </c>
      <c r="G409" s="329">
        <v>103.94999999999999</v>
      </c>
      <c r="H409" s="329">
        <v>122.25</v>
      </c>
      <c r="I409" s="329">
        <v>127.9</v>
      </c>
      <c r="J409" s="329">
        <v>131.4</v>
      </c>
      <c r="K409" s="328">
        <v>124.4</v>
      </c>
      <c r="L409" s="328">
        <v>115.25</v>
      </c>
      <c r="M409" s="328">
        <v>57.088239999999999</v>
      </c>
      <c r="N409" s="1"/>
      <c r="O409" s="1"/>
    </row>
    <row r="410" spans="1:15" ht="12.75" customHeight="1">
      <c r="A410" s="30">
        <v>400</v>
      </c>
      <c r="B410" s="347" t="s">
        <v>498</v>
      </c>
      <c r="C410" s="328">
        <v>127.25</v>
      </c>
      <c r="D410" s="329">
        <v>128.04999999999998</v>
      </c>
      <c r="E410" s="329">
        <v>125.19999999999996</v>
      </c>
      <c r="F410" s="329">
        <v>123.14999999999998</v>
      </c>
      <c r="G410" s="329">
        <v>120.29999999999995</v>
      </c>
      <c r="H410" s="329">
        <v>130.09999999999997</v>
      </c>
      <c r="I410" s="329">
        <v>132.94999999999999</v>
      </c>
      <c r="J410" s="329">
        <v>134.99999999999997</v>
      </c>
      <c r="K410" s="328">
        <v>130.9</v>
      </c>
      <c r="L410" s="328">
        <v>126</v>
      </c>
      <c r="M410" s="328">
        <v>15.286060000000001</v>
      </c>
      <c r="N410" s="1"/>
      <c r="O410" s="1"/>
    </row>
    <row r="411" spans="1:15" ht="12.75" customHeight="1">
      <c r="A411" s="30">
        <v>401</v>
      </c>
      <c r="B411" s="347" t="s">
        <v>500</v>
      </c>
      <c r="C411" s="328">
        <v>3371.8</v>
      </c>
      <c r="D411" s="329">
        <v>3398.5166666666669</v>
      </c>
      <c r="E411" s="329">
        <v>3317.1333333333337</v>
      </c>
      <c r="F411" s="329">
        <v>3262.4666666666667</v>
      </c>
      <c r="G411" s="329">
        <v>3181.0833333333335</v>
      </c>
      <c r="H411" s="329">
        <v>3453.1833333333338</v>
      </c>
      <c r="I411" s="329">
        <v>3534.5666666666671</v>
      </c>
      <c r="J411" s="329">
        <v>3589.233333333334</v>
      </c>
      <c r="K411" s="328">
        <v>3479.9</v>
      </c>
      <c r="L411" s="328">
        <v>3343.85</v>
      </c>
      <c r="M411" s="328">
        <v>0.38655</v>
      </c>
      <c r="N411" s="1"/>
      <c r="O411" s="1"/>
    </row>
    <row r="412" spans="1:15" ht="12.75" customHeight="1">
      <c r="A412" s="30">
        <v>402</v>
      </c>
      <c r="B412" s="347" t="s">
        <v>499</v>
      </c>
      <c r="C412" s="328">
        <v>546.25</v>
      </c>
      <c r="D412" s="329">
        <v>557.86666666666667</v>
      </c>
      <c r="E412" s="329">
        <v>526.93333333333339</v>
      </c>
      <c r="F412" s="329">
        <v>507.61666666666667</v>
      </c>
      <c r="G412" s="329">
        <v>476.68333333333339</v>
      </c>
      <c r="H412" s="329">
        <v>577.18333333333339</v>
      </c>
      <c r="I412" s="329">
        <v>608.11666666666656</v>
      </c>
      <c r="J412" s="329">
        <v>627.43333333333339</v>
      </c>
      <c r="K412" s="328">
        <v>588.79999999999995</v>
      </c>
      <c r="L412" s="328">
        <v>538.54999999999995</v>
      </c>
      <c r="M412" s="328">
        <v>3.1678700000000002</v>
      </c>
      <c r="N412" s="1"/>
      <c r="O412" s="1"/>
    </row>
    <row r="413" spans="1:15" ht="12.75" customHeight="1">
      <c r="A413" s="30">
        <v>403</v>
      </c>
      <c r="B413" s="347" t="s">
        <v>501</v>
      </c>
      <c r="C413" s="328">
        <v>408.9</v>
      </c>
      <c r="D413" s="329">
        <v>414.68333333333334</v>
      </c>
      <c r="E413" s="329">
        <v>399.36666666666667</v>
      </c>
      <c r="F413" s="329">
        <v>389.83333333333331</v>
      </c>
      <c r="G413" s="329">
        <v>374.51666666666665</v>
      </c>
      <c r="H413" s="329">
        <v>424.2166666666667</v>
      </c>
      <c r="I413" s="329">
        <v>439.53333333333342</v>
      </c>
      <c r="J413" s="329">
        <v>449.06666666666672</v>
      </c>
      <c r="K413" s="328">
        <v>430</v>
      </c>
      <c r="L413" s="328">
        <v>405.15</v>
      </c>
      <c r="M413" s="328">
        <v>5.9406299999999996</v>
      </c>
      <c r="N413" s="1"/>
      <c r="O413" s="1"/>
    </row>
    <row r="414" spans="1:15" ht="12.75" customHeight="1">
      <c r="A414" s="30">
        <v>404</v>
      </c>
      <c r="B414" s="347" t="s">
        <v>191</v>
      </c>
      <c r="C414" s="328">
        <v>22550.35</v>
      </c>
      <c r="D414" s="329">
        <v>22522</v>
      </c>
      <c r="E414" s="329">
        <v>22145</v>
      </c>
      <c r="F414" s="329">
        <v>21739.65</v>
      </c>
      <c r="G414" s="329">
        <v>21362.65</v>
      </c>
      <c r="H414" s="329">
        <v>22927.35</v>
      </c>
      <c r="I414" s="329">
        <v>23304.35</v>
      </c>
      <c r="J414" s="329">
        <v>23709.699999999997</v>
      </c>
      <c r="K414" s="328">
        <v>22899</v>
      </c>
      <c r="L414" s="328">
        <v>22116.65</v>
      </c>
      <c r="M414" s="328">
        <v>0.92671999999999999</v>
      </c>
      <c r="N414" s="1"/>
      <c r="O414" s="1"/>
    </row>
    <row r="415" spans="1:15" ht="12.75" customHeight="1">
      <c r="A415" s="30">
        <v>405</v>
      </c>
      <c r="B415" s="347" t="s">
        <v>503</v>
      </c>
      <c r="C415" s="328">
        <v>1531.75</v>
      </c>
      <c r="D415" s="329">
        <v>1541.95</v>
      </c>
      <c r="E415" s="329">
        <v>1503.9</v>
      </c>
      <c r="F415" s="329">
        <v>1476.05</v>
      </c>
      <c r="G415" s="329">
        <v>1438</v>
      </c>
      <c r="H415" s="329">
        <v>1569.8000000000002</v>
      </c>
      <c r="I415" s="329">
        <v>1607.85</v>
      </c>
      <c r="J415" s="329">
        <v>1635.7000000000003</v>
      </c>
      <c r="K415" s="328">
        <v>1580</v>
      </c>
      <c r="L415" s="328">
        <v>1514.1</v>
      </c>
      <c r="M415" s="328">
        <v>0.60599000000000003</v>
      </c>
      <c r="N415" s="1"/>
      <c r="O415" s="1"/>
    </row>
    <row r="416" spans="1:15" ht="12.75" customHeight="1">
      <c r="A416" s="30">
        <v>406</v>
      </c>
      <c r="B416" s="347" t="s">
        <v>192</v>
      </c>
      <c r="C416" s="328">
        <v>2289.6999999999998</v>
      </c>
      <c r="D416" s="329">
        <v>2313.6166666666668</v>
      </c>
      <c r="E416" s="329">
        <v>2261.0833333333335</v>
      </c>
      <c r="F416" s="329">
        <v>2232.4666666666667</v>
      </c>
      <c r="G416" s="329">
        <v>2179.9333333333334</v>
      </c>
      <c r="H416" s="329">
        <v>2342.2333333333336</v>
      </c>
      <c r="I416" s="329">
        <v>2394.7666666666664</v>
      </c>
      <c r="J416" s="329">
        <v>2423.3833333333337</v>
      </c>
      <c r="K416" s="328">
        <v>2366.15</v>
      </c>
      <c r="L416" s="328">
        <v>2285</v>
      </c>
      <c r="M416" s="328">
        <v>1.92733</v>
      </c>
      <c r="N416" s="1"/>
      <c r="O416" s="1"/>
    </row>
    <row r="417" spans="1:15" ht="12.75" customHeight="1">
      <c r="A417" s="30">
        <v>407</v>
      </c>
      <c r="B417" s="347" t="s">
        <v>493</v>
      </c>
      <c r="C417" s="328">
        <v>446.5</v>
      </c>
      <c r="D417" s="329">
        <v>445.65000000000003</v>
      </c>
      <c r="E417" s="329">
        <v>429.15000000000009</v>
      </c>
      <c r="F417" s="329">
        <v>411.80000000000007</v>
      </c>
      <c r="G417" s="329">
        <v>395.30000000000013</v>
      </c>
      <c r="H417" s="329">
        <v>463.00000000000006</v>
      </c>
      <c r="I417" s="329">
        <v>479.49999999999994</v>
      </c>
      <c r="J417" s="329">
        <v>496.85</v>
      </c>
      <c r="K417" s="328">
        <v>462.15</v>
      </c>
      <c r="L417" s="328">
        <v>428.3</v>
      </c>
      <c r="M417" s="328">
        <v>0.86924999999999997</v>
      </c>
      <c r="N417" s="1"/>
      <c r="O417" s="1"/>
    </row>
    <row r="418" spans="1:15" ht="12.75" customHeight="1">
      <c r="A418" s="30">
        <v>408</v>
      </c>
      <c r="B418" s="347" t="s">
        <v>494</v>
      </c>
      <c r="C418" s="328">
        <v>28.6</v>
      </c>
      <c r="D418" s="329">
        <v>28.666666666666668</v>
      </c>
      <c r="E418" s="329">
        <v>28.333333333333336</v>
      </c>
      <c r="F418" s="329">
        <v>28.066666666666666</v>
      </c>
      <c r="G418" s="329">
        <v>27.733333333333334</v>
      </c>
      <c r="H418" s="329">
        <v>28.933333333333337</v>
      </c>
      <c r="I418" s="329">
        <v>29.266666666666673</v>
      </c>
      <c r="J418" s="329">
        <v>29.533333333333339</v>
      </c>
      <c r="K418" s="328">
        <v>29</v>
      </c>
      <c r="L418" s="328">
        <v>28.4</v>
      </c>
      <c r="M418" s="328">
        <v>12.594250000000001</v>
      </c>
      <c r="N418" s="1"/>
      <c r="O418" s="1"/>
    </row>
    <row r="419" spans="1:15" ht="12.75" customHeight="1">
      <c r="A419" s="30">
        <v>409</v>
      </c>
      <c r="B419" s="347" t="s">
        <v>495</v>
      </c>
      <c r="C419" s="328">
        <v>3302.8</v>
      </c>
      <c r="D419" s="329">
        <v>3319.2333333333336</v>
      </c>
      <c r="E419" s="329">
        <v>3255.4666666666672</v>
      </c>
      <c r="F419" s="329">
        <v>3208.1333333333337</v>
      </c>
      <c r="G419" s="329">
        <v>3144.3666666666672</v>
      </c>
      <c r="H419" s="329">
        <v>3366.5666666666671</v>
      </c>
      <c r="I419" s="329">
        <v>3430.3333333333335</v>
      </c>
      <c r="J419" s="329">
        <v>3477.666666666667</v>
      </c>
      <c r="K419" s="328">
        <v>3383</v>
      </c>
      <c r="L419" s="328">
        <v>3271.9</v>
      </c>
      <c r="M419" s="328">
        <v>1.2063900000000001</v>
      </c>
      <c r="N419" s="1"/>
      <c r="O419" s="1"/>
    </row>
    <row r="420" spans="1:15" ht="12.75" customHeight="1">
      <c r="A420" s="30">
        <v>410</v>
      </c>
      <c r="B420" s="347" t="s">
        <v>504</v>
      </c>
      <c r="C420" s="328">
        <v>749.85</v>
      </c>
      <c r="D420" s="329">
        <v>746.56666666666661</v>
      </c>
      <c r="E420" s="329">
        <v>730.28333333333319</v>
      </c>
      <c r="F420" s="329">
        <v>710.71666666666658</v>
      </c>
      <c r="G420" s="329">
        <v>694.43333333333317</v>
      </c>
      <c r="H420" s="329">
        <v>766.13333333333321</v>
      </c>
      <c r="I420" s="329">
        <v>782.41666666666652</v>
      </c>
      <c r="J420" s="329">
        <v>801.98333333333323</v>
      </c>
      <c r="K420" s="328">
        <v>762.85</v>
      </c>
      <c r="L420" s="328">
        <v>727</v>
      </c>
      <c r="M420" s="328">
        <v>2.3525999999999998</v>
      </c>
      <c r="N420" s="1"/>
      <c r="O420" s="1"/>
    </row>
    <row r="421" spans="1:15" ht="12.75" customHeight="1">
      <c r="A421" s="30">
        <v>411</v>
      </c>
      <c r="B421" s="347" t="s">
        <v>506</v>
      </c>
      <c r="C421" s="328">
        <v>688.8</v>
      </c>
      <c r="D421" s="329">
        <v>692.93333333333339</v>
      </c>
      <c r="E421" s="329">
        <v>680.86666666666679</v>
      </c>
      <c r="F421" s="329">
        <v>672.93333333333339</v>
      </c>
      <c r="G421" s="329">
        <v>660.86666666666679</v>
      </c>
      <c r="H421" s="329">
        <v>700.86666666666679</v>
      </c>
      <c r="I421" s="329">
        <v>712.93333333333339</v>
      </c>
      <c r="J421" s="329">
        <v>720.86666666666679</v>
      </c>
      <c r="K421" s="328">
        <v>705</v>
      </c>
      <c r="L421" s="328">
        <v>685</v>
      </c>
      <c r="M421" s="328">
        <v>0.55589</v>
      </c>
      <c r="N421" s="1"/>
      <c r="O421" s="1"/>
    </row>
    <row r="422" spans="1:15" ht="12.75" customHeight="1">
      <c r="A422" s="30">
        <v>412</v>
      </c>
      <c r="B422" s="347" t="s">
        <v>505</v>
      </c>
      <c r="C422" s="328">
        <v>2279.25</v>
      </c>
      <c r="D422" s="329">
        <v>2284.8666666666668</v>
      </c>
      <c r="E422" s="329">
        <v>2269.3833333333337</v>
      </c>
      <c r="F422" s="329">
        <v>2259.5166666666669</v>
      </c>
      <c r="G422" s="329">
        <v>2244.0333333333338</v>
      </c>
      <c r="H422" s="329">
        <v>2294.7333333333336</v>
      </c>
      <c r="I422" s="329">
        <v>2310.2166666666672</v>
      </c>
      <c r="J422" s="329">
        <v>2320.0833333333335</v>
      </c>
      <c r="K422" s="328">
        <v>2300.35</v>
      </c>
      <c r="L422" s="328">
        <v>2275</v>
      </c>
      <c r="M422" s="328">
        <v>0.20396</v>
      </c>
      <c r="N422" s="1"/>
      <c r="O422" s="1"/>
    </row>
    <row r="423" spans="1:15" ht="12.75" customHeight="1">
      <c r="A423" s="30">
        <v>413</v>
      </c>
      <c r="B423" s="347" t="s">
        <v>911</v>
      </c>
      <c r="C423" s="328">
        <v>589.79999999999995</v>
      </c>
      <c r="D423" s="329">
        <v>593.80000000000007</v>
      </c>
      <c r="E423" s="329">
        <v>577.60000000000014</v>
      </c>
      <c r="F423" s="329">
        <v>565.40000000000009</v>
      </c>
      <c r="G423" s="329">
        <v>549.20000000000016</v>
      </c>
      <c r="H423" s="329">
        <v>606.00000000000011</v>
      </c>
      <c r="I423" s="329">
        <v>622.20000000000016</v>
      </c>
      <c r="J423" s="329">
        <v>634.40000000000009</v>
      </c>
      <c r="K423" s="328">
        <v>610</v>
      </c>
      <c r="L423" s="328">
        <v>581.6</v>
      </c>
      <c r="M423" s="328">
        <v>19.180070000000001</v>
      </c>
      <c r="N423" s="1"/>
      <c r="O423" s="1"/>
    </row>
    <row r="424" spans="1:15" ht="12.75" customHeight="1">
      <c r="A424" s="30">
        <v>414</v>
      </c>
      <c r="B424" s="347" t="s">
        <v>507</v>
      </c>
      <c r="C424" s="328">
        <v>754.6</v>
      </c>
      <c r="D424" s="329">
        <v>753.5</v>
      </c>
      <c r="E424" s="329">
        <v>742</v>
      </c>
      <c r="F424" s="329">
        <v>729.4</v>
      </c>
      <c r="G424" s="329">
        <v>717.9</v>
      </c>
      <c r="H424" s="329">
        <v>766.1</v>
      </c>
      <c r="I424" s="329">
        <v>777.6</v>
      </c>
      <c r="J424" s="329">
        <v>790.2</v>
      </c>
      <c r="K424" s="328">
        <v>765</v>
      </c>
      <c r="L424" s="328">
        <v>740.9</v>
      </c>
      <c r="M424" s="328">
        <v>0.52392000000000005</v>
      </c>
      <c r="N424" s="1"/>
      <c r="O424" s="1"/>
    </row>
    <row r="425" spans="1:15" ht="12.75" customHeight="1">
      <c r="A425" s="30">
        <v>415</v>
      </c>
      <c r="B425" s="347" t="s">
        <v>508</v>
      </c>
      <c r="C425" s="328">
        <v>351.6</v>
      </c>
      <c r="D425" s="329">
        <v>354.31666666666666</v>
      </c>
      <c r="E425" s="329">
        <v>347.2833333333333</v>
      </c>
      <c r="F425" s="329">
        <v>342.96666666666664</v>
      </c>
      <c r="G425" s="329">
        <v>335.93333333333328</v>
      </c>
      <c r="H425" s="329">
        <v>358.63333333333333</v>
      </c>
      <c r="I425" s="329">
        <v>365.66666666666674</v>
      </c>
      <c r="J425" s="329">
        <v>369.98333333333335</v>
      </c>
      <c r="K425" s="328">
        <v>361.35</v>
      </c>
      <c r="L425" s="328">
        <v>350</v>
      </c>
      <c r="M425" s="328">
        <v>1.8298300000000001</v>
      </c>
      <c r="N425" s="1"/>
      <c r="O425" s="1"/>
    </row>
    <row r="426" spans="1:15" ht="12.75" customHeight="1">
      <c r="A426" s="30">
        <v>416</v>
      </c>
      <c r="B426" s="347" t="s">
        <v>516</v>
      </c>
      <c r="C426" s="328">
        <v>264.2</v>
      </c>
      <c r="D426" s="329">
        <v>264.51666666666665</v>
      </c>
      <c r="E426" s="329">
        <v>259.83333333333331</v>
      </c>
      <c r="F426" s="329">
        <v>255.46666666666664</v>
      </c>
      <c r="G426" s="329">
        <v>250.7833333333333</v>
      </c>
      <c r="H426" s="329">
        <v>268.88333333333333</v>
      </c>
      <c r="I426" s="329">
        <v>273.56666666666672</v>
      </c>
      <c r="J426" s="329">
        <v>277.93333333333334</v>
      </c>
      <c r="K426" s="328">
        <v>269.2</v>
      </c>
      <c r="L426" s="328">
        <v>260.14999999999998</v>
      </c>
      <c r="M426" s="328">
        <v>2.92875</v>
      </c>
      <c r="N426" s="1"/>
      <c r="O426" s="1"/>
    </row>
    <row r="427" spans="1:15" ht="12.75" customHeight="1">
      <c r="A427" s="30">
        <v>417</v>
      </c>
      <c r="B427" s="347" t="s">
        <v>509</v>
      </c>
      <c r="C427" s="328">
        <v>59.25</v>
      </c>
      <c r="D427" s="329">
        <v>58.783333333333331</v>
      </c>
      <c r="E427" s="329">
        <v>57.266666666666666</v>
      </c>
      <c r="F427" s="329">
        <v>55.283333333333331</v>
      </c>
      <c r="G427" s="329">
        <v>53.766666666666666</v>
      </c>
      <c r="H427" s="329">
        <v>60.766666666666666</v>
      </c>
      <c r="I427" s="329">
        <v>62.283333333333331</v>
      </c>
      <c r="J427" s="329">
        <v>64.266666666666666</v>
      </c>
      <c r="K427" s="328">
        <v>60.3</v>
      </c>
      <c r="L427" s="328">
        <v>56.8</v>
      </c>
      <c r="M427" s="328">
        <v>61.599229999999999</v>
      </c>
      <c r="N427" s="1"/>
      <c r="O427" s="1"/>
    </row>
    <row r="428" spans="1:15" ht="12.75" customHeight="1">
      <c r="A428" s="30">
        <v>418</v>
      </c>
      <c r="B428" s="347" t="s">
        <v>193</v>
      </c>
      <c r="C428" s="328">
        <v>2234.35</v>
      </c>
      <c r="D428" s="329">
        <v>2266.1166666666668</v>
      </c>
      <c r="E428" s="329">
        <v>2193.2333333333336</v>
      </c>
      <c r="F428" s="329">
        <v>2152.1166666666668</v>
      </c>
      <c r="G428" s="329">
        <v>2079.2333333333336</v>
      </c>
      <c r="H428" s="329">
        <v>2307.2333333333336</v>
      </c>
      <c r="I428" s="329">
        <v>2380.1166666666668</v>
      </c>
      <c r="J428" s="329">
        <v>2421.2333333333336</v>
      </c>
      <c r="K428" s="328">
        <v>2339</v>
      </c>
      <c r="L428" s="328">
        <v>2225</v>
      </c>
      <c r="M428" s="328">
        <v>6.3656199999999998</v>
      </c>
      <c r="N428" s="1"/>
      <c r="O428" s="1"/>
    </row>
    <row r="429" spans="1:15" ht="12.75" customHeight="1">
      <c r="A429" s="30">
        <v>419</v>
      </c>
      <c r="B429" s="347" t="s">
        <v>194</v>
      </c>
      <c r="C429" s="328">
        <v>1089.1500000000001</v>
      </c>
      <c r="D429" s="329">
        <v>1095.55</v>
      </c>
      <c r="E429" s="329">
        <v>1074.5999999999999</v>
      </c>
      <c r="F429" s="329">
        <v>1060.05</v>
      </c>
      <c r="G429" s="329">
        <v>1039.0999999999999</v>
      </c>
      <c r="H429" s="329">
        <v>1110.0999999999999</v>
      </c>
      <c r="I429" s="329">
        <v>1131.0500000000002</v>
      </c>
      <c r="J429" s="329">
        <v>1145.5999999999999</v>
      </c>
      <c r="K429" s="328">
        <v>1116.5</v>
      </c>
      <c r="L429" s="328">
        <v>1081</v>
      </c>
      <c r="M429" s="328">
        <v>10.68191</v>
      </c>
      <c r="N429" s="1"/>
      <c r="O429" s="1"/>
    </row>
    <row r="430" spans="1:15" ht="12.75" customHeight="1">
      <c r="A430" s="30">
        <v>420</v>
      </c>
      <c r="B430" s="347" t="s">
        <v>513</v>
      </c>
      <c r="C430" s="328">
        <v>319.60000000000002</v>
      </c>
      <c r="D430" s="329">
        <v>316.26666666666665</v>
      </c>
      <c r="E430" s="329">
        <v>307.5333333333333</v>
      </c>
      <c r="F430" s="329">
        <v>295.46666666666664</v>
      </c>
      <c r="G430" s="329">
        <v>286.73333333333329</v>
      </c>
      <c r="H430" s="329">
        <v>328.33333333333331</v>
      </c>
      <c r="I430" s="329">
        <v>337.06666666666666</v>
      </c>
      <c r="J430" s="329">
        <v>349.13333333333333</v>
      </c>
      <c r="K430" s="328">
        <v>325</v>
      </c>
      <c r="L430" s="328">
        <v>304.2</v>
      </c>
      <c r="M430" s="328">
        <v>23.062580000000001</v>
      </c>
      <c r="N430" s="1"/>
      <c r="O430" s="1"/>
    </row>
    <row r="431" spans="1:15" ht="12.75" customHeight="1">
      <c r="A431" s="30">
        <v>421</v>
      </c>
      <c r="B431" s="347" t="s">
        <v>510</v>
      </c>
      <c r="C431" s="328">
        <v>88.35</v>
      </c>
      <c r="D431" s="329">
        <v>88.5</v>
      </c>
      <c r="E431" s="329">
        <v>87</v>
      </c>
      <c r="F431" s="329">
        <v>85.65</v>
      </c>
      <c r="G431" s="329">
        <v>84.15</v>
      </c>
      <c r="H431" s="329">
        <v>89.85</v>
      </c>
      <c r="I431" s="329">
        <v>91.35</v>
      </c>
      <c r="J431" s="329">
        <v>92.699999999999989</v>
      </c>
      <c r="K431" s="328">
        <v>90</v>
      </c>
      <c r="L431" s="328">
        <v>87.15</v>
      </c>
      <c r="M431" s="328">
        <v>0.71653</v>
      </c>
      <c r="N431" s="1"/>
      <c r="O431" s="1"/>
    </row>
    <row r="432" spans="1:15" ht="12.75" customHeight="1">
      <c r="A432" s="30">
        <v>422</v>
      </c>
      <c r="B432" s="347" t="s">
        <v>512</v>
      </c>
      <c r="C432" s="328">
        <v>187.5</v>
      </c>
      <c r="D432" s="329">
        <v>186.2166666666667</v>
      </c>
      <c r="E432" s="329">
        <v>183.5833333333334</v>
      </c>
      <c r="F432" s="329">
        <v>179.66666666666671</v>
      </c>
      <c r="G432" s="329">
        <v>177.03333333333342</v>
      </c>
      <c r="H432" s="329">
        <v>190.13333333333338</v>
      </c>
      <c r="I432" s="329">
        <v>192.76666666666671</v>
      </c>
      <c r="J432" s="329">
        <v>196.68333333333337</v>
      </c>
      <c r="K432" s="328">
        <v>188.85</v>
      </c>
      <c r="L432" s="328">
        <v>182.3</v>
      </c>
      <c r="M432" s="328">
        <v>11.89221</v>
      </c>
      <c r="N432" s="1"/>
      <c r="O432" s="1"/>
    </row>
    <row r="433" spans="1:15" ht="12.75" customHeight="1">
      <c r="A433" s="30">
        <v>423</v>
      </c>
      <c r="B433" s="347" t="s">
        <v>514</v>
      </c>
      <c r="C433" s="328">
        <v>522.25</v>
      </c>
      <c r="D433" s="329">
        <v>527.25</v>
      </c>
      <c r="E433" s="329">
        <v>510</v>
      </c>
      <c r="F433" s="329">
        <v>497.75</v>
      </c>
      <c r="G433" s="329">
        <v>480.5</v>
      </c>
      <c r="H433" s="329">
        <v>539.5</v>
      </c>
      <c r="I433" s="329">
        <v>556.75</v>
      </c>
      <c r="J433" s="329">
        <v>569</v>
      </c>
      <c r="K433" s="328">
        <v>544.5</v>
      </c>
      <c r="L433" s="328">
        <v>515</v>
      </c>
      <c r="M433" s="328">
        <v>1.0281199999999999</v>
      </c>
      <c r="N433" s="1"/>
      <c r="O433" s="1"/>
    </row>
    <row r="434" spans="1:15" ht="12.75" customHeight="1">
      <c r="A434" s="30">
        <v>424</v>
      </c>
      <c r="B434" s="347" t="s">
        <v>515</v>
      </c>
      <c r="C434" s="328">
        <v>367.95</v>
      </c>
      <c r="D434" s="329">
        <v>370.33333333333331</v>
      </c>
      <c r="E434" s="329">
        <v>363.16666666666663</v>
      </c>
      <c r="F434" s="329">
        <v>358.38333333333333</v>
      </c>
      <c r="G434" s="329">
        <v>351.21666666666664</v>
      </c>
      <c r="H434" s="329">
        <v>375.11666666666662</v>
      </c>
      <c r="I434" s="329">
        <v>382.28333333333325</v>
      </c>
      <c r="J434" s="329">
        <v>387.06666666666661</v>
      </c>
      <c r="K434" s="328">
        <v>377.5</v>
      </c>
      <c r="L434" s="328">
        <v>365.55</v>
      </c>
      <c r="M434" s="328">
        <v>2.6658300000000001</v>
      </c>
      <c r="N434" s="1"/>
      <c r="O434" s="1"/>
    </row>
    <row r="435" spans="1:15" ht="12.75" customHeight="1">
      <c r="A435" s="30">
        <v>425</v>
      </c>
      <c r="B435" s="347" t="s">
        <v>517</v>
      </c>
      <c r="C435" s="328">
        <v>1827.75</v>
      </c>
      <c r="D435" s="329">
        <v>1843.3166666666668</v>
      </c>
      <c r="E435" s="329">
        <v>1806.8333333333337</v>
      </c>
      <c r="F435" s="329">
        <v>1785.916666666667</v>
      </c>
      <c r="G435" s="329">
        <v>1749.4333333333338</v>
      </c>
      <c r="H435" s="329">
        <v>1864.2333333333336</v>
      </c>
      <c r="I435" s="329">
        <v>1900.7166666666667</v>
      </c>
      <c r="J435" s="329">
        <v>1921.6333333333334</v>
      </c>
      <c r="K435" s="328">
        <v>1879.8</v>
      </c>
      <c r="L435" s="328">
        <v>1822.4</v>
      </c>
      <c r="M435" s="328">
        <v>0.15165999999999999</v>
      </c>
      <c r="N435" s="1"/>
      <c r="O435" s="1"/>
    </row>
    <row r="436" spans="1:15" ht="12.75" customHeight="1">
      <c r="A436" s="30">
        <v>426</v>
      </c>
      <c r="B436" s="347" t="s">
        <v>518</v>
      </c>
      <c r="C436" s="328">
        <v>821</v>
      </c>
      <c r="D436" s="329">
        <v>827.98333333333323</v>
      </c>
      <c r="E436" s="329">
        <v>812.01666666666642</v>
      </c>
      <c r="F436" s="329">
        <v>803.03333333333319</v>
      </c>
      <c r="G436" s="329">
        <v>787.06666666666638</v>
      </c>
      <c r="H436" s="329">
        <v>836.96666666666647</v>
      </c>
      <c r="I436" s="329">
        <v>852.93333333333339</v>
      </c>
      <c r="J436" s="329">
        <v>861.91666666666652</v>
      </c>
      <c r="K436" s="328">
        <v>843.95</v>
      </c>
      <c r="L436" s="328">
        <v>819</v>
      </c>
      <c r="M436" s="328">
        <v>0.35459000000000002</v>
      </c>
      <c r="N436" s="1"/>
      <c r="O436" s="1"/>
    </row>
    <row r="437" spans="1:15" ht="12.75" customHeight="1">
      <c r="A437" s="30">
        <v>427</v>
      </c>
      <c r="B437" s="347" t="s">
        <v>195</v>
      </c>
      <c r="C437" s="328">
        <v>829.65</v>
      </c>
      <c r="D437" s="329">
        <v>826.19999999999993</v>
      </c>
      <c r="E437" s="329">
        <v>812.79999999999984</v>
      </c>
      <c r="F437" s="329">
        <v>795.94999999999993</v>
      </c>
      <c r="G437" s="329">
        <v>782.54999999999984</v>
      </c>
      <c r="H437" s="329">
        <v>843.04999999999984</v>
      </c>
      <c r="I437" s="329">
        <v>856.44999999999993</v>
      </c>
      <c r="J437" s="329">
        <v>873.29999999999984</v>
      </c>
      <c r="K437" s="328">
        <v>839.6</v>
      </c>
      <c r="L437" s="328">
        <v>809.35</v>
      </c>
      <c r="M437" s="328">
        <v>40.826740000000001</v>
      </c>
      <c r="N437" s="1"/>
      <c r="O437" s="1"/>
    </row>
    <row r="438" spans="1:15" ht="12.75" customHeight="1">
      <c r="A438" s="30">
        <v>428</v>
      </c>
      <c r="B438" s="347" t="s">
        <v>519</v>
      </c>
      <c r="C438" s="328">
        <v>488.75</v>
      </c>
      <c r="D438" s="329">
        <v>490.5</v>
      </c>
      <c r="E438" s="329">
        <v>481.1</v>
      </c>
      <c r="F438" s="329">
        <v>473.45000000000005</v>
      </c>
      <c r="G438" s="329">
        <v>464.05000000000007</v>
      </c>
      <c r="H438" s="329">
        <v>498.15</v>
      </c>
      <c r="I438" s="329">
        <v>507.54999999999995</v>
      </c>
      <c r="J438" s="329">
        <v>515.19999999999993</v>
      </c>
      <c r="K438" s="328">
        <v>499.9</v>
      </c>
      <c r="L438" s="328">
        <v>482.85</v>
      </c>
      <c r="M438" s="328">
        <v>11.70295</v>
      </c>
      <c r="N438" s="1"/>
      <c r="O438" s="1"/>
    </row>
    <row r="439" spans="1:15" ht="12.75" customHeight="1">
      <c r="A439" s="30">
        <v>429</v>
      </c>
      <c r="B439" s="347" t="s">
        <v>196</v>
      </c>
      <c r="C439" s="328">
        <v>437.25</v>
      </c>
      <c r="D439" s="329">
        <v>441.4666666666667</v>
      </c>
      <c r="E439" s="329">
        <v>431.08333333333337</v>
      </c>
      <c r="F439" s="329">
        <v>424.91666666666669</v>
      </c>
      <c r="G439" s="329">
        <v>414.53333333333336</v>
      </c>
      <c r="H439" s="329">
        <v>447.63333333333338</v>
      </c>
      <c r="I439" s="329">
        <v>458.01666666666671</v>
      </c>
      <c r="J439" s="329">
        <v>464.18333333333339</v>
      </c>
      <c r="K439" s="328">
        <v>451.85</v>
      </c>
      <c r="L439" s="328">
        <v>435.3</v>
      </c>
      <c r="M439" s="328">
        <v>6.5112399999999999</v>
      </c>
      <c r="N439" s="1"/>
      <c r="O439" s="1"/>
    </row>
    <row r="440" spans="1:15" ht="12.75" customHeight="1">
      <c r="A440" s="30">
        <v>430</v>
      </c>
      <c r="B440" s="347" t="s">
        <v>522</v>
      </c>
      <c r="C440" s="328">
        <v>738.7</v>
      </c>
      <c r="D440" s="329">
        <v>731.2166666666667</v>
      </c>
      <c r="E440" s="329">
        <v>716.48333333333335</v>
      </c>
      <c r="F440" s="329">
        <v>694.26666666666665</v>
      </c>
      <c r="G440" s="329">
        <v>679.5333333333333</v>
      </c>
      <c r="H440" s="329">
        <v>753.43333333333339</v>
      </c>
      <c r="I440" s="329">
        <v>768.16666666666674</v>
      </c>
      <c r="J440" s="329">
        <v>790.38333333333344</v>
      </c>
      <c r="K440" s="328">
        <v>745.95</v>
      </c>
      <c r="L440" s="328">
        <v>709</v>
      </c>
      <c r="M440" s="328">
        <v>1.6767099999999999</v>
      </c>
      <c r="N440" s="1"/>
      <c r="O440" s="1"/>
    </row>
    <row r="441" spans="1:15" ht="12.75" customHeight="1">
      <c r="A441" s="30">
        <v>431</v>
      </c>
      <c r="B441" s="347" t="s">
        <v>520</v>
      </c>
      <c r="C441" s="328">
        <v>288.64999999999998</v>
      </c>
      <c r="D441" s="329">
        <v>291.8</v>
      </c>
      <c r="E441" s="329">
        <v>283.85000000000002</v>
      </c>
      <c r="F441" s="329">
        <v>279.05</v>
      </c>
      <c r="G441" s="329">
        <v>271.10000000000002</v>
      </c>
      <c r="H441" s="329">
        <v>296.60000000000002</v>
      </c>
      <c r="I441" s="329">
        <v>304.54999999999995</v>
      </c>
      <c r="J441" s="329">
        <v>309.35000000000002</v>
      </c>
      <c r="K441" s="328">
        <v>299.75</v>
      </c>
      <c r="L441" s="328">
        <v>287</v>
      </c>
      <c r="M441" s="328">
        <v>3.6520800000000002</v>
      </c>
      <c r="N441" s="1"/>
      <c r="O441" s="1"/>
    </row>
    <row r="442" spans="1:15" ht="12.75" customHeight="1">
      <c r="A442" s="30">
        <v>432</v>
      </c>
      <c r="B442" s="347" t="s">
        <v>521</v>
      </c>
      <c r="C442" s="328">
        <v>1983.7</v>
      </c>
      <c r="D442" s="329">
        <v>1996.7166666666665</v>
      </c>
      <c r="E442" s="329">
        <v>1958.9833333333329</v>
      </c>
      <c r="F442" s="329">
        <v>1934.2666666666664</v>
      </c>
      <c r="G442" s="329">
        <v>1896.5333333333328</v>
      </c>
      <c r="H442" s="329">
        <v>2021.4333333333329</v>
      </c>
      <c r="I442" s="329">
        <v>2059.1666666666665</v>
      </c>
      <c r="J442" s="329">
        <v>2083.8833333333332</v>
      </c>
      <c r="K442" s="328">
        <v>2034.45</v>
      </c>
      <c r="L442" s="328">
        <v>1972</v>
      </c>
      <c r="M442" s="328">
        <v>0.68664999999999998</v>
      </c>
      <c r="N442" s="1"/>
      <c r="O442" s="1"/>
    </row>
    <row r="443" spans="1:15" ht="12.75" customHeight="1">
      <c r="A443" s="30">
        <v>433</v>
      </c>
      <c r="B443" s="347" t="s">
        <v>523</v>
      </c>
      <c r="C443" s="328">
        <v>504.05</v>
      </c>
      <c r="D443" s="329">
        <v>507.81666666666666</v>
      </c>
      <c r="E443" s="329">
        <v>497.23333333333335</v>
      </c>
      <c r="F443" s="329">
        <v>490.41666666666669</v>
      </c>
      <c r="G443" s="329">
        <v>479.83333333333337</v>
      </c>
      <c r="H443" s="329">
        <v>514.63333333333333</v>
      </c>
      <c r="I443" s="329">
        <v>525.2166666666667</v>
      </c>
      <c r="J443" s="329">
        <v>532.0333333333333</v>
      </c>
      <c r="K443" s="328">
        <v>518.4</v>
      </c>
      <c r="L443" s="328">
        <v>501</v>
      </c>
      <c r="M443" s="328">
        <v>2.0997699999999999</v>
      </c>
      <c r="N443" s="1"/>
      <c r="O443" s="1"/>
    </row>
    <row r="444" spans="1:15" ht="12.75" customHeight="1">
      <c r="A444" s="30">
        <v>434</v>
      </c>
      <c r="B444" s="347" t="s">
        <v>524</v>
      </c>
      <c r="C444" s="328">
        <v>10.15</v>
      </c>
      <c r="D444" s="329">
        <v>10.116666666666667</v>
      </c>
      <c r="E444" s="329">
        <v>9.8833333333333346</v>
      </c>
      <c r="F444" s="329">
        <v>9.6166666666666671</v>
      </c>
      <c r="G444" s="329">
        <v>9.3833333333333346</v>
      </c>
      <c r="H444" s="329">
        <v>10.383333333333335</v>
      </c>
      <c r="I444" s="329">
        <v>10.616666666666669</v>
      </c>
      <c r="J444" s="329">
        <v>10.883333333333335</v>
      </c>
      <c r="K444" s="328">
        <v>10.35</v>
      </c>
      <c r="L444" s="328">
        <v>9.85</v>
      </c>
      <c r="M444" s="328">
        <v>565.62753999999995</v>
      </c>
      <c r="N444" s="1"/>
      <c r="O444" s="1"/>
    </row>
    <row r="445" spans="1:15" ht="12.75" customHeight="1">
      <c r="A445" s="30">
        <v>435</v>
      </c>
      <c r="B445" s="347" t="s">
        <v>511</v>
      </c>
      <c r="C445" s="328">
        <v>311.5</v>
      </c>
      <c r="D445" s="329">
        <v>313.8</v>
      </c>
      <c r="E445" s="329">
        <v>308.15000000000003</v>
      </c>
      <c r="F445" s="329">
        <v>304.8</v>
      </c>
      <c r="G445" s="329">
        <v>299.15000000000003</v>
      </c>
      <c r="H445" s="329">
        <v>317.15000000000003</v>
      </c>
      <c r="I445" s="329">
        <v>322.8</v>
      </c>
      <c r="J445" s="329">
        <v>326.15000000000003</v>
      </c>
      <c r="K445" s="328">
        <v>319.45</v>
      </c>
      <c r="L445" s="328">
        <v>310.45</v>
      </c>
      <c r="M445" s="328">
        <v>2.5733999999999999</v>
      </c>
      <c r="N445" s="1"/>
      <c r="O445" s="1"/>
    </row>
    <row r="446" spans="1:15" ht="12.75" customHeight="1">
      <c r="A446" s="30">
        <v>436</v>
      </c>
      <c r="B446" s="347" t="s">
        <v>525</v>
      </c>
      <c r="C446" s="328">
        <v>972.7</v>
      </c>
      <c r="D446" s="329">
        <v>971.19999999999993</v>
      </c>
      <c r="E446" s="329">
        <v>963.64999999999986</v>
      </c>
      <c r="F446" s="329">
        <v>954.59999999999991</v>
      </c>
      <c r="G446" s="329">
        <v>947.04999999999984</v>
      </c>
      <c r="H446" s="329">
        <v>980.24999999999989</v>
      </c>
      <c r="I446" s="329">
        <v>987.79999999999984</v>
      </c>
      <c r="J446" s="329">
        <v>996.84999999999991</v>
      </c>
      <c r="K446" s="328">
        <v>978.75</v>
      </c>
      <c r="L446" s="328">
        <v>962.15</v>
      </c>
      <c r="M446" s="328">
        <v>0.18174000000000001</v>
      </c>
      <c r="N446" s="1"/>
      <c r="O446" s="1"/>
    </row>
    <row r="447" spans="1:15" ht="12.75" customHeight="1">
      <c r="A447" s="30">
        <v>437</v>
      </c>
      <c r="B447" s="347" t="s">
        <v>277</v>
      </c>
      <c r="C447" s="328">
        <v>536.70000000000005</v>
      </c>
      <c r="D447" s="329">
        <v>536.23333333333335</v>
      </c>
      <c r="E447" s="329">
        <v>527.4666666666667</v>
      </c>
      <c r="F447" s="329">
        <v>518.23333333333335</v>
      </c>
      <c r="G447" s="329">
        <v>509.4666666666667</v>
      </c>
      <c r="H447" s="329">
        <v>545.4666666666667</v>
      </c>
      <c r="I447" s="329">
        <v>554.23333333333335</v>
      </c>
      <c r="J447" s="329">
        <v>563.4666666666667</v>
      </c>
      <c r="K447" s="328">
        <v>545</v>
      </c>
      <c r="L447" s="328">
        <v>527</v>
      </c>
      <c r="M447" s="328">
        <v>6.1316699999999997</v>
      </c>
      <c r="N447" s="1"/>
      <c r="O447" s="1"/>
    </row>
    <row r="448" spans="1:15" ht="12.75" customHeight="1">
      <c r="A448" s="30">
        <v>438</v>
      </c>
      <c r="B448" s="347" t="s">
        <v>530</v>
      </c>
      <c r="C448" s="328">
        <v>1496.35</v>
      </c>
      <c r="D448" s="329">
        <v>1506.8500000000001</v>
      </c>
      <c r="E448" s="329">
        <v>1475.8000000000002</v>
      </c>
      <c r="F448" s="329">
        <v>1455.25</v>
      </c>
      <c r="G448" s="329">
        <v>1424.2</v>
      </c>
      <c r="H448" s="329">
        <v>1527.4000000000003</v>
      </c>
      <c r="I448" s="329">
        <v>1558.45</v>
      </c>
      <c r="J448" s="329">
        <v>1579.0000000000005</v>
      </c>
      <c r="K448" s="328">
        <v>1537.9</v>
      </c>
      <c r="L448" s="328">
        <v>1486.3</v>
      </c>
      <c r="M448" s="328">
        <v>1.87497</v>
      </c>
      <c r="N448" s="1"/>
      <c r="O448" s="1"/>
    </row>
    <row r="449" spans="1:15" ht="12.75" customHeight="1">
      <c r="A449" s="30">
        <v>439</v>
      </c>
      <c r="B449" s="347" t="s">
        <v>531</v>
      </c>
      <c r="C449" s="328">
        <v>11621.95</v>
      </c>
      <c r="D449" s="329">
        <v>11433.25</v>
      </c>
      <c r="E449" s="329">
        <v>11126.6</v>
      </c>
      <c r="F449" s="329">
        <v>10631.25</v>
      </c>
      <c r="G449" s="329">
        <v>10324.6</v>
      </c>
      <c r="H449" s="329">
        <v>11928.6</v>
      </c>
      <c r="I449" s="329">
        <v>12235.250000000002</v>
      </c>
      <c r="J449" s="329">
        <v>12730.6</v>
      </c>
      <c r="K449" s="328">
        <v>11739.9</v>
      </c>
      <c r="L449" s="328">
        <v>10937.9</v>
      </c>
      <c r="M449" s="328">
        <v>1.5910000000000001E-2</v>
      </c>
      <c r="N449" s="1"/>
      <c r="O449" s="1"/>
    </row>
    <row r="450" spans="1:15" ht="12.75" customHeight="1">
      <c r="A450" s="30">
        <v>440</v>
      </c>
      <c r="B450" s="347" t="s">
        <v>197</v>
      </c>
      <c r="C450" s="328">
        <v>861.55</v>
      </c>
      <c r="D450" s="329">
        <v>869.56666666666661</v>
      </c>
      <c r="E450" s="329">
        <v>850.48333333333323</v>
      </c>
      <c r="F450" s="329">
        <v>839.41666666666663</v>
      </c>
      <c r="G450" s="329">
        <v>820.33333333333326</v>
      </c>
      <c r="H450" s="329">
        <v>880.63333333333321</v>
      </c>
      <c r="I450" s="329">
        <v>899.7166666666667</v>
      </c>
      <c r="J450" s="329">
        <v>910.78333333333319</v>
      </c>
      <c r="K450" s="328">
        <v>888.65</v>
      </c>
      <c r="L450" s="328">
        <v>858.5</v>
      </c>
      <c r="M450" s="328">
        <v>16.468499999999999</v>
      </c>
      <c r="N450" s="1"/>
      <c r="O450" s="1"/>
    </row>
    <row r="451" spans="1:15" ht="12.75" customHeight="1">
      <c r="A451" s="30">
        <v>441</v>
      </c>
      <c r="B451" s="347" t="s">
        <v>532</v>
      </c>
      <c r="C451" s="328">
        <v>188.55</v>
      </c>
      <c r="D451" s="329">
        <v>189.56666666666669</v>
      </c>
      <c r="E451" s="329">
        <v>186.83333333333337</v>
      </c>
      <c r="F451" s="329">
        <v>185.11666666666667</v>
      </c>
      <c r="G451" s="329">
        <v>182.38333333333335</v>
      </c>
      <c r="H451" s="329">
        <v>191.28333333333339</v>
      </c>
      <c r="I451" s="329">
        <v>194.01666666666668</v>
      </c>
      <c r="J451" s="329">
        <v>195.73333333333341</v>
      </c>
      <c r="K451" s="328">
        <v>192.3</v>
      </c>
      <c r="L451" s="328">
        <v>187.85</v>
      </c>
      <c r="M451" s="328">
        <v>5.2173400000000001</v>
      </c>
      <c r="N451" s="1"/>
      <c r="O451" s="1"/>
    </row>
    <row r="452" spans="1:15" ht="12.75" customHeight="1">
      <c r="A452" s="30">
        <v>442</v>
      </c>
      <c r="B452" s="347" t="s">
        <v>533</v>
      </c>
      <c r="C452" s="328">
        <v>1144.3499999999999</v>
      </c>
      <c r="D452" s="329">
        <v>1147.7333333333333</v>
      </c>
      <c r="E452" s="329">
        <v>1128.6166666666668</v>
      </c>
      <c r="F452" s="329">
        <v>1112.8833333333334</v>
      </c>
      <c r="G452" s="329">
        <v>1093.7666666666669</v>
      </c>
      <c r="H452" s="329">
        <v>1163.4666666666667</v>
      </c>
      <c r="I452" s="329">
        <v>1182.583333333333</v>
      </c>
      <c r="J452" s="329">
        <v>1198.3166666666666</v>
      </c>
      <c r="K452" s="328">
        <v>1166.8499999999999</v>
      </c>
      <c r="L452" s="328">
        <v>1132</v>
      </c>
      <c r="M452" s="328">
        <v>3.1246</v>
      </c>
      <c r="N452" s="1"/>
      <c r="O452" s="1"/>
    </row>
    <row r="453" spans="1:15" ht="12.75" customHeight="1">
      <c r="A453" s="30">
        <v>443</v>
      </c>
      <c r="B453" s="347" t="s">
        <v>198</v>
      </c>
      <c r="C453" s="328">
        <v>669.95</v>
      </c>
      <c r="D453" s="329">
        <v>671.94999999999993</v>
      </c>
      <c r="E453" s="329">
        <v>655.49999999999989</v>
      </c>
      <c r="F453" s="329">
        <v>641.04999999999995</v>
      </c>
      <c r="G453" s="329">
        <v>624.59999999999991</v>
      </c>
      <c r="H453" s="329">
        <v>686.39999999999986</v>
      </c>
      <c r="I453" s="329">
        <v>702.84999999999991</v>
      </c>
      <c r="J453" s="329">
        <v>717.29999999999984</v>
      </c>
      <c r="K453" s="328">
        <v>688.4</v>
      </c>
      <c r="L453" s="328">
        <v>657.5</v>
      </c>
      <c r="M453" s="328">
        <v>28.331679999999999</v>
      </c>
      <c r="N453" s="1"/>
      <c r="O453" s="1"/>
    </row>
    <row r="454" spans="1:15" ht="12.75" customHeight="1">
      <c r="A454" s="30">
        <v>444</v>
      </c>
      <c r="B454" s="347" t="s">
        <v>278</v>
      </c>
      <c r="C454" s="328">
        <v>6673.6</v>
      </c>
      <c r="D454" s="329">
        <v>6663.8666666666659</v>
      </c>
      <c r="E454" s="329">
        <v>6527.7333333333318</v>
      </c>
      <c r="F454" s="329">
        <v>6381.8666666666659</v>
      </c>
      <c r="G454" s="329">
        <v>6245.7333333333318</v>
      </c>
      <c r="H454" s="329">
        <v>6809.7333333333318</v>
      </c>
      <c r="I454" s="329">
        <v>6945.866666666665</v>
      </c>
      <c r="J454" s="329">
        <v>7091.7333333333318</v>
      </c>
      <c r="K454" s="328">
        <v>6800</v>
      </c>
      <c r="L454" s="328">
        <v>6518</v>
      </c>
      <c r="M454" s="328">
        <v>2.9856799999999999</v>
      </c>
      <c r="N454" s="1"/>
      <c r="O454" s="1"/>
    </row>
    <row r="455" spans="1:15" ht="12.75" customHeight="1">
      <c r="A455" s="30">
        <v>445</v>
      </c>
      <c r="B455" s="347" t="s">
        <v>199</v>
      </c>
      <c r="C455" s="328">
        <v>417.25</v>
      </c>
      <c r="D455" s="329">
        <v>421.2833333333333</v>
      </c>
      <c r="E455" s="329">
        <v>410.71666666666658</v>
      </c>
      <c r="F455" s="329">
        <v>404.18333333333328</v>
      </c>
      <c r="G455" s="329">
        <v>393.61666666666656</v>
      </c>
      <c r="H455" s="329">
        <v>427.81666666666661</v>
      </c>
      <c r="I455" s="329">
        <v>438.38333333333333</v>
      </c>
      <c r="J455" s="329">
        <v>444.91666666666663</v>
      </c>
      <c r="K455" s="328">
        <v>431.85</v>
      </c>
      <c r="L455" s="328">
        <v>414.75</v>
      </c>
      <c r="M455" s="328">
        <v>387.65185000000002</v>
      </c>
      <c r="N455" s="1"/>
      <c r="O455" s="1"/>
    </row>
    <row r="456" spans="1:15" ht="12.75" customHeight="1">
      <c r="A456" s="30">
        <v>446</v>
      </c>
      <c r="B456" s="347" t="s">
        <v>534</v>
      </c>
      <c r="C456" s="328">
        <v>201.8</v>
      </c>
      <c r="D456" s="329">
        <v>203.79999999999998</v>
      </c>
      <c r="E456" s="329">
        <v>198.09999999999997</v>
      </c>
      <c r="F456" s="329">
        <v>194.39999999999998</v>
      </c>
      <c r="G456" s="329">
        <v>188.69999999999996</v>
      </c>
      <c r="H456" s="329">
        <v>207.49999999999997</v>
      </c>
      <c r="I456" s="329">
        <v>213.19999999999996</v>
      </c>
      <c r="J456" s="329">
        <v>216.89999999999998</v>
      </c>
      <c r="K456" s="328">
        <v>209.5</v>
      </c>
      <c r="L456" s="328">
        <v>200.1</v>
      </c>
      <c r="M456" s="328">
        <v>38.91451</v>
      </c>
      <c r="N456" s="1"/>
      <c r="O456" s="1"/>
    </row>
    <row r="457" spans="1:15" ht="12.75" customHeight="1">
      <c r="A457" s="30">
        <v>447</v>
      </c>
      <c r="B457" s="347" t="s">
        <v>200</v>
      </c>
      <c r="C457" s="328">
        <v>221.45</v>
      </c>
      <c r="D457" s="329">
        <v>222.9</v>
      </c>
      <c r="E457" s="329">
        <v>219.35000000000002</v>
      </c>
      <c r="F457" s="329">
        <v>217.25000000000003</v>
      </c>
      <c r="G457" s="329">
        <v>213.70000000000005</v>
      </c>
      <c r="H457" s="329">
        <v>225</v>
      </c>
      <c r="I457" s="329">
        <v>228.55</v>
      </c>
      <c r="J457" s="329">
        <v>230.64999999999998</v>
      </c>
      <c r="K457" s="328">
        <v>226.45</v>
      </c>
      <c r="L457" s="328">
        <v>220.8</v>
      </c>
      <c r="M457" s="328">
        <v>224.27429000000001</v>
      </c>
      <c r="N457" s="1"/>
      <c r="O457" s="1"/>
    </row>
    <row r="458" spans="1:15" ht="12.75" customHeight="1">
      <c r="A458" s="30">
        <v>448</v>
      </c>
      <c r="B458" s="347" t="s">
        <v>201</v>
      </c>
      <c r="C458" s="328">
        <v>1277.0999999999999</v>
      </c>
      <c r="D458" s="329">
        <v>1289.9833333333333</v>
      </c>
      <c r="E458" s="329">
        <v>1260.1166666666668</v>
      </c>
      <c r="F458" s="329">
        <v>1243.1333333333334</v>
      </c>
      <c r="G458" s="329">
        <v>1213.2666666666669</v>
      </c>
      <c r="H458" s="329">
        <v>1306.9666666666667</v>
      </c>
      <c r="I458" s="329">
        <v>1336.833333333333</v>
      </c>
      <c r="J458" s="329">
        <v>1353.8166666666666</v>
      </c>
      <c r="K458" s="328">
        <v>1319.85</v>
      </c>
      <c r="L458" s="328">
        <v>1273</v>
      </c>
      <c r="M458" s="328">
        <v>162.82923</v>
      </c>
      <c r="N458" s="1"/>
      <c r="O458" s="1"/>
    </row>
    <row r="459" spans="1:15" ht="12.75" customHeight="1">
      <c r="A459" s="30">
        <v>449</v>
      </c>
      <c r="B459" s="347" t="s">
        <v>849</v>
      </c>
      <c r="C459" s="328">
        <v>717.4</v>
      </c>
      <c r="D459" s="329">
        <v>725.58333333333337</v>
      </c>
      <c r="E459" s="329">
        <v>707.81666666666672</v>
      </c>
      <c r="F459" s="329">
        <v>698.23333333333335</v>
      </c>
      <c r="G459" s="329">
        <v>680.4666666666667</v>
      </c>
      <c r="H459" s="329">
        <v>735.16666666666674</v>
      </c>
      <c r="I459" s="329">
        <v>752.93333333333339</v>
      </c>
      <c r="J459" s="329">
        <v>762.51666666666677</v>
      </c>
      <c r="K459" s="328">
        <v>743.35</v>
      </c>
      <c r="L459" s="328">
        <v>716</v>
      </c>
      <c r="M459" s="328">
        <v>0.59031999999999996</v>
      </c>
      <c r="N459" s="1"/>
      <c r="O459" s="1"/>
    </row>
    <row r="460" spans="1:15" ht="12.75" customHeight="1">
      <c r="A460" s="30">
        <v>450</v>
      </c>
      <c r="B460" s="347" t="s">
        <v>526</v>
      </c>
      <c r="C460" s="328">
        <v>1698.3</v>
      </c>
      <c r="D460" s="329">
        <v>1712.45</v>
      </c>
      <c r="E460" s="329">
        <v>1659.9</v>
      </c>
      <c r="F460" s="329">
        <v>1621.5</v>
      </c>
      <c r="G460" s="329">
        <v>1568.95</v>
      </c>
      <c r="H460" s="329">
        <v>1750.8500000000001</v>
      </c>
      <c r="I460" s="329">
        <v>1803.3999999999999</v>
      </c>
      <c r="J460" s="329">
        <v>1841.8000000000002</v>
      </c>
      <c r="K460" s="328">
        <v>1765</v>
      </c>
      <c r="L460" s="328">
        <v>1674.05</v>
      </c>
      <c r="M460" s="328">
        <v>0.17016000000000001</v>
      </c>
      <c r="N460" s="1"/>
      <c r="O460" s="1"/>
    </row>
    <row r="461" spans="1:15" ht="12.75" customHeight="1">
      <c r="A461" s="30">
        <v>451</v>
      </c>
      <c r="B461" s="347" t="s">
        <v>527</v>
      </c>
      <c r="C461" s="328">
        <v>693.25</v>
      </c>
      <c r="D461" s="329">
        <v>688.7166666666667</v>
      </c>
      <c r="E461" s="329">
        <v>661.43333333333339</v>
      </c>
      <c r="F461" s="329">
        <v>629.61666666666667</v>
      </c>
      <c r="G461" s="329">
        <v>602.33333333333337</v>
      </c>
      <c r="H461" s="329">
        <v>720.53333333333342</v>
      </c>
      <c r="I461" s="329">
        <v>747.81666666666672</v>
      </c>
      <c r="J461" s="329">
        <v>779.63333333333344</v>
      </c>
      <c r="K461" s="328">
        <v>716</v>
      </c>
      <c r="L461" s="328">
        <v>656.9</v>
      </c>
      <c r="M461" s="328">
        <v>1.60311</v>
      </c>
      <c r="N461" s="1"/>
      <c r="O461" s="1"/>
    </row>
    <row r="462" spans="1:15" ht="12.75" customHeight="1">
      <c r="A462" s="30">
        <v>452</v>
      </c>
      <c r="B462" s="347" t="s">
        <v>202</v>
      </c>
      <c r="C462" s="328">
        <v>3524.35</v>
      </c>
      <c r="D462" s="329">
        <v>3524.1999999999994</v>
      </c>
      <c r="E462" s="329">
        <v>3487.1999999999989</v>
      </c>
      <c r="F462" s="329">
        <v>3450.0499999999997</v>
      </c>
      <c r="G462" s="329">
        <v>3413.0499999999993</v>
      </c>
      <c r="H462" s="329">
        <v>3561.3499999999985</v>
      </c>
      <c r="I462" s="329">
        <v>3598.3499999999995</v>
      </c>
      <c r="J462" s="329">
        <v>3635.4999999999982</v>
      </c>
      <c r="K462" s="328">
        <v>3561.2</v>
      </c>
      <c r="L462" s="328">
        <v>3487.05</v>
      </c>
      <c r="M462" s="328">
        <v>23.702570000000001</v>
      </c>
      <c r="N462" s="1"/>
      <c r="O462" s="1"/>
    </row>
    <row r="463" spans="1:15" ht="12.75" customHeight="1">
      <c r="A463" s="30">
        <v>453</v>
      </c>
      <c r="B463" s="347" t="s">
        <v>535</v>
      </c>
      <c r="C463" s="328">
        <v>4009.15</v>
      </c>
      <c r="D463" s="329">
        <v>4062.3666666666668</v>
      </c>
      <c r="E463" s="329">
        <v>3926.7833333333338</v>
      </c>
      <c r="F463" s="329">
        <v>3844.416666666667</v>
      </c>
      <c r="G463" s="329">
        <v>3708.8333333333339</v>
      </c>
      <c r="H463" s="329">
        <v>4144.7333333333336</v>
      </c>
      <c r="I463" s="329">
        <v>4280.3166666666657</v>
      </c>
      <c r="J463" s="329">
        <v>4362.6833333333334</v>
      </c>
      <c r="K463" s="328">
        <v>4197.95</v>
      </c>
      <c r="L463" s="328">
        <v>3980</v>
      </c>
      <c r="M463" s="328">
        <v>0.19053999999999999</v>
      </c>
      <c r="N463" s="1"/>
      <c r="O463" s="1"/>
    </row>
    <row r="464" spans="1:15" ht="12.75" customHeight="1">
      <c r="A464" s="30">
        <v>454</v>
      </c>
      <c r="B464" s="347" t="s">
        <v>203</v>
      </c>
      <c r="C464" s="328">
        <v>1453.6</v>
      </c>
      <c r="D464" s="329">
        <v>1437.3666666666668</v>
      </c>
      <c r="E464" s="329">
        <v>1414.7333333333336</v>
      </c>
      <c r="F464" s="329">
        <v>1375.8666666666668</v>
      </c>
      <c r="G464" s="329">
        <v>1353.2333333333336</v>
      </c>
      <c r="H464" s="329">
        <v>1476.2333333333336</v>
      </c>
      <c r="I464" s="329">
        <v>1498.8666666666668</v>
      </c>
      <c r="J464" s="329">
        <v>1537.7333333333336</v>
      </c>
      <c r="K464" s="328">
        <v>1460</v>
      </c>
      <c r="L464" s="328">
        <v>1398.5</v>
      </c>
      <c r="M464" s="328">
        <v>35.677379999999999</v>
      </c>
      <c r="N464" s="1"/>
      <c r="O464" s="1"/>
    </row>
    <row r="465" spans="1:15" ht="12.75" customHeight="1">
      <c r="A465" s="30">
        <v>455</v>
      </c>
      <c r="B465" s="347" t="s">
        <v>537</v>
      </c>
      <c r="C465" s="328">
        <v>1840.65</v>
      </c>
      <c r="D465" s="329">
        <v>1858.6666666666667</v>
      </c>
      <c r="E465" s="329">
        <v>1807.3333333333335</v>
      </c>
      <c r="F465" s="329">
        <v>1774.0166666666667</v>
      </c>
      <c r="G465" s="329">
        <v>1722.6833333333334</v>
      </c>
      <c r="H465" s="329">
        <v>1891.9833333333336</v>
      </c>
      <c r="I465" s="329">
        <v>1943.3166666666671</v>
      </c>
      <c r="J465" s="329">
        <v>1976.6333333333337</v>
      </c>
      <c r="K465" s="328">
        <v>1910</v>
      </c>
      <c r="L465" s="328">
        <v>1825.35</v>
      </c>
      <c r="M465" s="328">
        <v>0.99785000000000001</v>
      </c>
      <c r="N465" s="1"/>
      <c r="O465" s="1"/>
    </row>
    <row r="466" spans="1:15" ht="12.75" customHeight="1">
      <c r="A466" s="30">
        <v>456</v>
      </c>
      <c r="B466" s="347" t="s">
        <v>538</v>
      </c>
      <c r="C466" s="328">
        <v>842.1</v>
      </c>
      <c r="D466" s="329">
        <v>836.73333333333323</v>
      </c>
      <c r="E466" s="329">
        <v>825.46666666666647</v>
      </c>
      <c r="F466" s="329">
        <v>808.83333333333326</v>
      </c>
      <c r="G466" s="329">
        <v>797.56666666666649</v>
      </c>
      <c r="H466" s="329">
        <v>853.36666666666645</v>
      </c>
      <c r="I466" s="329">
        <v>864.6333333333331</v>
      </c>
      <c r="J466" s="329">
        <v>881.26666666666642</v>
      </c>
      <c r="K466" s="328">
        <v>848</v>
      </c>
      <c r="L466" s="328">
        <v>820.1</v>
      </c>
      <c r="M466" s="328">
        <v>0.56686000000000003</v>
      </c>
      <c r="N466" s="1"/>
      <c r="O466" s="1"/>
    </row>
    <row r="467" spans="1:15" ht="12.75" customHeight="1">
      <c r="A467" s="30">
        <v>457</v>
      </c>
      <c r="B467" s="347" t="s">
        <v>542</v>
      </c>
      <c r="C467" s="328">
        <v>1493.1</v>
      </c>
      <c r="D467" s="329">
        <v>1496.6333333333332</v>
      </c>
      <c r="E467" s="329">
        <v>1474.9666666666665</v>
      </c>
      <c r="F467" s="329">
        <v>1456.8333333333333</v>
      </c>
      <c r="G467" s="329">
        <v>1435.1666666666665</v>
      </c>
      <c r="H467" s="329">
        <v>1514.7666666666664</v>
      </c>
      <c r="I467" s="329">
        <v>1536.4333333333334</v>
      </c>
      <c r="J467" s="329">
        <v>1554.5666666666664</v>
      </c>
      <c r="K467" s="328">
        <v>1518.3</v>
      </c>
      <c r="L467" s="328">
        <v>1478.5</v>
      </c>
      <c r="M467" s="328">
        <v>0.95755999999999997</v>
      </c>
      <c r="N467" s="1"/>
      <c r="O467" s="1"/>
    </row>
    <row r="468" spans="1:15" ht="12.75" customHeight="1">
      <c r="A468" s="30">
        <v>458</v>
      </c>
      <c r="B468" s="347" t="s">
        <v>539</v>
      </c>
      <c r="C468" s="328">
        <v>1983.3</v>
      </c>
      <c r="D468" s="329">
        <v>1999.7833333333335</v>
      </c>
      <c r="E468" s="329">
        <v>1960.666666666667</v>
      </c>
      <c r="F468" s="329">
        <v>1938.0333333333335</v>
      </c>
      <c r="G468" s="329">
        <v>1898.916666666667</v>
      </c>
      <c r="H468" s="329">
        <v>2022.416666666667</v>
      </c>
      <c r="I468" s="329">
        <v>2061.5333333333333</v>
      </c>
      <c r="J468" s="329">
        <v>2084.166666666667</v>
      </c>
      <c r="K468" s="328">
        <v>2038.9</v>
      </c>
      <c r="L468" s="328">
        <v>1977.15</v>
      </c>
      <c r="M468" s="328">
        <v>0.38849</v>
      </c>
      <c r="N468" s="1"/>
      <c r="O468" s="1"/>
    </row>
    <row r="469" spans="1:15" ht="12.75" customHeight="1">
      <c r="A469" s="30">
        <v>459</v>
      </c>
      <c r="B469" s="347" t="s">
        <v>204</v>
      </c>
      <c r="C469" s="328">
        <v>2441</v>
      </c>
      <c r="D469" s="329">
        <v>2478.6666666666665</v>
      </c>
      <c r="E469" s="329">
        <v>2392.333333333333</v>
      </c>
      <c r="F469" s="329">
        <v>2343.6666666666665</v>
      </c>
      <c r="G469" s="329">
        <v>2257.333333333333</v>
      </c>
      <c r="H469" s="329">
        <v>2527.333333333333</v>
      </c>
      <c r="I469" s="329">
        <v>2613.6666666666661</v>
      </c>
      <c r="J469" s="329">
        <v>2662.333333333333</v>
      </c>
      <c r="K469" s="328">
        <v>2565</v>
      </c>
      <c r="L469" s="328">
        <v>2430</v>
      </c>
      <c r="M469" s="328">
        <v>26.524740000000001</v>
      </c>
      <c r="N469" s="1"/>
      <c r="O469" s="1"/>
    </row>
    <row r="470" spans="1:15" ht="12.75" customHeight="1">
      <c r="A470" s="30">
        <v>460</v>
      </c>
      <c r="B470" s="347" t="s">
        <v>205</v>
      </c>
      <c r="C470" s="328">
        <v>2740.5</v>
      </c>
      <c r="D470" s="329">
        <v>2757.7000000000003</v>
      </c>
      <c r="E470" s="329">
        <v>2711.9000000000005</v>
      </c>
      <c r="F470" s="329">
        <v>2683.3</v>
      </c>
      <c r="G470" s="329">
        <v>2637.5000000000005</v>
      </c>
      <c r="H470" s="329">
        <v>2786.3000000000006</v>
      </c>
      <c r="I470" s="329">
        <v>2832.1000000000008</v>
      </c>
      <c r="J470" s="329">
        <v>2860.7000000000007</v>
      </c>
      <c r="K470" s="328">
        <v>2803.5</v>
      </c>
      <c r="L470" s="328">
        <v>2729.1</v>
      </c>
      <c r="M470" s="328">
        <v>1.1523300000000001</v>
      </c>
      <c r="N470" s="1"/>
      <c r="O470" s="1"/>
    </row>
    <row r="471" spans="1:15" ht="12.75" customHeight="1">
      <c r="A471" s="30">
        <v>461</v>
      </c>
      <c r="B471" s="347" t="s">
        <v>206</v>
      </c>
      <c r="C471" s="328">
        <v>468.75</v>
      </c>
      <c r="D471" s="329">
        <v>472.26666666666671</v>
      </c>
      <c r="E471" s="329">
        <v>462.83333333333343</v>
      </c>
      <c r="F471" s="329">
        <v>456.91666666666674</v>
      </c>
      <c r="G471" s="329">
        <v>447.48333333333346</v>
      </c>
      <c r="H471" s="329">
        <v>478.18333333333339</v>
      </c>
      <c r="I471" s="329">
        <v>487.61666666666667</v>
      </c>
      <c r="J471" s="329">
        <v>493.53333333333336</v>
      </c>
      <c r="K471" s="328">
        <v>481.7</v>
      </c>
      <c r="L471" s="328">
        <v>466.35</v>
      </c>
      <c r="M471" s="328">
        <v>3.1124999999999998</v>
      </c>
      <c r="N471" s="1"/>
      <c r="O471" s="1"/>
    </row>
    <row r="472" spans="1:15" ht="12.75" customHeight="1">
      <c r="A472" s="30">
        <v>462</v>
      </c>
      <c r="B472" s="347" t="s">
        <v>207</v>
      </c>
      <c r="C472" s="328">
        <v>1095.45</v>
      </c>
      <c r="D472" s="329">
        <v>1101.2833333333333</v>
      </c>
      <c r="E472" s="329">
        <v>1076.5666666666666</v>
      </c>
      <c r="F472" s="329">
        <v>1057.6833333333334</v>
      </c>
      <c r="G472" s="329">
        <v>1032.9666666666667</v>
      </c>
      <c r="H472" s="329">
        <v>1120.1666666666665</v>
      </c>
      <c r="I472" s="329">
        <v>1144.8833333333332</v>
      </c>
      <c r="J472" s="329">
        <v>1163.7666666666664</v>
      </c>
      <c r="K472" s="328">
        <v>1126</v>
      </c>
      <c r="L472" s="328">
        <v>1082.4000000000001</v>
      </c>
      <c r="M472" s="328">
        <v>6.5315300000000001</v>
      </c>
      <c r="N472" s="1"/>
      <c r="O472" s="1"/>
    </row>
    <row r="473" spans="1:15" ht="12.75" customHeight="1">
      <c r="A473" s="30">
        <v>463</v>
      </c>
      <c r="B473" s="347" t="s">
        <v>540</v>
      </c>
      <c r="C473" s="328">
        <v>51.1</v>
      </c>
      <c r="D473" s="329">
        <v>51.050000000000004</v>
      </c>
      <c r="E473" s="329">
        <v>50.250000000000007</v>
      </c>
      <c r="F473" s="329">
        <v>49.400000000000006</v>
      </c>
      <c r="G473" s="329">
        <v>48.600000000000009</v>
      </c>
      <c r="H473" s="329">
        <v>51.900000000000006</v>
      </c>
      <c r="I473" s="329">
        <v>52.7</v>
      </c>
      <c r="J473" s="329">
        <v>53.550000000000004</v>
      </c>
      <c r="K473" s="328">
        <v>51.85</v>
      </c>
      <c r="L473" s="328">
        <v>50.2</v>
      </c>
      <c r="M473" s="328">
        <v>43.57376</v>
      </c>
      <c r="N473" s="1"/>
      <c r="O473" s="1"/>
    </row>
    <row r="474" spans="1:15" ht="12.75" customHeight="1">
      <c r="A474" s="30">
        <v>464</v>
      </c>
      <c r="B474" s="347" t="s">
        <v>541</v>
      </c>
      <c r="C474" s="328">
        <v>175.8</v>
      </c>
      <c r="D474" s="329">
        <v>177.43333333333331</v>
      </c>
      <c r="E474" s="329">
        <v>172.36666666666662</v>
      </c>
      <c r="F474" s="329">
        <v>168.93333333333331</v>
      </c>
      <c r="G474" s="329">
        <v>163.86666666666662</v>
      </c>
      <c r="H474" s="329">
        <v>180.86666666666662</v>
      </c>
      <c r="I474" s="329">
        <v>185.93333333333328</v>
      </c>
      <c r="J474" s="329">
        <v>189.36666666666662</v>
      </c>
      <c r="K474" s="328">
        <v>182.5</v>
      </c>
      <c r="L474" s="328">
        <v>174</v>
      </c>
      <c r="M474" s="328">
        <v>2.9106900000000002</v>
      </c>
      <c r="N474" s="1"/>
      <c r="O474" s="1"/>
    </row>
    <row r="475" spans="1:15" ht="12.75" customHeight="1">
      <c r="A475" s="30">
        <v>465</v>
      </c>
      <c r="B475" s="347" t="s">
        <v>528</v>
      </c>
      <c r="C475" s="328">
        <v>786.8</v>
      </c>
      <c r="D475" s="329">
        <v>792.93333333333339</v>
      </c>
      <c r="E475" s="329">
        <v>777.86666666666679</v>
      </c>
      <c r="F475" s="329">
        <v>768.93333333333339</v>
      </c>
      <c r="G475" s="329">
        <v>753.86666666666679</v>
      </c>
      <c r="H475" s="329">
        <v>801.86666666666679</v>
      </c>
      <c r="I475" s="329">
        <v>816.93333333333339</v>
      </c>
      <c r="J475" s="329">
        <v>825.86666666666679</v>
      </c>
      <c r="K475" s="328">
        <v>808</v>
      </c>
      <c r="L475" s="328">
        <v>784</v>
      </c>
      <c r="M475" s="328">
        <v>0.51661000000000001</v>
      </c>
      <c r="N475" s="1"/>
      <c r="O475" s="1"/>
    </row>
    <row r="476" spans="1:15" ht="12.75" customHeight="1">
      <c r="A476" s="30">
        <v>466</v>
      </c>
      <c r="B476" s="347" t="s">
        <v>850</v>
      </c>
      <c r="C476" s="328">
        <v>102.7</v>
      </c>
      <c r="D476" s="329">
        <v>103.13333333333333</v>
      </c>
      <c r="E476" s="329">
        <v>102.26666666666665</v>
      </c>
      <c r="F476" s="329">
        <v>101.83333333333333</v>
      </c>
      <c r="G476" s="329">
        <v>100.96666666666665</v>
      </c>
      <c r="H476" s="329">
        <v>103.56666666666665</v>
      </c>
      <c r="I476" s="329">
        <v>104.43333333333332</v>
      </c>
      <c r="J476" s="329">
        <v>104.86666666666665</v>
      </c>
      <c r="K476" s="328">
        <v>104</v>
      </c>
      <c r="L476" s="328">
        <v>102.7</v>
      </c>
      <c r="M476" s="328">
        <v>12.186299999999999</v>
      </c>
      <c r="N476" s="1"/>
      <c r="O476" s="1"/>
    </row>
    <row r="477" spans="1:15" ht="12.75" customHeight="1">
      <c r="A477" s="30">
        <v>467</v>
      </c>
      <c r="B477" s="347" t="s">
        <v>529</v>
      </c>
      <c r="C477" s="328">
        <v>60.7</v>
      </c>
      <c r="D477" s="329">
        <v>60.866666666666674</v>
      </c>
      <c r="E477" s="329">
        <v>59.033333333333346</v>
      </c>
      <c r="F477" s="329">
        <v>57.366666666666674</v>
      </c>
      <c r="G477" s="329">
        <v>55.533333333333346</v>
      </c>
      <c r="H477" s="329">
        <v>62.533333333333346</v>
      </c>
      <c r="I477" s="329">
        <v>64.366666666666674</v>
      </c>
      <c r="J477" s="329">
        <v>66.033333333333346</v>
      </c>
      <c r="K477" s="328">
        <v>62.7</v>
      </c>
      <c r="L477" s="328">
        <v>59.2</v>
      </c>
      <c r="M477" s="328">
        <v>116.21924</v>
      </c>
      <c r="N477" s="1"/>
      <c r="O477" s="1"/>
    </row>
    <row r="478" spans="1:15" ht="12.75" customHeight="1">
      <c r="A478" s="30">
        <v>468</v>
      </c>
      <c r="B478" s="347" t="s">
        <v>208</v>
      </c>
      <c r="C478" s="328">
        <v>554.75</v>
      </c>
      <c r="D478" s="329">
        <v>562.08333333333337</v>
      </c>
      <c r="E478" s="329">
        <v>545.61666666666679</v>
      </c>
      <c r="F478" s="329">
        <v>536.48333333333346</v>
      </c>
      <c r="G478" s="329">
        <v>520.01666666666688</v>
      </c>
      <c r="H478" s="329">
        <v>571.2166666666667</v>
      </c>
      <c r="I478" s="329">
        <v>587.68333333333317</v>
      </c>
      <c r="J478" s="329">
        <v>596.81666666666661</v>
      </c>
      <c r="K478" s="328">
        <v>578.54999999999995</v>
      </c>
      <c r="L478" s="328">
        <v>552.95000000000005</v>
      </c>
      <c r="M478" s="328">
        <v>22.153410000000001</v>
      </c>
      <c r="N478" s="1"/>
      <c r="O478" s="1"/>
    </row>
    <row r="479" spans="1:15" ht="12.75" customHeight="1">
      <c r="A479" s="30">
        <v>469</v>
      </c>
      <c r="B479" s="347" t="s">
        <v>209</v>
      </c>
      <c r="C479" s="328">
        <v>1339.25</v>
      </c>
      <c r="D479" s="329">
        <v>1348.1000000000001</v>
      </c>
      <c r="E479" s="329">
        <v>1300.9500000000003</v>
      </c>
      <c r="F479" s="329">
        <v>1262.6500000000001</v>
      </c>
      <c r="G479" s="329">
        <v>1215.5000000000002</v>
      </c>
      <c r="H479" s="329">
        <v>1386.4000000000003</v>
      </c>
      <c r="I479" s="329">
        <v>1433.5500000000004</v>
      </c>
      <c r="J479" s="329">
        <v>1471.8500000000004</v>
      </c>
      <c r="K479" s="328">
        <v>1395.25</v>
      </c>
      <c r="L479" s="328">
        <v>1309.8</v>
      </c>
      <c r="M479" s="328">
        <v>16.508559999999999</v>
      </c>
      <c r="N479" s="1"/>
      <c r="O479" s="1"/>
    </row>
    <row r="480" spans="1:15" ht="12.75" customHeight="1">
      <c r="A480" s="30">
        <v>470</v>
      </c>
      <c r="B480" s="347" t="s">
        <v>543</v>
      </c>
      <c r="C480" s="328">
        <v>11.8</v>
      </c>
      <c r="D480" s="329">
        <v>11.866666666666667</v>
      </c>
      <c r="E480" s="329">
        <v>11.733333333333334</v>
      </c>
      <c r="F480" s="329">
        <v>11.666666666666668</v>
      </c>
      <c r="G480" s="329">
        <v>11.533333333333335</v>
      </c>
      <c r="H480" s="329">
        <v>11.933333333333334</v>
      </c>
      <c r="I480" s="329">
        <v>12.066666666666666</v>
      </c>
      <c r="J480" s="329">
        <v>12.133333333333333</v>
      </c>
      <c r="K480" s="328">
        <v>12</v>
      </c>
      <c r="L480" s="328">
        <v>11.8</v>
      </c>
      <c r="M480" s="328">
        <v>24.71678</v>
      </c>
      <c r="N480" s="1"/>
      <c r="O480" s="1"/>
    </row>
    <row r="481" spans="1:15" ht="12.75" customHeight="1">
      <c r="A481" s="30">
        <v>471</v>
      </c>
      <c r="B481" s="347" t="s">
        <v>544</v>
      </c>
      <c r="C481" s="328">
        <v>509.45</v>
      </c>
      <c r="D481" s="329">
        <v>512.15</v>
      </c>
      <c r="E481" s="329">
        <v>505.29999999999995</v>
      </c>
      <c r="F481" s="329">
        <v>501.15</v>
      </c>
      <c r="G481" s="329">
        <v>494.29999999999995</v>
      </c>
      <c r="H481" s="329">
        <v>516.29999999999995</v>
      </c>
      <c r="I481" s="329">
        <v>523.15000000000009</v>
      </c>
      <c r="J481" s="329">
        <v>527.29999999999995</v>
      </c>
      <c r="K481" s="328">
        <v>519</v>
      </c>
      <c r="L481" s="328">
        <v>508</v>
      </c>
      <c r="M481" s="328">
        <v>1.33761</v>
      </c>
      <c r="N481" s="1"/>
      <c r="O481" s="1"/>
    </row>
    <row r="482" spans="1:15" ht="12.75" customHeight="1">
      <c r="A482" s="30">
        <v>472</v>
      </c>
      <c r="B482" s="347" t="s">
        <v>546</v>
      </c>
      <c r="C482" s="328">
        <v>119.35</v>
      </c>
      <c r="D482" s="329">
        <v>115.60000000000001</v>
      </c>
      <c r="E482" s="329">
        <v>108.20000000000002</v>
      </c>
      <c r="F482" s="329">
        <v>97.050000000000011</v>
      </c>
      <c r="G482" s="329">
        <v>89.65000000000002</v>
      </c>
      <c r="H482" s="329">
        <v>126.75000000000001</v>
      </c>
      <c r="I482" s="329">
        <v>134.15000000000003</v>
      </c>
      <c r="J482" s="329">
        <v>145.30000000000001</v>
      </c>
      <c r="K482" s="328">
        <v>123</v>
      </c>
      <c r="L482" s="328">
        <v>104.45</v>
      </c>
      <c r="M482" s="328">
        <v>85.840350000000001</v>
      </c>
      <c r="N482" s="1"/>
      <c r="O482" s="1"/>
    </row>
    <row r="483" spans="1:15" ht="12.75" customHeight="1">
      <c r="A483" s="30">
        <v>473</v>
      </c>
      <c r="B483" s="347" t="s">
        <v>547</v>
      </c>
      <c r="C483" s="328">
        <v>17.25</v>
      </c>
      <c r="D483" s="329">
        <v>17.5</v>
      </c>
      <c r="E483" s="329">
        <v>16.5</v>
      </c>
      <c r="F483" s="329">
        <v>15.75</v>
      </c>
      <c r="G483" s="329">
        <v>14.75</v>
      </c>
      <c r="H483" s="329">
        <v>18.25</v>
      </c>
      <c r="I483" s="329">
        <v>19.25</v>
      </c>
      <c r="J483" s="329">
        <v>20</v>
      </c>
      <c r="K483" s="328">
        <v>18.5</v>
      </c>
      <c r="L483" s="328">
        <v>16.75</v>
      </c>
      <c r="M483" s="328">
        <v>73.330399999999997</v>
      </c>
      <c r="N483" s="1"/>
      <c r="O483" s="1"/>
    </row>
    <row r="484" spans="1:15" ht="12.75" customHeight="1">
      <c r="A484" s="30">
        <v>474</v>
      </c>
      <c r="B484" s="347" t="s">
        <v>210</v>
      </c>
      <c r="C484" s="328">
        <v>6050.3</v>
      </c>
      <c r="D484" s="329">
        <v>6023.7</v>
      </c>
      <c r="E484" s="329">
        <v>5877.4</v>
      </c>
      <c r="F484" s="329">
        <v>5704.5</v>
      </c>
      <c r="G484" s="329">
        <v>5558.2</v>
      </c>
      <c r="H484" s="329">
        <v>6196.5999999999995</v>
      </c>
      <c r="I484" s="329">
        <v>6342.9000000000005</v>
      </c>
      <c r="J484" s="329">
        <v>6515.7999999999993</v>
      </c>
      <c r="K484" s="328">
        <v>6170</v>
      </c>
      <c r="L484" s="328">
        <v>5850.8</v>
      </c>
      <c r="M484" s="328">
        <v>13.36552</v>
      </c>
      <c r="N484" s="1"/>
      <c r="O484" s="1"/>
    </row>
    <row r="485" spans="1:15" ht="12.75" customHeight="1">
      <c r="A485" s="30">
        <v>475</v>
      </c>
      <c r="B485" s="347" t="s">
        <v>279</v>
      </c>
      <c r="C485" s="328">
        <v>40.1</v>
      </c>
      <c r="D485" s="329">
        <v>40.433333333333337</v>
      </c>
      <c r="E485" s="329">
        <v>39.666666666666671</v>
      </c>
      <c r="F485" s="329">
        <v>39.233333333333334</v>
      </c>
      <c r="G485" s="329">
        <v>38.466666666666669</v>
      </c>
      <c r="H485" s="329">
        <v>40.866666666666674</v>
      </c>
      <c r="I485" s="329">
        <v>41.63333333333334</v>
      </c>
      <c r="J485" s="329">
        <v>42.066666666666677</v>
      </c>
      <c r="K485" s="328">
        <v>41.2</v>
      </c>
      <c r="L485" s="328">
        <v>40</v>
      </c>
      <c r="M485" s="328">
        <v>118.58159999999999</v>
      </c>
      <c r="N485" s="1"/>
      <c r="O485" s="1"/>
    </row>
    <row r="486" spans="1:15" ht="12.75" customHeight="1">
      <c r="A486" s="30">
        <v>476</v>
      </c>
      <c r="B486" s="347" t="s">
        <v>211</v>
      </c>
      <c r="C486" s="328">
        <v>713.75</v>
      </c>
      <c r="D486" s="329">
        <v>718.15</v>
      </c>
      <c r="E486" s="329">
        <v>700.4</v>
      </c>
      <c r="F486" s="329">
        <v>687.05</v>
      </c>
      <c r="G486" s="329">
        <v>669.3</v>
      </c>
      <c r="H486" s="329">
        <v>731.5</v>
      </c>
      <c r="I486" s="329">
        <v>749.25</v>
      </c>
      <c r="J486" s="329">
        <v>762.6</v>
      </c>
      <c r="K486" s="328">
        <v>735.9</v>
      </c>
      <c r="L486" s="328">
        <v>704.8</v>
      </c>
      <c r="M486" s="328">
        <v>101.89494999999999</v>
      </c>
      <c r="N486" s="1"/>
      <c r="O486" s="1"/>
    </row>
    <row r="487" spans="1:15" ht="12.75" customHeight="1">
      <c r="A487" s="30">
        <v>477</v>
      </c>
      <c r="B487" s="347" t="s">
        <v>545</v>
      </c>
      <c r="C487" s="328">
        <v>846.9</v>
      </c>
      <c r="D487" s="329">
        <v>837</v>
      </c>
      <c r="E487" s="329">
        <v>807.9</v>
      </c>
      <c r="F487" s="329">
        <v>768.9</v>
      </c>
      <c r="G487" s="329">
        <v>739.8</v>
      </c>
      <c r="H487" s="329">
        <v>876</v>
      </c>
      <c r="I487" s="329">
        <v>905.09999999999991</v>
      </c>
      <c r="J487" s="329">
        <v>944.1</v>
      </c>
      <c r="K487" s="328">
        <v>866.1</v>
      </c>
      <c r="L487" s="328">
        <v>798</v>
      </c>
      <c r="M487" s="328">
        <v>4.79732</v>
      </c>
      <c r="N487" s="1"/>
      <c r="O487" s="1"/>
    </row>
    <row r="488" spans="1:15" ht="12.75" customHeight="1">
      <c r="A488" s="30">
        <v>478</v>
      </c>
      <c r="B488" s="347" t="s">
        <v>550</v>
      </c>
      <c r="C488" s="328">
        <v>400.35</v>
      </c>
      <c r="D488" s="329">
        <v>401.68333333333334</v>
      </c>
      <c r="E488" s="329">
        <v>394.66666666666669</v>
      </c>
      <c r="F488" s="329">
        <v>388.98333333333335</v>
      </c>
      <c r="G488" s="329">
        <v>381.9666666666667</v>
      </c>
      <c r="H488" s="329">
        <v>407.36666666666667</v>
      </c>
      <c r="I488" s="329">
        <v>414.38333333333333</v>
      </c>
      <c r="J488" s="329">
        <v>420.06666666666666</v>
      </c>
      <c r="K488" s="328">
        <v>408.7</v>
      </c>
      <c r="L488" s="328">
        <v>396</v>
      </c>
      <c r="M488" s="328">
        <v>0.90902000000000005</v>
      </c>
      <c r="N488" s="1"/>
      <c r="O488" s="1"/>
    </row>
    <row r="489" spans="1:15" ht="12.75" customHeight="1">
      <c r="A489" s="30">
        <v>479</v>
      </c>
      <c r="B489" s="347" t="s">
        <v>551</v>
      </c>
      <c r="C489" s="328">
        <v>31.75</v>
      </c>
      <c r="D489" s="329">
        <v>31.766666666666669</v>
      </c>
      <c r="E489" s="329">
        <v>31.333333333333336</v>
      </c>
      <c r="F489" s="329">
        <v>30.916666666666668</v>
      </c>
      <c r="G489" s="329">
        <v>30.483333333333334</v>
      </c>
      <c r="H489" s="329">
        <v>32.183333333333337</v>
      </c>
      <c r="I489" s="329">
        <v>32.616666666666667</v>
      </c>
      <c r="J489" s="329">
        <v>33.033333333333339</v>
      </c>
      <c r="K489" s="328">
        <v>32.200000000000003</v>
      </c>
      <c r="L489" s="328">
        <v>31.35</v>
      </c>
      <c r="M489" s="328">
        <v>17.977810000000002</v>
      </c>
      <c r="N489" s="1"/>
      <c r="O489" s="1"/>
    </row>
    <row r="490" spans="1:15" ht="12.75" customHeight="1">
      <c r="A490" s="30">
        <v>480</v>
      </c>
      <c r="B490" s="347" t="s">
        <v>552</v>
      </c>
      <c r="C490" s="328">
        <v>884.9</v>
      </c>
      <c r="D490" s="329">
        <v>882.33333333333337</v>
      </c>
      <c r="E490" s="329">
        <v>865.61666666666679</v>
      </c>
      <c r="F490" s="329">
        <v>846.33333333333337</v>
      </c>
      <c r="G490" s="329">
        <v>829.61666666666679</v>
      </c>
      <c r="H490" s="329">
        <v>901.61666666666679</v>
      </c>
      <c r="I490" s="329">
        <v>918.33333333333326</v>
      </c>
      <c r="J490" s="329">
        <v>937.61666666666679</v>
      </c>
      <c r="K490" s="328">
        <v>899.05</v>
      </c>
      <c r="L490" s="328">
        <v>863.05</v>
      </c>
      <c r="M490" s="328">
        <v>0.46690999999999999</v>
      </c>
      <c r="N490" s="1"/>
      <c r="O490" s="1"/>
    </row>
    <row r="491" spans="1:15" ht="12.75" customHeight="1">
      <c r="A491" s="30">
        <v>481</v>
      </c>
      <c r="B491" s="347" t="s">
        <v>554</v>
      </c>
      <c r="C491" s="328">
        <v>312.75</v>
      </c>
      <c r="D491" s="329">
        <v>316.93333333333334</v>
      </c>
      <c r="E491" s="329">
        <v>305.86666666666667</v>
      </c>
      <c r="F491" s="329">
        <v>298.98333333333335</v>
      </c>
      <c r="G491" s="329">
        <v>287.91666666666669</v>
      </c>
      <c r="H491" s="329">
        <v>323.81666666666666</v>
      </c>
      <c r="I491" s="329">
        <v>334.88333333333338</v>
      </c>
      <c r="J491" s="329">
        <v>341.76666666666665</v>
      </c>
      <c r="K491" s="328">
        <v>328</v>
      </c>
      <c r="L491" s="328">
        <v>310.05</v>
      </c>
      <c r="M491" s="328">
        <v>2.68492</v>
      </c>
      <c r="N491" s="1"/>
      <c r="O491" s="1"/>
    </row>
    <row r="492" spans="1:15" ht="12.75" customHeight="1">
      <c r="A492" s="30">
        <v>482</v>
      </c>
      <c r="B492" s="347" t="s">
        <v>281</v>
      </c>
      <c r="C492" s="328">
        <v>931.4</v>
      </c>
      <c r="D492" s="329">
        <v>944.43333333333339</v>
      </c>
      <c r="E492" s="329">
        <v>907.96666666666681</v>
      </c>
      <c r="F492" s="329">
        <v>884.53333333333342</v>
      </c>
      <c r="G492" s="329">
        <v>848.06666666666683</v>
      </c>
      <c r="H492" s="329">
        <v>967.86666666666679</v>
      </c>
      <c r="I492" s="329">
        <v>1004.3333333333335</v>
      </c>
      <c r="J492" s="329">
        <v>1027.7666666666669</v>
      </c>
      <c r="K492" s="328">
        <v>980.9</v>
      </c>
      <c r="L492" s="328">
        <v>921</v>
      </c>
      <c r="M492" s="328">
        <v>2.2893400000000002</v>
      </c>
      <c r="N492" s="1"/>
      <c r="O492" s="1"/>
    </row>
    <row r="493" spans="1:15" ht="12.75" customHeight="1">
      <c r="A493" s="30">
        <v>483</v>
      </c>
      <c r="B493" s="347" t="s">
        <v>212</v>
      </c>
      <c r="C493" s="328">
        <v>373.4</v>
      </c>
      <c r="D493" s="329">
        <v>380.88333333333338</v>
      </c>
      <c r="E493" s="329">
        <v>363.01666666666677</v>
      </c>
      <c r="F493" s="329">
        <v>352.63333333333338</v>
      </c>
      <c r="G493" s="329">
        <v>334.76666666666677</v>
      </c>
      <c r="H493" s="329">
        <v>391.26666666666677</v>
      </c>
      <c r="I493" s="329">
        <v>409.13333333333344</v>
      </c>
      <c r="J493" s="329">
        <v>419.51666666666677</v>
      </c>
      <c r="K493" s="328">
        <v>398.75</v>
      </c>
      <c r="L493" s="328">
        <v>370.5</v>
      </c>
      <c r="M493" s="328">
        <v>191.80902</v>
      </c>
      <c r="N493" s="1"/>
      <c r="O493" s="1"/>
    </row>
    <row r="494" spans="1:15" ht="12.75" customHeight="1">
      <c r="A494" s="30">
        <v>484</v>
      </c>
      <c r="B494" s="347" t="s">
        <v>555</v>
      </c>
      <c r="C494" s="328">
        <v>1986.8</v>
      </c>
      <c r="D494" s="329">
        <v>1999.6000000000001</v>
      </c>
      <c r="E494" s="329">
        <v>1964.2000000000003</v>
      </c>
      <c r="F494" s="329">
        <v>1941.6000000000001</v>
      </c>
      <c r="G494" s="329">
        <v>1906.2000000000003</v>
      </c>
      <c r="H494" s="329">
        <v>2022.2000000000003</v>
      </c>
      <c r="I494" s="329">
        <v>2057.6000000000004</v>
      </c>
      <c r="J494" s="329">
        <v>2080.2000000000003</v>
      </c>
      <c r="K494" s="328">
        <v>2035</v>
      </c>
      <c r="L494" s="328">
        <v>1977</v>
      </c>
      <c r="M494" s="328">
        <v>0.22120000000000001</v>
      </c>
      <c r="N494" s="1"/>
      <c r="O494" s="1"/>
    </row>
    <row r="495" spans="1:15" ht="12.75" customHeight="1">
      <c r="A495" s="30">
        <v>485</v>
      </c>
      <c r="B495" s="347" t="s">
        <v>280</v>
      </c>
      <c r="C495" s="328">
        <v>209</v>
      </c>
      <c r="D495" s="329">
        <v>207.45000000000002</v>
      </c>
      <c r="E495" s="329">
        <v>204.05000000000004</v>
      </c>
      <c r="F495" s="329">
        <v>199.10000000000002</v>
      </c>
      <c r="G495" s="329">
        <v>195.70000000000005</v>
      </c>
      <c r="H495" s="329">
        <v>212.40000000000003</v>
      </c>
      <c r="I495" s="329">
        <v>215.8</v>
      </c>
      <c r="J495" s="329">
        <v>220.75000000000003</v>
      </c>
      <c r="K495" s="328">
        <v>210.85</v>
      </c>
      <c r="L495" s="328">
        <v>202.5</v>
      </c>
      <c r="M495" s="328">
        <v>22.418489999999998</v>
      </c>
      <c r="N495" s="1"/>
      <c r="O495" s="1"/>
    </row>
    <row r="496" spans="1:15" ht="12.75" customHeight="1">
      <c r="A496" s="30">
        <v>486</v>
      </c>
      <c r="B496" s="347" t="s">
        <v>556</v>
      </c>
      <c r="C496" s="328">
        <v>1834.1</v>
      </c>
      <c r="D496" s="329">
        <v>1839.6833333333334</v>
      </c>
      <c r="E496" s="329">
        <v>1814.4166666666667</v>
      </c>
      <c r="F496" s="329">
        <v>1794.7333333333333</v>
      </c>
      <c r="G496" s="329">
        <v>1769.4666666666667</v>
      </c>
      <c r="H496" s="329">
        <v>1859.3666666666668</v>
      </c>
      <c r="I496" s="329">
        <v>1884.6333333333332</v>
      </c>
      <c r="J496" s="329">
        <v>1904.3166666666668</v>
      </c>
      <c r="K496" s="328">
        <v>1864.95</v>
      </c>
      <c r="L496" s="328">
        <v>1820</v>
      </c>
      <c r="M496" s="328">
        <v>0.35174</v>
      </c>
      <c r="N496" s="1"/>
      <c r="O496" s="1"/>
    </row>
    <row r="497" spans="1:15" ht="12.75" customHeight="1">
      <c r="A497" s="30">
        <v>487</v>
      </c>
      <c r="B497" s="347" t="s">
        <v>549</v>
      </c>
      <c r="C497" s="328">
        <v>629.45000000000005</v>
      </c>
      <c r="D497" s="329">
        <v>629.80000000000007</v>
      </c>
      <c r="E497" s="329">
        <v>618.65000000000009</v>
      </c>
      <c r="F497" s="329">
        <v>607.85</v>
      </c>
      <c r="G497" s="329">
        <v>596.70000000000005</v>
      </c>
      <c r="H497" s="329">
        <v>640.60000000000014</v>
      </c>
      <c r="I497" s="329">
        <v>651.75</v>
      </c>
      <c r="J497" s="329">
        <v>662.55000000000018</v>
      </c>
      <c r="K497" s="328">
        <v>640.95000000000005</v>
      </c>
      <c r="L497" s="328">
        <v>619</v>
      </c>
      <c r="M497" s="328">
        <v>3.02434</v>
      </c>
      <c r="N497" s="1"/>
      <c r="O497" s="1"/>
    </row>
    <row r="498" spans="1:15" ht="12.75" customHeight="1">
      <c r="A498" s="30">
        <v>488</v>
      </c>
      <c r="B498" s="347" t="s">
        <v>548</v>
      </c>
      <c r="C498" s="328">
        <v>3395.95</v>
      </c>
      <c r="D498" s="329">
        <v>3415.2833333333333</v>
      </c>
      <c r="E498" s="329">
        <v>3330.5666666666666</v>
      </c>
      <c r="F498" s="329">
        <v>3265.1833333333334</v>
      </c>
      <c r="G498" s="329">
        <v>3180.4666666666667</v>
      </c>
      <c r="H498" s="329">
        <v>3480.6666666666665</v>
      </c>
      <c r="I498" s="329">
        <v>3565.3833333333328</v>
      </c>
      <c r="J498" s="329">
        <v>3630.7666666666664</v>
      </c>
      <c r="K498" s="328">
        <v>3500</v>
      </c>
      <c r="L498" s="328">
        <v>3349.9</v>
      </c>
      <c r="M498" s="328">
        <v>9.2039999999999997E-2</v>
      </c>
      <c r="N498" s="1"/>
      <c r="O498" s="1"/>
    </row>
    <row r="499" spans="1:15" ht="12.75" customHeight="1">
      <c r="A499" s="30">
        <v>489</v>
      </c>
      <c r="B499" s="347" t="s">
        <v>213</v>
      </c>
      <c r="C499" s="328">
        <v>1174.9000000000001</v>
      </c>
      <c r="D499" s="329">
        <v>1177.0333333333335</v>
      </c>
      <c r="E499" s="329">
        <v>1150.0666666666671</v>
      </c>
      <c r="F499" s="329">
        <v>1125.2333333333336</v>
      </c>
      <c r="G499" s="329">
        <v>1098.2666666666671</v>
      </c>
      <c r="H499" s="329">
        <v>1201.866666666667</v>
      </c>
      <c r="I499" s="329">
        <v>1228.8333333333337</v>
      </c>
      <c r="J499" s="329">
        <v>1253.666666666667</v>
      </c>
      <c r="K499" s="328">
        <v>1204</v>
      </c>
      <c r="L499" s="328">
        <v>1152.2</v>
      </c>
      <c r="M499" s="328">
        <v>13.10047</v>
      </c>
      <c r="N499" s="1"/>
      <c r="O499" s="1"/>
    </row>
    <row r="500" spans="1:15" ht="12.75" customHeight="1">
      <c r="A500" s="30">
        <v>490</v>
      </c>
      <c r="B500" s="347" t="s">
        <v>553</v>
      </c>
      <c r="C500" s="328">
        <v>2651.55</v>
      </c>
      <c r="D500" s="329">
        <v>2653.7833333333333</v>
      </c>
      <c r="E500" s="329">
        <v>2608.0166666666664</v>
      </c>
      <c r="F500" s="329">
        <v>2564.4833333333331</v>
      </c>
      <c r="G500" s="329">
        <v>2518.7166666666662</v>
      </c>
      <c r="H500" s="329">
        <v>2697.3166666666666</v>
      </c>
      <c r="I500" s="329">
        <v>2743.0833333333339</v>
      </c>
      <c r="J500" s="329">
        <v>2786.6166666666668</v>
      </c>
      <c r="K500" s="328">
        <v>2699.55</v>
      </c>
      <c r="L500" s="328">
        <v>2610.25</v>
      </c>
      <c r="M500" s="328">
        <v>1.2824</v>
      </c>
      <c r="N500" s="1"/>
      <c r="O500" s="1"/>
    </row>
    <row r="501" spans="1:15" ht="12.75" customHeight="1">
      <c r="A501" s="30">
        <v>491</v>
      </c>
      <c r="B501" s="347" t="s">
        <v>557</v>
      </c>
      <c r="C501" s="328">
        <v>7353.45</v>
      </c>
      <c r="D501" s="329">
        <v>7384.9666666666662</v>
      </c>
      <c r="E501" s="329">
        <v>7220.0333333333328</v>
      </c>
      <c r="F501" s="329">
        <v>7086.6166666666668</v>
      </c>
      <c r="G501" s="329">
        <v>6921.6833333333334</v>
      </c>
      <c r="H501" s="329">
        <v>7518.3833333333323</v>
      </c>
      <c r="I501" s="329">
        <v>7683.3166666666648</v>
      </c>
      <c r="J501" s="329">
        <v>7816.7333333333318</v>
      </c>
      <c r="K501" s="328">
        <v>7549.9</v>
      </c>
      <c r="L501" s="328">
        <v>7251.55</v>
      </c>
      <c r="M501" s="328">
        <v>5.4219999999999997E-2</v>
      </c>
      <c r="N501" s="1"/>
      <c r="O501" s="1"/>
    </row>
    <row r="502" spans="1:15" ht="12.75" customHeight="1">
      <c r="A502" s="30">
        <v>492</v>
      </c>
      <c r="B502" s="347" t="s">
        <v>558</v>
      </c>
      <c r="C502" s="328">
        <v>143.30000000000001</v>
      </c>
      <c r="D502" s="329">
        <v>144.73333333333335</v>
      </c>
      <c r="E502" s="329">
        <v>141.2166666666667</v>
      </c>
      <c r="F502" s="329">
        <v>139.13333333333335</v>
      </c>
      <c r="G502" s="329">
        <v>135.6166666666667</v>
      </c>
      <c r="H502" s="329">
        <v>146.81666666666669</v>
      </c>
      <c r="I502" s="329">
        <v>150.33333333333334</v>
      </c>
      <c r="J502" s="329">
        <v>152.41666666666669</v>
      </c>
      <c r="K502" s="328">
        <v>148.25</v>
      </c>
      <c r="L502" s="328">
        <v>142.65</v>
      </c>
      <c r="M502" s="328">
        <v>4.7691400000000002</v>
      </c>
      <c r="N502" s="1"/>
      <c r="O502" s="1"/>
    </row>
    <row r="503" spans="1:15" ht="12.75" customHeight="1">
      <c r="A503" s="30">
        <v>493</v>
      </c>
      <c r="B503" s="347" t="s">
        <v>559</v>
      </c>
      <c r="C503" s="328">
        <v>101.75</v>
      </c>
      <c r="D503" s="329">
        <v>103.08333333333333</v>
      </c>
      <c r="E503" s="329">
        <v>99.166666666666657</v>
      </c>
      <c r="F503" s="329">
        <v>96.583333333333329</v>
      </c>
      <c r="G503" s="329">
        <v>92.666666666666657</v>
      </c>
      <c r="H503" s="329">
        <v>105.66666666666666</v>
      </c>
      <c r="I503" s="329">
        <v>109.58333333333331</v>
      </c>
      <c r="J503" s="329">
        <v>112.16666666666666</v>
      </c>
      <c r="K503" s="328">
        <v>107</v>
      </c>
      <c r="L503" s="328">
        <v>100.5</v>
      </c>
      <c r="M503" s="328">
        <v>10.18094</v>
      </c>
      <c r="N503" s="1"/>
      <c r="O503" s="1"/>
    </row>
    <row r="504" spans="1:15" ht="12.75" customHeight="1">
      <c r="A504" s="30">
        <v>494</v>
      </c>
      <c r="B504" s="347" t="s">
        <v>560</v>
      </c>
      <c r="C504" s="328">
        <v>451.9</v>
      </c>
      <c r="D504" s="329">
        <v>453.8</v>
      </c>
      <c r="E504" s="329">
        <v>446.35</v>
      </c>
      <c r="F504" s="329">
        <v>440.8</v>
      </c>
      <c r="G504" s="329">
        <v>433.35</v>
      </c>
      <c r="H504" s="329">
        <v>459.35</v>
      </c>
      <c r="I504" s="329">
        <v>466.79999999999995</v>
      </c>
      <c r="J504" s="329">
        <v>472.35</v>
      </c>
      <c r="K504" s="328">
        <v>461.25</v>
      </c>
      <c r="L504" s="328">
        <v>448.25</v>
      </c>
      <c r="M504" s="328">
        <v>0.73372000000000004</v>
      </c>
      <c r="N504" s="1"/>
      <c r="O504" s="1"/>
    </row>
    <row r="505" spans="1:15" ht="12.75" customHeight="1">
      <c r="A505" s="30">
        <v>495</v>
      </c>
      <c r="B505" s="347" t="s">
        <v>282</v>
      </c>
      <c r="C505" s="328">
        <v>1637.35</v>
      </c>
      <c r="D505" s="329">
        <v>1637.1166666666668</v>
      </c>
      <c r="E505" s="329">
        <v>1611.2333333333336</v>
      </c>
      <c r="F505" s="329">
        <v>1585.1166666666668</v>
      </c>
      <c r="G505" s="329">
        <v>1559.2333333333336</v>
      </c>
      <c r="H505" s="329">
        <v>1663.2333333333336</v>
      </c>
      <c r="I505" s="329">
        <v>1689.1166666666668</v>
      </c>
      <c r="J505" s="329">
        <v>1715.2333333333336</v>
      </c>
      <c r="K505" s="328">
        <v>1663</v>
      </c>
      <c r="L505" s="328">
        <v>1611</v>
      </c>
      <c r="M505" s="328">
        <v>1.7970200000000001</v>
      </c>
      <c r="N505" s="1"/>
      <c r="O505" s="1"/>
    </row>
    <row r="506" spans="1:15" ht="12.75" customHeight="1">
      <c r="A506" s="30">
        <v>496</v>
      </c>
      <c r="B506" s="347" t="s">
        <v>214</v>
      </c>
      <c r="C506" s="328">
        <v>575.29999999999995</v>
      </c>
      <c r="D506" s="329">
        <v>569.7833333333333</v>
      </c>
      <c r="E506" s="329">
        <v>559.56666666666661</v>
      </c>
      <c r="F506" s="329">
        <v>543.83333333333326</v>
      </c>
      <c r="G506" s="329">
        <v>533.61666666666656</v>
      </c>
      <c r="H506" s="329">
        <v>585.51666666666665</v>
      </c>
      <c r="I506" s="329">
        <v>595.73333333333335</v>
      </c>
      <c r="J506" s="329">
        <v>611.4666666666667</v>
      </c>
      <c r="K506" s="328">
        <v>580</v>
      </c>
      <c r="L506" s="328">
        <v>554.04999999999995</v>
      </c>
      <c r="M506" s="328">
        <v>134.74186</v>
      </c>
      <c r="N506" s="1"/>
      <c r="O506" s="1"/>
    </row>
    <row r="507" spans="1:15" ht="12.75" customHeight="1">
      <c r="A507" s="30">
        <v>497</v>
      </c>
      <c r="B507" s="347" t="s">
        <v>561</v>
      </c>
      <c r="C507" s="328">
        <v>346.45</v>
      </c>
      <c r="D507" s="329">
        <v>344.91666666666669</v>
      </c>
      <c r="E507" s="329">
        <v>340.93333333333339</v>
      </c>
      <c r="F507" s="329">
        <v>335.41666666666669</v>
      </c>
      <c r="G507" s="329">
        <v>331.43333333333339</v>
      </c>
      <c r="H507" s="329">
        <v>350.43333333333339</v>
      </c>
      <c r="I507" s="329">
        <v>354.41666666666663</v>
      </c>
      <c r="J507" s="329">
        <v>359.93333333333339</v>
      </c>
      <c r="K507" s="328">
        <v>348.9</v>
      </c>
      <c r="L507" s="328">
        <v>339.4</v>
      </c>
      <c r="M507" s="328">
        <v>8.1146799999999999</v>
      </c>
      <c r="N507" s="1"/>
      <c r="O507" s="1"/>
    </row>
    <row r="508" spans="1:15" ht="12.75" customHeight="1">
      <c r="A508" s="30">
        <v>498</v>
      </c>
      <c r="B508" s="398" t="s">
        <v>283</v>
      </c>
      <c r="C508" s="399">
        <v>12.8</v>
      </c>
      <c r="D508" s="399">
        <v>12.916666666666666</v>
      </c>
      <c r="E508" s="399">
        <v>12.633333333333333</v>
      </c>
      <c r="F508" s="399">
        <v>12.466666666666667</v>
      </c>
      <c r="G508" s="399">
        <v>12.183333333333334</v>
      </c>
      <c r="H508" s="399">
        <v>13.083333333333332</v>
      </c>
      <c r="I508" s="399">
        <v>13.366666666666667</v>
      </c>
      <c r="J508" s="398">
        <v>13.533333333333331</v>
      </c>
      <c r="K508" s="398">
        <v>13.2</v>
      </c>
      <c r="L508" s="398">
        <v>12.75</v>
      </c>
      <c r="M508" s="270">
        <v>1269.30611</v>
      </c>
      <c r="N508" s="1"/>
      <c r="O508" s="1"/>
    </row>
    <row r="509" spans="1:15" ht="12.75" customHeight="1">
      <c r="A509" s="30">
        <v>499</v>
      </c>
      <c r="B509" s="398" t="s">
        <v>215</v>
      </c>
      <c r="C509" s="399">
        <v>224.15</v>
      </c>
      <c r="D509" s="399">
        <v>227.95000000000002</v>
      </c>
      <c r="E509" s="399">
        <v>217.30000000000004</v>
      </c>
      <c r="F509" s="399">
        <v>210.45000000000002</v>
      </c>
      <c r="G509" s="399">
        <v>199.80000000000004</v>
      </c>
      <c r="H509" s="399">
        <v>234.80000000000004</v>
      </c>
      <c r="I509" s="399">
        <v>245.45000000000002</v>
      </c>
      <c r="J509" s="398">
        <v>252.30000000000004</v>
      </c>
      <c r="K509" s="398">
        <v>238.6</v>
      </c>
      <c r="L509" s="398">
        <v>221.1</v>
      </c>
      <c r="M509" s="270">
        <v>137.48777999999999</v>
      </c>
      <c r="N509" s="1"/>
      <c r="O509" s="1"/>
    </row>
    <row r="510" spans="1:15" ht="12.75" customHeight="1">
      <c r="A510" s="30">
        <v>500</v>
      </c>
      <c r="B510" s="398" t="s">
        <v>562</v>
      </c>
      <c r="C510" s="399">
        <v>349.25</v>
      </c>
      <c r="D510" s="399">
        <v>350.56666666666661</v>
      </c>
      <c r="E510" s="399">
        <v>344.3333333333332</v>
      </c>
      <c r="F510" s="399">
        <v>339.41666666666657</v>
      </c>
      <c r="G510" s="399">
        <v>333.18333333333317</v>
      </c>
      <c r="H510" s="399">
        <v>355.48333333333323</v>
      </c>
      <c r="I510" s="399">
        <v>361.71666666666658</v>
      </c>
      <c r="J510" s="398">
        <v>366.63333333333327</v>
      </c>
      <c r="K510" s="398">
        <v>356.8</v>
      </c>
      <c r="L510" s="398">
        <v>345.65</v>
      </c>
      <c r="M510" s="270">
        <v>4.9572700000000003</v>
      </c>
      <c r="N510" s="1"/>
      <c r="O510" s="1"/>
    </row>
    <row r="511" spans="1:15" ht="12.75" customHeight="1">
      <c r="A511" s="30">
        <v>501</v>
      </c>
      <c r="B511" s="398" t="s">
        <v>563</v>
      </c>
      <c r="C511" s="399">
        <v>1564.6</v>
      </c>
      <c r="D511" s="399">
        <v>1559.95</v>
      </c>
      <c r="E511" s="399">
        <v>1534.95</v>
      </c>
      <c r="F511" s="399">
        <v>1505.3</v>
      </c>
      <c r="G511" s="399">
        <v>1480.3</v>
      </c>
      <c r="H511" s="399">
        <v>1589.6000000000001</v>
      </c>
      <c r="I511" s="399">
        <v>1614.6000000000001</v>
      </c>
      <c r="J511" s="398">
        <v>1644.2500000000002</v>
      </c>
      <c r="K511" s="398">
        <v>1584.95</v>
      </c>
      <c r="L511" s="398">
        <v>1530.3</v>
      </c>
      <c r="M511" s="270">
        <v>0.22270999999999999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9"/>
      <c r="B5" s="450"/>
      <c r="C5" s="449"/>
      <c r="D5" s="45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51" t="s">
        <v>566</v>
      </c>
      <c r="C7" s="450"/>
      <c r="D7" s="7">
        <f>Main!B10</f>
        <v>44627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44624</v>
      </c>
      <c r="B10" s="29">
        <v>539773</v>
      </c>
      <c r="C10" s="28" t="s">
        <v>885</v>
      </c>
      <c r="D10" s="28" t="s">
        <v>988</v>
      </c>
      <c r="E10" s="28" t="s">
        <v>575</v>
      </c>
      <c r="F10" s="87">
        <v>453873</v>
      </c>
      <c r="G10" s="29">
        <v>3.61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44624</v>
      </c>
      <c r="B11" s="29">
        <v>539773</v>
      </c>
      <c r="C11" s="28" t="s">
        <v>885</v>
      </c>
      <c r="D11" s="28" t="s">
        <v>989</v>
      </c>
      <c r="E11" s="28" t="s">
        <v>575</v>
      </c>
      <c r="F11" s="87">
        <v>37296</v>
      </c>
      <c r="G11" s="29">
        <v>3.51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44624</v>
      </c>
      <c r="B12" s="29">
        <v>539773</v>
      </c>
      <c r="C12" s="28" t="s">
        <v>885</v>
      </c>
      <c r="D12" s="28" t="s">
        <v>989</v>
      </c>
      <c r="E12" s="28" t="s">
        <v>576</v>
      </c>
      <c r="F12" s="87">
        <v>247196</v>
      </c>
      <c r="G12" s="29">
        <v>3.56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44624</v>
      </c>
      <c r="B13" s="29">
        <v>539773</v>
      </c>
      <c r="C13" s="28" t="s">
        <v>885</v>
      </c>
      <c r="D13" s="28" t="s">
        <v>990</v>
      </c>
      <c r="E13" s="28" t="s">
        <v>575</v>
      </c>
      <c r="F13" s="87">
        <v>500000</v>
      </c>
      <c r="G13" s="29">
        <v>3.65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44624</v>
      </c>
      <c r="B14" s="29">
        <v>539773</v>
      </c>
      <c r="C14" s="28" t="s">
        <v>885</v>
      </c>
      <c r="D14" s="28" t="s">
        <v>991</v>
      </c>
      <c r="E14" s="28" t="s">
        <v>576</v>
      </c>
      <c r="F14" s="87">
        <v>400000</v>
      </c>
      <c r="G14" s="29">
        <v>3.37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44624</v>
      </c>
      <c r="B15" s="29">
        <v>539773</v>
      </c>
      <c r="C15" s="28" t="s">
        <v>885</v>
      </c>
      <c r="D15" s="28" t="s">
        <v>992</v>
      </c>
      <c r="E15" s="28" t="s">
        <v>575</v>
      </c>
      <c r="F15" s="87">
        <v>263774</v>
      </c>
      <c r="G15" s="29">
        <v>3.35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44624</v>
      </c>
      <c r="B16" s="29">
        <v>539773</v>
      </c>
      <c r="C16" s="28" t="s">
        <v>885</v>
      </c>
      <c r="D16" s="28" t="s">
        <v>992</v>
      </c>
      <c r="E16" s="28" t="s">
        <v>576</v>
      </c>
      <c r="F16" s="87">
        <v>565774</v>
      </c>
      <c r="G16" s="29">
        <v>3.65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44624</v>
      </c>
      <c r="B17" s="29">
        <v>539773</v>
      </c>
      <c r="C17" s="28" t="s">
        <v>885</v>
      </c>
      <c r="D17" s="28" t="s">
        <v>852</v>
      </c>
      <c r="E17" s="28" t="s">
        <v>576</v>
      </c>
      <c r="F17" s="87">
        <v>600000</v>
      </c>
      <c r="G17" s="29">
        <v>3.65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44624</v>
      </c>
      <c r="B18" s="29">
        <v>537492</v>
      </c>
      <c r="C18" s="28" t="s">
        <v>944</v>
      </c>
      <c r="D18" s="28" t="s">
        <v>993</v>
      </c>
      <c r="E18" s="28" t="s">
        <v>575</v>
      </c>
      <c r="F18" s="87">
        <v>400000</v>
      </c>
      <c r="G18" s="29">
        <v>10.63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44624</v>
      </c>
      <c r="B19" s="29">
        <v>537492</v>
      </c>
      <c r="C19" s="28" t="s">
        <v>944</v>
      </c>
      <c r="D19" s="28" t="s">
        <v>915</v>
      </c>
      <c r="E19" s="28" t="s">
        <v>576</v>
      </c>
      <c r="F19" s="87">
        <v>110000</v>
      </c>
      <c r="G19" s="29">
        <v>9.5500000000000007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44624</v>
      </c>
      <c r="B20" s="29">
        <v>537492</v>
      </c>
      <c r="C20" s="28" t="s">
        <v>944</v>
      </c>
      <c r="D20" s="28" t="s">
        <v>994</v>
      </c>
      <c r="E20" s="28" t="s">
        <v>576</v>
      </c>
      <c r="F20" s="87">
        <v>80000</v>
      </c>
      <c r="G20" s="29">
        <v>11.41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44624</v>
      </c>
      <c r="B21" s="29">
        <v>537492</v>
      </c>
      <c r="C21" s="28" t="s">
        <v>944</v>
      </c>
      <c r="D21" s="28" t="s">
        <v>995</v>
      </c>
      <c r="E21" s="28" t="s">
        <v>576</v>
      </c>
      <c r="F21" s="87">
        <v>100000</v>
      </c>
      <c r="G21" s="29">
        <v>10.52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44624</v>
      </c>
      <c r="B22" s="29">
        <v>537492</v>
      </c>
      <c r="C22" s="28" t="s">
        <v>944</v>
      </c>
      <c r="D22" s="28" t="s">
        <v>996</v>
      </c>
      <c r="E22" s="28" t="s">
        <v>576</v>
      </c>
      <c r="F22" s="87">
        <v>100000</v>
      </c>
      <c r="G22" s="29">
        <v>10.5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44624</v>
      </c>
      <c r="B23" s="29">
        <v>537492</v>
      </c>
      <c r="C23" s="28" t="s">
        <v>944</v>
      </c>
      <c r="D23" s="28" t="s">
        <v>997</v>
      </c>
      <c r="E23" s="28" t="s">
        <v>576</v>
      </c>
      <c r="F23" s="87">
        <v>100000</v>
      </c>
      <c r="G23" s="29">
        <v>10.38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44624</v>
      </c>
      <c r="B24" s="29">
        <v>538716</v>
      </c>
      <c r="C24" s="28" t="s">
        <v>998</v>
      </c>
      <c r="D24" s="28" t="s">
        <v>999</v>
      </c>
      <c r="E24" s="28" t="s">
        <v>575</v>
      </c>
      <c r="F24" s="87">
        <v>350000</v>
      </c>
      <c r="G24" s="29">
        <v>34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44624</v>
      </c>
      <c r="B25" s="29">
        <v>538716</v>
      </c>
      <c r="C25" s="28" t="s">
        <v>998</v>
      </c>
      <c r="D25" s="28" t="s">
        <v>1000</v>
      </c>
      <c r="E25" s="28" t="s">
        <v>576</v>
      </c>
      <c r="F25" s="87">
        <v>350000</v>
      </c>
      <c r="G25" s="29">
        <v>34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44624</v>
      </c>
      <c r="B26" s="29">
        <v>500102</v>
      </c>
      <c r="C26" s="28" t="s">
        <v>1001</v>
      </c>
      <c r="D26" s="28" t="s">
        <v>852</v>
      </c>
      <c r="E26" s="28" t="s">
        <v>575</v>
      </c>
      <c r="F26" s="87">
        <v>12034475</v>
      </c>
      <c r="G26" s="29">
        <v>1.19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44624</v>
      </c>
      <c r="B27" s="29">
        <v>500102</v>
      </c>
      <c r="C27" s="28" t="s">
        <v>1001</v>
      </c>
      <c r="D27" s="28" t="s">
        <v>852</v>
      </c>
      <c r="E27" s="28" t="s">
        <v>576</v>
      </c>
      <c r="F27" s="87">
        <v>4</v>
      </c>
      <c r="G27" s="29">
        <v>1.19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44624</v>
      </c>
      <c r="B28" s="29">
        <v>526737</v>
      </c>
      <c r="C28" s="28" t="s">
        <v>1002</v>
      </c>
      <c r="D28" s="28" t="s">
        <v>1003</v>
      </c>
      <c r="E28" s="28" t="s">
        <v>575</v>
      </c>
      <c r="F28" s="87">
        <v>55693</v>
      </c>
      <c r="G28" s="29">
        <v>17.03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44624</v>
      </c>
      <c r="B29" s="29">
        <v>526737</v>
      </c>
      <c r="C29" s="28" t="s">
        <v>1002</v>
      </c>
      <c r="D29" s="28" t="s">
        <v>1003</v>
      </c>
      <c r="E29" s="28" t="s">
        <v>576</v>
      </c>
      <c r="F29" s="87">
        <v>20842</v>
      </c>
      <c r="G29" s="29">
        <v>18.100000000000001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44624</v>
      </c>
      <c r="B30" s="29">
        <v>526737</v>
      </c>
      <c r="C30" s="28" t="s">
        <v>1002</v>
      </c>
      <c r="D30" s="28" t="s">
        <v>1004</v>
      </c>
      <c r="E30" s="28" t="s">
        <v>576</v>
      </c>
      <c r="F30" s="87">
        <v>60000</v>
      </c>
      <c r="G30" s="29">
        <v>18.079999999999998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44624</v>
      </c>
      <c r="B31" s="29">
        <v>539559</v>
      </c>
      <c r="C31" s="28" t="s">
        <v>945</v>
      </c>
      <c r="D31" s="28" t="s">
        <v>1005</v>
      </c>
      <c r="E31" s="28" t="s">
        <v>576</v>
      </c>
      <c r="F31" s="87">
        <v>30000</v>
      </c>
      <c r="G31" s="29">
        <v>13.2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44624</v>
      </c>
      <c r="B32" s="29">
        <v>539559</v>
      </c>
      <c r="C32" s="28" t="s">
        <v>945</v>
      </c>
      <c r="D32" s="28" t="s">
        <v>1006</v>
      </c>
      <c r="E32" s="28" t="s">
        <v>576</v>
      </c>
      <c r="F32" s="87">
        <v>30100</v>
      </c>
      <c r="G32" s="29">
        <v>13.2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44624</v>
      </c>
      <c r="B33" s="29">
        <v>539559</v>
      </c>
      <c r="C33" s="28" t="s">
        <v>945</v>
      </c>
      <c r="D33" s="28" t="s">
        <v>948</v>
      </c>
      <c r="E33" s="28" t="s">
        <v>575</v>
      </c>
      <c r="F33" s="87">
        <v>30000</v>
      </c>
      <c r="G33" s="29">
        <v>13.2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44624</v>
      </c>
      <c r="B34" s="29">
        <v>539559</v>
      </c>
      <c r="C34" s="28" t="s">
        <v>945</v>
      </c>
      <c r="D34" s="28" t="s">
        <v>1007</v>
      </c>
      <c r="E34" s="28" t="s">
        <v>575</v>
      </c>
      <c r="F34" s="87">
        <v>44500</v>
      </c>
      <c r="G34" s="29">
        <v>13.21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44624</v>
      </c>
      <c r="B35" s="29">
        <v>539559</v>
      </c>
      <c r="C35" s="28" t="s">
        <v>945</v>
      </c>
      <c r="D35" s="28" t="s">
        <v>1008</v>
      </c>
      <c r="E35" s="28" t="s">
        <v>575</v>
      </c>
      <c r="F35" s="87">
        <v>44599</v>
      </c>
      <c r="G35" s="29">
        <v>13.2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44624</v>
      </c>
      <c r="B36" s="29">
        <v>539559</v>
      </c>
      <c r="C36" s="28" t="s">
        <v>945</v>
      </c>
      <c r="D36" s="28" t="s">
        <v>946</v>
      </c>
      <c r="E36" s="28" t="s">
        <v>576</v>
      </c>
      <c r="F36" s="87">
        <v>30000</v>
      </c>
      <c r="G36" s="29">
        <v>13.2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44624</v>
      </c>
      <c r="B37" s="29">
        <v>539405</v>
      </c>
      <c r="C37" s="28" t="s">
        <v>1009</v>
      </c>
      <c r="D37" s="28" t="s">
        <v>1010</v>
      </c>
      <c r="E37" s="28" t="s">
        <v>576</v>
      </c>
      <c r="F37" s="87">
        <v>33500</v>
      </c>
      <c r="G37" s="29">
        <v>19.5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44624</v>
      </c>
      <c r="B38" s="29">
        <v>540811</v>
      </c>
      <c r="C38" s="28" t="s">
        <v>912</v>
      </c>
      <c r="D38" s="28" t="s">
        <v>913</v>
      </c>
      <c r="E38" s="28" t="s">
        <v>576</v>
      </c>
      <c r="F38" s="87">
        <v>60000</v>
      </c>
      <c r="G38" s="29">
        <v>15.7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44624</v>
      </c>
      <c r="B39" s="29">
        <v>540811</v>
      </c>
      <c r="C39" s="28" t="s">
        <v>912</v>
      </c>
      <c r="D39" s="28" t="s">
        <v>1011</v>
      </c>
      <c r="E39" s="28" t="s">
        <v>575</v>
      </c>
      <c r="F39" s="87">
        <v>60000</v>
      </c>
      <c r="G39" s="29">
        <v>15.7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44624</v>
      </c>
      <c r="B40" s="29">
        <v>526703</v>
      </c>
      <c r="C40" s="28" t="s">
        <v>1012</v>
      </c>
      <c r="D40" s="28" t="s">
        <v>1013</v>
      </c>
      <c r="E40" s="28" t="s">
        <v>575</v>
      </c>
      <c r="F40" s="87">
        <v>15856</v>
      </c>
      <c r="G40" s="29">
        <v>92.02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44624</v>
      </c>
      <c r="B41" s="29">
        <v>531137</v>
      </c>
      <c r="C41" s="28" t="s">
        <v>947</v>
      </c>
      <c r="D41" s="28" t="s">
        <v>1008</v>
      </c>
      <c r="E41" s="28" t="s">
        <v>576</v>
      </c>
      <c r="F41" s="87">
        <v>955139</v>
      </c>
      <c r="G41" s="29">
        <v>1.4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44624</v>
      </c>
      <c r="B42" s="29">
        <v>540377</v>
      </c>
      <c r="C42" s="28" t="s">
        <v>914</v>
      </c>
      <c r="D42" s="28" t="s">
        <v>1014</v>
      </c>
      <c r="E42" s="28" t="s">
        <v>575</v>
      </c>
      <c r="F42" s="87">
        <v>18000</v>
      </c>
      <c r="G42" s="29">
        <v>30.17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44624</v>
      </c>
      <c r="B43" s="29">
        <v>540377</v>
      </c>
      <c r="C43" s="28" t="s">
        <v>914</v>
      </c>
      <c r="D43" s="28" t="s">
        <v>887</v>
      </c>
      <c r="E43" s="28" t="s">
        <v>575</v>
      </c>
      <c r="F43" s="87">
        <v>36000</v>
      </c>
      <c r="G43" s="29">
        <v>30.3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44624</v>
      </c>
      <c r="B44" s="29">
        <v>530443</v>
      </c>
      <c r="C44" s="28" t="s">
        <v>1015</v>
      </c>
      <c r="D44" s="28" t="s">
        <v>1016</v>
      </c>
      <c r="E44" s="28" t="s">
        <v>576</v>
      </c>
      <c r="F44" s="87">
        <v>22930</v>
      </c>
      <c r="G44" s="29">
        <v>23.94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44624</v>
      </c>
      <c r="B45" s="29">
        <v>512455</v>
      </c>
      <c r="C45" s="28" t="s">
        <v>1017</v>
      </c>
      <c r="D45" s="28" t="s">
        <v>1018</v>
      </c>
      <c r="E45" s="28" t="s">
        <v>575</v>
      </c>
      <c r="F45" s="87">
        <v>6400000</v>
      </c>
      <c r="G45" s="29">
        <v>115.4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44624</v>
      </c>
      <c r="B46" s="29">
        <v>512455</v>
      </c>
      <c r="C46" s="28" t="s">
        <v>1017</v>
      </c>
      <c r="D46" s="28" t="s">
        <v>1019</v>
      </c>
      <c r="E46" s="28" t="s">
        <v>576</v>
      </c>
      <c r="F46" s="87">
        <v>6400000</v>
      </c>
      <c r="G46" s="29">
        <v>115.4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44624</v>
      </c>
      <c r="B47" s="29">
        <v>539519</v>
      </c>
      <c r="C47" s="28" t="s">
        <v>916</v>
      </c>
      <c r="D47" s="28" t="s">
        <v>1020</v>
      </c>
      <c r="E47" s="28" t="s">
        <v>575</v>
      </c>
      <c r="F47" s="87">
        <v>69976</v>
      </c>
      <c r="G47" s="29">
        <v>12.07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44624</v>
      </c>
      <c r="B48" s="29">
        <v>513721</v>
      </c>
      <c r="C48" s="28" t="s">
        <v>871</v>
      </c>
      <c r="D48" s="28" t="s">
        <v>1021</v>
      </c>
      <c r="E48" s="28" t="s">
        <v>575</v>
      </c>
      <c r="F48" s="87">
        <v>22000</v>
      </c>
      <c r="G48" s="29">
        <v>54.39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44624</v>
      </c>
      <c r="B49" s="29">
        <v>513721</v>
      </c>
      <c r="C49" s="28" t="s">
        <v>871</v>
      </c>
      <c r="D49" s="28" t="s">
        <v>917</v>
      </c>
      <c r="E49" s="28" t="s">
        <v>576</v>
      </c>
      <c r="F49" s="87">
        <v>74103</v>
      </c>
      <c r="G49" s="29">
        <v>55.27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44624</v>
      </c>
      <c r="B50" s="29">
        <v>513721</v>
      </c>
      <c r="C50" s="28" t="s">
        <v>871</v>
      </c>
      <c r="D50" s="28" t="s">
        <v>950</v>
      </c>
      <c r="E50" s="28" t="s">
        <v>576</v>
      </c>
      <c r="F50" s="87">
        <v>25000</v>
      </c>
      <c r="G50" s="29">
        <v>54.38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44624</v>
      </c>
      <c r="B51" s="29">
        <v>513721</v>
      </c>
      <c r="C51" s="28" t="s">
        <v>871</v>
      </c>
      <c r="D51" s="28" t="s">
        <v>949</v>
      </c>
      <c r="E51" s="28" t="s">
        <v>575</v>
      </c>
      <c r="F51" s="87">
        <v>1000</v>
      </c>
      <c r="G51" s="29">
        <v>55.25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44624</v>
      </c>
      <c r="B52" s="29">
        <v>513721</v>
      </c>
      <c r="C52" s="28" t="s">
        <v>871</v>
      </c>
      <c r="D52" s="28" t="s">
        <v>949</v>
      </c>
      <c r="E52" s="28" t="s">
        <v>576</v>
      </c>
      <c r="F52" s="87">
        <v>25000</v>
      </c>
      <c r="G52" s="29">
        <v>55.71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44624</v>
      </c>
      <c r="B53" s="29">
        <v>513721</v>
      </c>
      <c r="C53" s="28" t="s">
        <v>871</v>
      </c>
      <c r="D53" s="28" t="s">
        <v>918</v>
      </c>
      <c r="E53" s="28" t="s">
        <v>575</v>
      </c>
      <c r="F53" s="87">
        <v>45424</v>
      </c>
      <c r="G53" s="29">
        <v>54.9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44624</v>
      </c>
      <c r="B54" s="29">
        <v>513721</v>
      </c>
      <c r="C54" s="28" t="s">
        <v>871</v>
      </c>
      <c r="D54" s="28" t="s">
        <v>918</v>
      </c>
      <c r="E54" s="28" t="s">
        <v>576</v>
      </c>
      <c r="F54" s="87">
        <v>6002</v>
      </c>
      <c r="G54" s="29">
        <v>55.5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44624</v>
      </c>
      <c r="B55" s="29">
        <v>513721</v>
      </c>
      <c r="C55" s="28" t="s">
        <v>871</v>
      </c>
      <c r="D55" s="28" t="s">
        <v>951</v>
      </c>
      <c r="E55" s="28" t="s">
        <v>575</v>
      </c>
      <c r="F55" s="87">
        <v>37724</v>
      </c>
      <c r="G55" s="29">
        <v>55.09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44624</v>
      </c>
      <c r="B56" s="29">
        <v>513721</v>
      </c>
      <c r="C56" s="28" t="s">
        <v>871</v>
      </c>
      <c r="D56" s="28" t="s">
        <v>951</v>
      </c>
      <c r="E56" s="28" t="s">
        <v>576</v>
      </c>
      <c r="F56" s="87">
        <v>2</v>
      </c>
      <c r="G56" s="29">
        <v>54.9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44624</v>
      </c>
      <c r="B57" s="29">
        <v>531834</v>
      </c>
      <c r="C57" s="28" t="s">
        <v>1022</v>
      </c>
      <c r="D57" s="28" t="s">
        <v>1023</v>
      </c>
      <c r="E57" s="28" t="s">
        <v>575</v>
      </c>
      <c r="F57" s="87">
        <v>30150</v>
      </c>
      <c r="G57" s="29">
        <v>11.6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44624</v>
      </c>
      <c r="B58" s="29">
        <v>543400</v>
      </c>
      <c r="C58" s="28" t="s">
        <v>952</v>
      </c>
      <c r="D58" s="28" t="s">
        <v>953</v>
      </c>
      <c r="E58" s="28" t="s">
        <v>576</v>
      </c>
      <c r="F58" s="87">
        <v>40000</v>
      </c>
      <c r="G58" s="29">
        <v>26.71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44624</v>
      </c>
      <c r="B59" s="29">
        <v>539598</v>
      </c>
      <c r="C59" s="28" t="s">
        <v>1024</v>
      </c>
      <c r="D59" s="28" t="s">
        <v>1025</v>
      </c>
      <c r="E59" s="28" t="s">
        <v>576</v>
      </c>
      <c r="F59" s="87">
        <v>40000</v>
      </c>
      <c r="G59" s="29">
        <v>41.5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44624</v>
      </c>
      <c r="B60" s="29">
        <v>543375</v>
      </c>
      <c r="C60" s="28" t="s">
        <v>954</v>
      </c>
      <c r="D60" s="28" t="s">
        <v>953</v>
      </c>
      <c r="E60" s="28" t="s">
        <v>575</v>
      </c>
      <c r="F60" s="87">
        <v>40000</v>
      </c>
      <c r="G60" s="29">
        <v>26.54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44624</v>
      </c>
      <c r="B61" s="29">
        <v>543285</v>
      </c>
      <c r="C61" s="28" t="s">
        <v>1026</v>
      </c>
      <c r="D61" s="28" t="s">
        <v>1027</v>
      </c>
      <c r="E61" s="28" t="s">
        <v>575</v>
      </c>
      <c r="F61" s="87">
        <v>6000</v>
      </c>
      <c r="G61" s="29">
        <v>21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44624</v>
      </c>
      <c r="B62" s="29">
        <v>543285</v>
      </c>
      <c r="C62" s="28" t="s">
        <v>1026</v>
      </c>
      <c r="D62" s="28" t="s">
        <v>1027</v>
      </c>
      <c r="E62" s="28" t="s">
        <v>576</v>
      </c>
      <c r="F62" s="87">
        <v>30000</v>
      </c>
      <c r="G62" s="29">
        <v>21.5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44624</v>
      </c>
      <c r="B63" s="29">
        <v>543285</v>
      </c>
      <c r="C63" s="28" t="s">
        <v>1026</v>
      </c>
      <c r="D63" s="28" t="s">
        <v>1028</v>
      </c>
      <c r="E63" s="28" t="s">
        <v>575</v>
      </c>
      <c r="F63" s="87">
        <v>30000</v>
      </c>
      <c r="G63" s="29">
        <v>21.5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44624</v>
      </c>
      <c r="B64" s="29">
        <v>534708</v>
      </c>
      <c r="C64" s="28" t="s">
        <v>1029</v>
      </c>
      <c r="D64" s="28" t="s">
        <v>1030</v>
      </c>
      <c r="E64" s="28" t="s">
        <v>576</v>
      </c>
      <c r="F64" s="87">
        <v>129000</v>
      </c>
      <c r="G64" s="29">
        <v>6.49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44624</v>
      </c>
      <c r="B65" s="29">
        <v>542599</v>
      </c>
      <c r="C65" s="28" t="s">
        <v>1031</v>
      </c>
      <c r="D65" s="28" t="s">
        <v>1032</v>
      </c>
      <c r="E65" s="28" t="s">
        <v>576</v>
      </c>
      <c r="F65" s="87">
        <v>120000</v>
      </c>
      <c r="G65" s="29">
        <v>23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44624</v>
      </c>
      <c r="B66" s="29">
        <v>542599</v>
      </c>
      <c r="C66" s="28" t="s">
        <v>1031</v>
      </c>
      <c r="D66" s="28" t="s">
        <v>1033</v>
      </c>
      <c r="E66" s="28" t="s">
        <v>575</v>
      </c>
      <c r="F66" s="87">
        <v>252000</v>
      </c>
      <c r="G66" s="29">
        <v>23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44624</v>
      </c>
      <c r="B67" s="29">
        <v>542599</v>
      </c>
      <c r="C67" s="28" t="s">
        <v>1031</v>
      </c>
      <c r="D67" s="28" t="s">
        <v>1034</v>
      </c>
      <c r="E67" s="28" t="s">
        <v>576</v>
      </c>
      <c r="F67" s="87">
        <v>48000</v>
      </c>
      <c r="G67" s="29">
        <v>23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44624</v>
      </c>
      <c r="B68" s="29">
        <v>542599</v>
      </c>
      <c r="C68" s="28" t="s">
        <v>1031</v>
      </c>
      <c r="D68" s="28" t="s">
        <v>1035</v>
      </c>
      <c r="E68" s="28" t="s">
        <v>576</v>
      </c>
      <c r="F68" s="87">
        <v>84000</v>
      </c>
      <c r="G68" s="29">
        <v>23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44624</v>
      </c>
      <c r="B69" s="29">
        <v>542725</v>
      </c>
      <c r="C69" s="28" t="s">
        <v>959</v>
      </c>
      <c r="D69" s="28" t="s">
        <v>991</v>
      </c>
      <c r="E69" s="28" t="s">
        <v>575</v>
      </c>
      <c r="F69" s="87">
        <v>625000</v>
      </c>
      <c r="G69" s="29">
        <v>6.47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44624</v>
      </c>
      <c r="B70" s="29">
        <v>531205</v>
      </c>
      <c r="C70" s="28" t="s">
        <v>886</v>
      </c>
      <c r="D70" s="28" t="s">
        <v>1036</v>
      </c>
      <c r="E70" s="28" t="s">
        <v>575</v>
      </c>
      <c r="F70" s="87">
        <v>40000</v>
      </c>
      <c r="G70" s="29">
        <v>53.4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44624</v>
      </c>
      <c r="B71" s="29">
        <v>531205</v>
      </c>
      <c r="C71" s="28" t="s">
        <v>886</v>
      </c>
      <c r="D71" s="28" t="s">
        <v>1036</v>
      </c>
      <c r="E71" s="28" t="s">
        <v>576</v>
      </c>
      <c r="F71" s="87">
        <v>40000</v>
      </c>
      <c r="G71" s="29">
        <v>53.4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44624</v>
      </c>
      <c r="B72" s="29">
        <v>531205</v>
      </c>
      <c r="C72" s="28" t="s">
        <v>886</v>
      </c>
      <c r="D72" s="28" t="s">
        <v>955</v>
      </c>
      <c r="E72" s="28" t="s">
        <v>576</v>
      </c>
      <c r="F72" s="87">
        <v>30000</v>
      </c>
      <c r="G72" s="29">
        <v>53.4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44624</v>
      </c>
      <c r="B73" s="29">
        <v>500422</v>
      </c>
      <c r="C73" s="28" t="s">
        <v>1037</v>
      </c>
      <c r="D73" s="28" t="s">
        <v>1038</v>
      </c>
      <c r="E73" s="28" t="s">
        <v>575</v>
      </c>
      <c r="F73" s="87">
        <v>600000</v>
      </c>
      <c r="G73" s="29">
        <v>24.57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44624</v>
      </c>
      <c r="B74" s="29">
        <v>500422</v>
      </c>
      <c r="C74" s="28" t="s">
        <v>1037</v>
      </c>
      <c r="D74" s="28" t="s">
        <v>1039</v>
      </c>
      <c r="E74" s="28" t="s">
        <v>576</v>
      </c>
      <c r="F74" s="87">
        <v>605000</v>
      </c>
      <c r="G74" s="29">
        <v>24.57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44624</v>
      </c>
      <c r="B75" s="29">
        <v>542923</v>
      </c>
      <c r="C75" s="28" t="s">
        <v>1040</v>
      </c>
      <c r="D75" s="28" t="s">
        <v>1041</v>
      </c>
      <c r="E75" s="28" t="s">
        <v>575</v>
      </c>
      <c r="F75" s="87">
        <v>80000</v>
      </c>
      <c r="G75" s="29">
        <v>15.66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44624</v>
      </c>
      <c r="B76" s="29">
        <v>542923</v>
      </c>
      <c r="C76" s="28" t="s">
        <v>1040</v>
      </c>
      <c r="D76" s="28" t="s">
        <v>1041</v>
      </c>
      <c r="E76" s="28" t="s">
        <v>576</v>
      </c>
      <c r="F76" s="87">
        <v>50000</v>
      </c>
      <c r="G76" s="29">
        <v>15.25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44624</v>
      </c>
      <c r="B77" s="29">
        <v>531025</v>
      </c>
      <c r="C77" s="28" t="s">
        <v>956</v>
      </c>
      <c r="D77" s="28" t="s">
        <v>852</v>
      </c>
      <c r="E77" s="28" t="s">
        <v>576</v>
      </c>
      <c r="F77" s="87">
        <v>691952</v>
      </c>
      <c r="G77" s="29">
        <v>2.5299999999999998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44624</v>
      </c>
      <c r="B78" s="29">
        <v>542046</v>
      </c>
      <c r="C78" s="28" t="s">
        <v>1042</v>
      </c>
      <c r="D78" s="28" t="s">
        <v>1043</v>
      </c>
      <c r="E78" s="28" t="s">
        <v>576</v>
      </c>
      <c r="F78" s="87">
        <v>95760</v>
      </c>
      <c r="G78" s="29">
        <v>28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44624</v>
      </c>
      <c r="B79" s="29">
        <v>542046</v>
      </c>
      <c r="C79" s="28" t="s">
        <v>1042</v>
      </c>
      <c r="D79" s="28" t="s">
        <v>1044</v>
      </c>
      <c r="E79" s="28" t="s">
        <v>575</v>
      </c>
      <c r="F79" s="87">
        <v>70560</v>
      </c>
      <c r="G79" s="29">
        <v>28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44624</v>
      </c>
      <c r="B80" s="29" t="s">
        <v>1045</v>
      </c>
      <c r="C80" s="28" t="s">
        <v>1046</v>
      </c>
      <c r="D80" s="28" t="s">
        <v>875</v>
      </c>
      <c r="E80" s="28" t="s">
        <v>575</v>
      </c>
      <c r="F80" s="87">
        <v>160656</v>
      </c>
      <c r="G80" s="29">
        <v>146.29</v>
      </c>
      <c r="H80" s="29" t="s">
        <v>856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44624</v>
      </c>
      <c r="B81" s="29" t="s">
        <v>1045</v>
      </c>
      <c r="C81" s="28" t="s">
        <v>1046</v>
      </c>
      <c r="D81" s="28" t="s">
        <v>1047</v>
      </c>
      <c r="E81" s="28" t="s">
        <v>575</v>
      </c>
      <c r="F81" s="87">
        <v>142147</v>
      </c>
      <c r="G81" s="29">
        <v>145.44999999999999</v>
      </c>
      <c r="H81" s="29" t="s">
        <v>856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44624</v>
      </c>
      <c r="B82" s="29" t="s">
        <v>957</v>
      </c>
      <c r="C82" s="28" t="s">
        <v>958</v>
      </c>
      <c r="D82" s="28" t="s">
        <v>888</v>
      </c>
      <c r="E82" s="28" t="s">
        <v>575</v>
      </c>
      <c r="F82" s="87">
        <v>2361645</v>
      </c>
      <c r="G82" s="29">
        <v>159.81</v>
      </c>
      <c r="H82" s="29" t="s">
        <v>856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44624</v>
      </c>
      <c r="B83" s="29" t="s">
        <v>1048</v>
      </c>
      <c r="C83" s="28" t="s">
        <v>1049</v>
      </c>
      <c r="D83" s="28" t="s">
        <v>1050</v>
      </c>
      <c r="E83" s="28" t="s">
        <v>575</v>
      </c>
      <c r="F83" s="87">
        <v>46940</v>
      </c>
      <c r="G83" s="29">
        <v>138.52000000000001</v>
      </c>
      <c r="H83" s="29" t="s">
        <v>856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44624</v>
      </c>
      <c r="B84" s="29" t="s">
        <v>1048</v>
      </c>
      <c r="C84" s="28" t="s">
        <v>1049</v>
      </c>
      <c r="D84" s="28" t="s">
        <v>1051</v>
      </c>
      <c r="E84" s="28" t="s">
        <v>575</v>
      </c>
      <c r="F84" s="87">
        <v>39670</v>
      </c>
      <c r="G84" s="29">
        <v>138.25</v>
      </c>
      <c r="H84" s="29" t="s">
        <v>856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44624</v>
      </c>
      <c r="B85" s="29" t="s">
        <v>1048</v>
      </c>
      <c r="C85" s="28" t="s">
        <v>1049</v>
      </c>
      <c r="D85" s="28" t="s">
        <v>1052</v>
      </c>
      <c r="E85" s="28" t="s">
        <v>575</v>
      </c>
      <c r="F85" s="87">
        <v>34757</v>
      </c>
      <c r="G85" s="29">
        <v>134.11000000000001</v>
      </c>
      <c r="H85" s="29" t="s">
        <v>856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44624</v>
      </c>
      <c r="B86" s="29" t="s">
        <v>1053</v>
      </c>
      <c r="C86" s="28" t="s">
        <v>1054</v>
      </c>
      <c r="D86" s="28" t="s">
        <v>1055</v>
      </c>
      <c r="E86" s="28" t="s">
        <v>575</v>
      </c>
      <c r="F86" s="87">
        <v>3258000</v>
      </c>
      <c r="G86" s="29">
        <v>3.64</v>
      </c>
      <c r="H86" s="29" t="s">
        <v>856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44624</v>
      </c>
      <c r="B87" s="29" t="s">
        <v>1053</v>
      </c>
      <c r="C87" s="28" t="s">
        <v>1054</v>
      </c>
      <c r="D87" s="28" t="s">
        <v>1056</v>
      </c>
      <c r="E87" s="28" t="s">
        <v>575</v>
      </c>
      <c r="F87" s="87">
        <v>7183048</v>
      </c>
      <c r="G87" s="29">
        <v>3.68</v>
      </c>
      <c r="H87" s="29" t="s">
        <v>856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44624</v>
      </c>
      <c r="B88" s="29" t="s">
        <v>1057</v>
      </c>
      <c r="C88" s="28" t="s">
        <v>1058</v>
      </c>
      <c r="D88" s="28" t="s">
        <v>1059</v>
      </c>
      <c r="E88" s="28" t="s">
        <v>575</v>
      </c>
      <c r="F88" s="87">
        <v>80000</v>
      </c>
      <c r="G88" s="29">
        <v>140</v>
      </c>
      <c r="H88" s="29" t="s">
        <v>856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44624</v>
      </c>
      <c r="B89" s="29" t="s">
        <v>1060</v>
      </c>
      <c r="C89" s="28" t="s">
        <v>1061</v>
      </c>
      <c r="D89" s="28" t="s">
        <v>1062</v>
      </c>
      <c r="E89" s="28" t="s">
        <v>575</v>
      </c>
      <c r="F89" s="87">
        <v>25000</v>
      </c>
      <c r="G89" s="29">
        <v>44</v>
      </c>
      <c r="H89" s="29" t="s">
        <v>856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44624</v>
      </c>
      <c r="B90" s="29" t="s">
        <v>456</v>
      </c>
      <c r="C90" s="28" t="s">
        <v>1063</v>
      </c>
      <c r="D90" s="28" t="s">
        <v>1064</v>
      </c>
      <c r="E90" s="28" t="s">
        <v>575</v>
      </c>
      <c r="F90" s="87">
        <v>353854</v>
      </c>
      <c r="G90" s="29">
        <v>1281.93</v>
      </c>
      <c r="H90" s="29" t="s">
        <v>856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44624</v>
      </c>
      <c r="B91" s="29" t="s">
        <v>1065</v>
      </c>
      <c r="C91" s="28" t="s">
        <v>1066</v>
      </c>
      <c r="D91" s="28" t="s">
        <v>1033</v>
      </c>
      <c r="E91" s="28" t="s">
        <v>575</v>
      </c>
      <c r="F91" s="87">
        <v>327000</v>
      </c>
      <c r="G91" s="29">
        <v>78.040000000000006</v>
      </c>
      <c r="H91" s="29" t="s">
        <v>856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44624</v>
      </c>
      <c r="B92" s="29" t="s">
        <v>509</v>
      </c>
      <c r="C92" s="28" t="s">
        <v>1067</v>
      </c>
      <c r="D92" s="28" t="s">
        <v>1068</v>
      </c>
      <c r="E92" s="28" t="s">
        <v>575</v>
      </c>
      <c r="F92" s="87">
        <v>3053664</v>
      </c>
      <c r="G92" s="29">
        <v>59.41</v>
      </c>
      <c r="H92" s="29" t="s">
        <v>856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44624</v>
      </c>
      <c r="B93" s="29" t="s">
        <v>546</v>
      </c>
      <c r="C93" s="28" t="s">
        <v>1069</v>
      </c>
      <c r="D93" s="28" t="s">
        <v>888</v>
      </c>
      <c r="E93" s="28" t="s">
        <v>575</v>
      </c>
      <c r="F93" s="87">
        <v>625142</v>
      </c>
      <c r="G93" s="29">
        <v>117.86</v>
      </c>
      <c r="H93" s="29" t="s">
        <v>856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44624</v>
      </c>
      <c r="B94" s="29" t="s">
        <v>546</v>
      </c>
      <c r="C94" s="28" t="s">
        <v>1069</v>
      </c>
      <c r="D94" s="28" t="s">
        <v>875</v>
      </c>
      <c r="E94" s="28" t="s">
        <v>575</v>
      </c>
      <c r="F94" s="87">
        <v>701331</v>
      </c>
      <c r="G94" s="29">
        <v>117.95</v>
      </c>
      <c r="H94" s="29" t="s">
        <v>856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44624</v>
      </c>
      <c r="B95" s="29" t="s">
        <v>1070</v>
      </c>
      <c r="C95" s="28" t="s">
        <v>1071</v>
      </c>
      <c r="D95" s="28" t="s">
        <v>1033</v>
      </c>
      <c r="E95" s="28" t="s">
        <v>575</v>
      </c>
      <c r="F95" s="87">
        <v>96000</v>
      </c>
      <c r="G95" s="29">
        <v>126</v>
      </c>
      <c r="H95" s="29" t="s">
        <v>856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44624</v>
      </c>
      <c r="B96" s="29" t="s">
        <v>1072</v>
      </c>
      <c r="C96" s="28" t="s">
        <v>1073</v>
      </c>
      <c r="D96" s="28" t="s">
        <v>1074</v>
      </c>
      <c r="E96" s="28" t="s">
        <v>576</v>
      </c>
      <c r="F96" s="87">
        <v>180000</v>
      </c>
      <c r="G96" s="29">
        <v>138.6</v>
      </c>
      <c r="H96" s="29" t="s">
        <v>856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44624</v>
      </c>
      <c r="B97" s="29" t="s">
        <v>1045</v>
      </c>
      <c r="C97" s="28" t="s">
        <v>1046</v>
      </c>
      <c r="D97" s="28" t="s">
        <v>875</v>
      </c>
      <c r="E97" s="28" t="s">
        <v>576</v>
      </c>
      <c r="F97" s="87">
        <v>160656</v>
      </c>
      <c r="G97" s="29">
        <v>146.19999999999999</v>
      </c>
      <c r="H97" s="29" t="s">
        <v>856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44624</v>
      </c>
      <c r="B98" s="29" t="s">
        <v>1045</v>
      </c>
      <c r="C98" s="28" t="s">
        <v>1046</v>
      </c>
      <c r="D98" s="28" t="s">
        <v>1047</v>
      </c>
      <c r="E98" s="28" t="s">
        <v>576</v>
      </c>
      <c r="F98" s="87">
        <v>153363</v>
      </c>
      <c r="G98" s="29">
        <v>145.51</v>
      </c>
      <c r="H98" s="29" t="s">
        <v>856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44624</v>
      </c>
      <c r="B99" s="29" t="s">
        <v>889</v>
      </c>
      <c r="C99" s="28" t="s">
        <v>890</v>
      </c>
      <c r="D99" s="28" t="s">
        <v>891</v>
      </c>
      <c r="E99" s="28" t="s">
        <v>576</v>
      </c>
      <c r="F99" s="87">
        <v>246000</v>
      </c>
      <c r="G99" s="29">
        <v>5.3</v>
      </c>
      <c r="H99" s="29" t="s">
        <v>856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44624</v>
      </c>
      <c r="B100" s="29" t="s">
        <v>957</v>
      </c>
      <c r="C100" s="28" t="s">
        <v>958</v>
      </c>
      <c r="D100" s="28" t="s">
        <v>888</v>
      </c>
      <c r="E100" s="28" t="s">
        <v>576</v>
      </c>
      <c r="F100" s="87">
        <v>2370613</v>
      </c>
      <c r="G100" s="29">
        <v>160.01</v>
      </c>
      <c r="H100" s="29" t="s">
        <v>856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44624</v>
      </c>
      <c r="B101" s="29" t="s">
        <v>1048</v>
      </c>
      <c r="C101" s="28" t="s">
        <v>1049</v>
      </c>
      <c r="D101" s="28" t="s">
        <v>1050</v>
      </c>
      <c r="E101" s="28" t="s">
        <v>576</v>
      </c>
      <c r="F101" s="87">
        <v>46940</v>
      </c>
      <c r="G101" s="29">
        <v>138.69</v>
      </c>
      <c r="H101" s="29" t="s">
        <v>856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44624</v>
      </c>
      <c r="B102" s="29" t="s">
        <v>1048</v>
      </c>
      <c r="C102" s="28" t="s">
        <v>1049</v>
      </c>
      <c r="D102" s="28" t="s">
        <v>1051</v>
      </c>
      <c r="E102" s="28" t="s">
        <v>576</v>
      </c>
      <c r="F102" s="87">
        <v>39670</v>
      </c>
      <c r="G102" s="29">
        <v>138.46</v>
      </c>
      <c r="H102" s="29" t="s">
        <v>856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44624</v>
      </c>
      <c r="B103" s="29" t="s">
        <v>1048</v>
      </c>
      <c r="C103" s="28" t="s">
        <v>1049</v>
      </c>
      <c r="D103" s="28" t="s">
        <v>1052</v>
      </c>
      <c r="E103" s="28" t="s">
        <v>576</v>
      </c>
      <c r="F103" s="87">
        <v>34435</v>
      </c>
      <c r="G103" s="29">
        <v>133.99</v>
      </c>
      <c r="H103" s="29" t="s">
        <v>856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44624</v>
      </c>
      <c r="B104" s="29" t="s">
        <v>1048</v>
      </c>
      <c r="C104" s="28" t="s">
        <v>1049</v>
      </c>
      <c r="D104" s="28" t="s">
        <v>1075</v>
      </c>
      <c r="E104" s="28" t="s">
        <v>576</v>
      </c>
      <c r="F104" s="87">
        <v>31431</v>
      </c>
      <c r="G104" s="29">
        <v>133.94</v>
      </c>
      <c r="H104" s="29" t="s">
        <v>856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44624</v>
      </c>
      <c r="B105" s="29" t="s">
        <v>1053</v>
      </c>
      <c r="C105" s="28" t="s">
        <v>1054</v>
      </c>
      <c r="D105" s="28" t="s">
        <v>1056</v>
      </c>
      <c r="E105" s="28" t="s">
        <v>576</v>
      </c>
      <c r="F105" s="87">
        <v>3645041</v>
      </c>
      <c r="G105" s="29">
        <v>3.71</v>
      </c>
      <c r="H105" s="29" t="s">
        <v>856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44624</v>
      </c>
      <c r="B106" s="29" t="s">
        <v>1053</v>
      </c>
      <c r="C106" s="28" t="s">
        <v>1054</v>
      </c>
      <c r="D106" s="28" t="s">
        <v>1055</v>
      </c>
      <c r="E106" s="28" t="s">
        <v>576</v>
      </c>
      <c r="F106" s="87">
        <v>4671000</v>
      </c>
      <c r="G106" s="29">
        <v>3.64</v>
      </c>
      <c r="H106" s="29" t="s">
        <v>856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44624</v>
      </c>
      <c r="B107" s="29" t="s">
        <v>1057</v>
      </c>
      <c r="C107" s="28" t="s">
        <v>1058</v>
      </c>
      <c r="D107" s="28" t="s">
        <v>1076</v>
      </c>
      <c r="E107" s="28" t="s">
        <v>576</v>
      </c>
      <c r="F107" s="87">
        <v>75200</v>
      </c>
      <c r="G107" s="29">
        <v>140</v>
      </c>
      <c r="H107" s="29" t="s">
        <v>856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44624</v>
      </c>
      <c r="B108" s="29" t="s">
        <v>1060</v>
      </c>
      <c r="C108" s="28" t="s">
        <v>1061</v>
      </c>
      <c r="D108" s="28" t="s">
        <v>1062</v>
      </c>
      <c r="E108" s="28" t="s">
        <v>576</v>
      </c>
      <c r="F108" s="87">
        <v>141000</v>
      </c>
      <c r="G108" s="29">
        <v>43.46</v>
      </c>
      <c r="H108" s="29" t="s">
        <v>856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44624</v>
      </c>
      <c r="B109" s="29" t="s">
        <v>456</v>
      </c>
      <c r="C109" s="28" t="s">
        <v>1063</v>
      </c>
      <c r="D109" s="28" t="s">
        <v>1064</v>
      </c>
      <c r="E109" s="28" t="s">
        <v>576</v>
      </c>
      <c r="F109" s="87">
        <v>353854</v>
      </c>
      <c r="G109" s="29">
        <v>1287.28</v>
      </c>
      <c r="H109" s="29" t="s">
        <v>856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44624</v>
      </c>
      <c r="B110" s="29" t="s">
        <v>1065</v>
      </c>
      <c r="C110" s="28" t="s">
        <v>1066</v>
      </c>
      <c r="D110" s="28" t="s">
        <v>1032</v>
      </c>
      <c r="E110" s="28" t="s">
        <v>576</v>
      </c>
      <c r="F110" s="87">
        <v>327000</v>
      </c>
      <c r="G110" s="29">
        <v>78.02</v>
      </c>
      <c r="H110" s="29" t="s">
        <v>856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44624</v>
      </c>
      <c r="B111" s="29" t="s">
        <v>509</v>
      </c>
      <c r="C111" s="28" t="s">
        <v>1067</v>
      </c>
      <c r="D111" s="28" t="s">
        <v>1068</v>
      </c>
      <c r="E111" s="28" t="s">
        <v>576</v>
      </c>
      <c r="F111" s="87">
        <v>32200</v>
      </c>
      <c r="G111" s="29">
        <v>58.96</v>
      </c>
      <c r="H111" s="29" t="s">
        <v>856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44624</v>
      </c>
      <c r="B112" s="29" t="s">
        <v>546</v>
      </c>
      <c r="C112" s="28" t="s">
        <v>1069</v>
      </c>
      <c r="D112" s="28" t="s">
        <v>888</v>
      </c>
      <c r="E112" s="28" t="s">
        <v>576</v>
      </c>
      <c r="F112" s="87">
        <v>625150</v>
      </c>
      <c r="G112" s="29">
        <v>117.57</v>
      </c>
      <c r="H112" s="29" t="s">
        <v>856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44624</v>
      </c>
      <c r="B113" s="29" t="s">
        <v>546</v>
      </c>
      <c r="C113" s="28" t="s">
        <v>1069</v>
      </c>
      <c r="D113" s="28" t="s">
        <v>875</v>
      </c>
      <c r="E113" s="28" t="s">
        <v>576</v>
      </c>
      <c r="F113" s="87">
        <v>701331</v>
      </c>
      <c r="G113" s="29">
        <v>118.06</v>
      </c>
      <c r="H113" s="29" t="s">
        <v>856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44624</v>
      </c>
      <c r="B114" s="29" t="s">
        <v>1070</v>
      </c>
      <c r="C114" s="28" t="s">
        <v>1071</v>
      </c>
      <c r="D114" s="28" t="s">
        <v>1034</v>
      </c>
      <c r="E114" s="28" t="s">
        <v>576</v>
      </c>
      <c r="F114" s="87">
        <v>96000</v>
      </c>
      <c r="G114" s="29">
        <v>126</v>
      </c>
      <c r="H114" s="29" t="s">
        <v>856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1"/>
  <sheetViews>
    <sheetView zoomScale="85" zoomScaleNormal="85" workbookViewId="0">
      <selection activeCell="O54" sqref="O5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821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5"/>
      <c r="D10" s="299" t="s">
        <v>114</v>
      </c>
      <c r="E10" s="300" t="s">
        <v>592</v>
      </c>
      <c r="F10" s="301" t="s">
        <v>857</v>
      </c>
      <c r="G10" s="301">
        <v>1090</v>
      </c>
      <c r="H10" s="300"/>
      <c r="I10" s="302" t="s">
        <v>858</v>
      </c>
      <c r="J10" s="278" t="s">
        <v>593</v>
      </c>
      <c r="K10" s="278"/>
      <c r="L10" s="279"/>
      <c r="M10" s="280"/>
      <c r="N10" s="278"/>
      <c r="O10" s="281"/>
      <c r="P10" s="276">
        <f>VLOOKUP(D10,'MidCap Intra'!B55:C546,2,0)</f>
        <v>1138.45</v>
      </c>
      <c r="Q10" s="246"/>
      <c r="R10" s="246" t="s">
        <v>591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17">
        <v>2</v>
      </c>
      <c r="B11" s="404">
        <v>44586</v>
      </c>
      <c r="C11" s="418"/>
      <c r="D11" s="419" t="s">
        <v>207</v>
      </c>
      <c r="E11" s="420" t="s">
        <v>592</v>
      </c>
      <c r="F11" s="417">
        <v>1069</v>
      </c>
      <c r="G11" s="417">
        <v>995</v>
      </c>
      <c r="H11" s="420">
        <v>1132.5</v>
      </c>
      <c r="I11" s="421" t="s">
        <v>859</v>
      </c>
      <c r="J11" s="422" t="s">
        <v>942</v>
      </c>
      <c r="K11" s="422">
        <f t="shared" ref="K11" si="0">H11-F11</f>
        <v>63.5</v>
      </c>
      <c r="L11" s="423">
        <f t="shared" ref="L11" si="1">(F11*-0.7)/100</f>
        <v>-7.4829999999999997</v>
      </c>
      <c r="M11" s="424">
        <f t="shared" ref="M11" si="2">(K11+L11)/F11</f>
        <v>5.240130963517306E-2</v>
      </c>
      <c r="N11" s="422" t="s">
        <v>590</v>
      </c>
      <c r="O11" s="425">
        <v>44623</v>
      </c>
      <c r="P11" s="423"/>
      <c r="Q11" s="246"/>
      <c r="R11" s="246" t="s">
        <v>591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16">
        <v>44603</v>
      </c>
      <c r="C12" s="433"/>
      <c r="D12" s="434" t="s">
        <v>332</v>
      </c>
      <c r="E12" s="435" t="s">
        <v>592</v>
      </c>
      <c r="F12" s="315">
        <v>847.5</v>
      </c>
      <c r="G12" s="315">
        <v>798</v>
      </c>
      <c r="H12" s="435">
        <v>798</v>
      </c>
      <c r="I12" s="436" t="s">
        <v>866</v>
      </c>
      <c r="J12" s="426" t="s">
        <v>941</v>
      </c>
      <c r="K12" s="426">
        <f t="shared" ref="K12" si="3">H12-F12</f>
        <v>-49.5</v>
      </c>
      <c r="L12" s="427">
        <f t="shared" ref="L12" si="4">(F12*-0.7)/100</f>
        <v>-5.9325000000000001</v>
      </c>
      <c r="M12" s="428">
        <f t="shared" ref="M12" si="5">(K12+L12)/F12</f>
        <v>-6.5407079646017691E-2</v>
      </c>
      <c r="N12" s="426" t="s">
        <v>602</v>
      </c>
      <c r="O12" s="429">
        <v>44623</v>
      </c>
      <c r="P12" s="427"/>
      <c r="Q12" s="246"/>
      <c r="R12" s="246" t="s">
        <v>591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17">
        <v>4</v>
      </c>
      <c r="B13" s="404">
        <v>44620</v>
      </c>
      <c r="C13" s="418"/>
      <c r="D13" s="419" t="s">
        <v>489</v>
      </c>
      <c r="E13" s="420" t="s">
        <v>592</v>
      </c>
      <c r="F13" s="417">
        <v>148</v>
      </c>
      <c r="G13" s="417">
        <v>138</v>
      </c>
      <c r="H13" s="420">
        <v>156</v>
      </c>
      <c r="I13" s="421" t="s">
        <v>876</v>
      </c>
      <c r="J13" s="422" t="s">
        <v>943</v>
      </c>
      <c r="K13" s="422">
        <f t="shared" ref="K13:K14" si="6">H13-F13</f>
        <v>8</v>
      </c>
      <c r="L13" s="423">
        <f>(F13*-0.4)/100</f>
        <v>-0.59200000000000008</v>
      </c>
      <c r="M13" s="424">
        <f t="shared" ref="M13:M14" si="7">(K13+L13)/F13</f>
        <v>5.0054054054054054E-2</v>
      </c>
      <c r="N13" s="422" t="s">
        <v>590</v>
      </c>
      <c r="O13" s="425">
        <v>44623</v>
      </c>
      <c r="P13" s="423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5">
        <v>5</v>
      </c>
      <c r="B14" s="416">
        <v>44620</v>
      </c>
      <c r="C14" s="433"/>
      <c r="D14" s="434" t="s">
        <v>115</v>
      </c>
      <c r="E14" s="435" t="s">
        <v>592</v>
      </c>
      <c r="F14" s="315">
        <v>2360</v>
      </c>
      <c r="G14" s="315">
        <v>2230</v>
      </c>
      <c r="H14" s="435">
        <v>2230</v>
      </c>
      <c r="I14" s="436" t="s">
        <v>877</v>
      </c>
      <c r="J14" s="426" t="s">
        <v>968</v>
      </c>
      <c r="K14" s="426">
        <f t="shared" si="6"/>
        <v>-130</v>
      </c>
      <c r="L14" s="427">
        <f t="shared" ref="L14" si="8">(F14*-0.7)/100</f>
        <v>-16.52</v>
      </c>
      <c r="M14" s="428">
        <f t="shared" si="7"/>
        <v>-6.208474576271187E-2</v>
      </c>
      <c r="N14" s="426" t="s">
        <v>602</v>
      </c>
      <c r="O14" s="429">
        <v>44624</v>
      </c>
      <c r="P14" s="427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389">
        <v>6</v>
      </c>
      <c r="B15" s="384">
        <v>44620</v>
      </c>
      <c r="C15" s="390"/>
      <c r="D15" s="391" t="s">
        <v>125</v>
      </c>
      <c r="E15" s="392" t="s">
        <v>592</v>
      </c>
      <c r="F15" s="389">
        <v>715</v>
      </c>
      <c r="G15" s="389">
        <v>675</v>
      </c>
      <c r="H15" s="392">
        <v>738.5</v>
      </c>
      <c r="I15" s="393" t="s">
        <v>878</v>
      </c>
      <c r="J15" s="394" t="s">
        <v>892</v>
      </c>
      <c r="K15" s="394">
        <f t="shared" ref="K15:K16" si="9">H15-F15</f>
        <v>23.5</v>
      </c>
      <c r="L15" s="395">
        <f>(F15*-0.07)/100</f>
        <v>-0.50050000000000006</v>
      </c>
      <c r="M15" s="396">
        <f t="shared" ref="M15:M16" si="10">(K15+L15)/F15</f>
        <v>3.2167132867132867E-2</v>
      </c>
      <c r="N15" s="394" t="s">
        <v>590</v>
      </c>
      <c r="O15" s="397">
        <v>44620</v>
      </c>
      <c r="P15" s="400">
        <f>VLOOKUP(D15,'MidCap Intra'!B11:C566,2,0)</f>
        <v>688.05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5">
        <v>7</v>
      </c>
      <c r="B16" s="416">
        <v>44620</v>
      </c>
      <c r="C16" s="433"/>
      <c r="D16" s="434" t="s">
        <v>39</v>
      </c>
      <c r="E16" s="435" t="s">
        <v>592</v>
      </c>
      <c r="F16" s="315">
        <v>925</v>
      </c>
      <c r="G16" s="315">
        <v>860</v>
      </c>
      <c r="H16" s="435">
        <v>860</v>
      </c>
      <c r="I16" s="436" t="s">
        <v>879</v>
      </c>
      <c r="J16" s="426" t="s">
        <v>969</v>
      </c>
      <c r="K16" s="426">
        <f t="shared" si="9"/>
        <v>-65</v>
      </c>
      <c r="L16" s="427">
        <f t="shared" ref="L16" si="11">(F16*-0.7)/100</f>
        <v>-6.4749999999999996</v>
      </c>
      <c r="M16" s="428">
        <f t="shared" si="10"/>
        <v>-7.7270270270270267E-2</v>
      </c>
      <c r="N16" s="426" t="s">
        <v>602</v>
      </c>
      <c r="O16" s="429">
        <v>44624</v>
      </c>
      <c r="P16" s="427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44622</v>
      </c>
      <c r="C17" s="376"/>
      <c r="D17" s="352" t="s">
        <v>75</v>
      </c>
      <c r="E17" s="353" t="s">
        <v>592</v>
      </c>
      <c r="F17" s="251" t="s">
        <v>904</v>
      </c>
      <c r="G17" s="251">
        <v>618</v>
      </c>
      <c r="H17" s="353"/>
      <c r="I17" s="354" t="s">
        <v>905</v>
      </c>
      <c r="J17" s="307" t="s">
        <v>593</v>
      </c>
      <c r="K17" s="307"/>
      <c r="L17" s="308"/>
      <c r="M17" s="309"/>
      <c r="N17" s="307"/>
      <c r="O17" s="344"/>
      <c r="P17" s="251">
        <f>VLOOKUP(D17,'MidCap Intra'!B13:C568,2,0)</f>
        <v>653.70000000000005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6"/>
      <c r="D18" s="352" t="s">
        <v>43</v>
      </c>
      <c r="E18" s="353" t="s">
        <v>592</v>
      </c>
      <c r="F18" s="251" t="s">
        <v>920</v>
      </c>
      <c r="G18" s="251">
        <v>1870</v>
      </c>
      <c r="H18" s="353"/>
      <c r="I18" s="354" t="s">
        <v>921</v>
      </c>
      <c r="J18" s="307" t="s">
        <v>593</v>
      </c>
      <c r="K18" s="307"/>
      <c r="L18" s="308"/>
      <c r="M18" s="309"/>
      <c r="N18" s="307"/>
      <c r="O18" s="344"/>
      <c r="P18" s="251">
        <f>VLOOKUP(D18,'MidCap Intra'!B14:C569,2,0)</f>
        <v>2010.55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/>
      <c r="B19" s="248"/>
      <c r="C19" s="376"/>
      <c r="D19" s="352"/>
      <c r="E19" s="353"/>
      <c r="F19" s="251"/>
      <c r="G19" s="251"/>
      <c r="H19" s="353"/>
      <c r="I19" s="354"/>
      <c r="J19" s="307"/>
      <c r="K19" s="307"/>
      <c r="L19" s="308"/>
      <c r="M19" s="309"/>
      <c r="N19" s="307"/>
      <c r="O19" s="344"/>
      <c r="P19" s="251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377"/>
      <c r="B20" s="378"/>
      <c r="C20" s="379"/>
      <c r="D20" s="380"/>
      <c r="E20" s="381"/>
      <c r="F20" s="377"/>
      <c r="G20" s="377"/>
      <c r="H20" s="381"/>
      <c r="I20" s="382"/>
      <c r="J20" s="383"/>
      <c r="K20" s="377"/>
      <c r="L20" s="378"/>
      <c r="M20" s="379"/>
      <c r="N20" s="380"/>
      <c r="O20" s="381"/>
      <c r="P20" s="37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594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595</v>
      </c>
      <c r="B24" s="119"/>
      <c r="C24" s="119"/>
      <c r="D24" s="119"/>
      <c r="E24" s="41"/>
      <c r="F24" s="127" t="s">
        <v>596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597</v>
      </c>
      <c r="B25" s="119"/>
      <c r="C25" s="119"/>
      <c r="D25" s="119" t="s">
        <v>855</v>
      </c>
      <c r="E25" s="6"/>
      <c r="F25" s="127" t="s">
        <v>598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599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567</v>
      </c>
      <c r="C28" s="98"/>
      <c r="D28" s="97" t="s">
        <v>578</v>
      </c>
      <c r="E28" s="96" t="s">
        <v>579</v>
      </c>
      <c r="F28" s="96" t="s">
        <v>580</v>
      </c>
      <c r="G28" s="96" t="s">
        <v>600</v>
      </c>
      <c r="H28" s="96" t="s">
        <v>582</v>
      </c>
      <c r="I28" s="96" t="s">
        <v>583</v>
      </c>
      <c r="J28" s="96" t="s">
        <v>584</v>
      </c>
      <c r="K28" s="96" t="s">
        <v>601</v>
      </c>
      <c r="L28" s="140" t="s">
        <v>586</v>
      </c>
      <c r="M28" s="98" t="s">
        <v>587</v>
      </c>
      <c r="N28" s="95" t="s">
        <v>588</v>
      </c>
      <c r="O28" s="314" t="s">
        <v>589</v>
      </c>
      <c r="P28" s="282"/>
      <c r="Q28" s="1"/>
      <c r="R28" s="311"/>
      <c r="S28" s="311"/>
      <c r="T28" s="311"/>
      <c r="U28" s="295"/>
      <c r="V28" s="295"/>
      <c r="W28" s="295"/>
      <c r="X28" s="295"/>
      <c r="Y28" s="295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385">
        <v>1</v>
      </c>
      <c r="B29" s="344">
        <v>44620</v>
      </c>
      <c r="C29" s="386"/>
      <c r="D29" s="387" t="s">
        <v>66</v>
      </c>
      <c r="E29" s="251" t="s">
        <v>592</v>
      </c>
      <c r="F29" s="251" t="s">
        <v>883</v>
      </c>
      <c r="G29" s="251">
        <v>1750</v>
      </c>
      <c r="H29" s="251"/>
      <c r="I29" s="251" t="s">
        <v>884</v>
      </c>
      <c r="J29" s="307" t="s">
        <v>593</v>
      </c>
      <c r="K29" s="307"/>
      <c r="L29" s="308"/>
      <c r="M29" s="309"/>
      <c r="N29" s="307"/>
      <c r="O29" s="388"/>
      <c r="P29" s="312"/>
      <c r="Q29" s="312"/>
      <c r="R29" s="313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10"/>
      <c r="AJ29" s="294"/>
      <c r="AK29" s="294"/>
      <c r="AL29" s="294"/>
    </row>
    <row r="30" spans="1:38" s="257" customFormat="1" ht="15" customHeight="1">
      <c r="A30" s="430">
        <v>2</v>
      </c>
      <c r="B30" s="404">
        <v>44622</v>
      </c>
      <c r="C30" s="431"/>
      <c r="D30" s="432" t="s">
        <v>906</v>
      </c>
      <c r="E30" s="285" t="s">
        <v>592</v>
      </c>
      <c r="F30" s="285">
        <v>642</v>
      </c>
      <c r="G30" s="285">
        <v>618</v>
      </c>
      <c r="H30" s="285">
        <v>661</v>
      </c>
      <c r="I30" s="285" t="s">
        <v>907</v>
      </c>
      <c r="J30" s="422" t="s">
        <v>940</v>
      </c>
      <c r="K30" s="422">
        <f t="shared" ref="K30:K31" si="12">H30-F30</f>
        <v>19</v>
      </c>
      <c r="L30" s="423">
        <f>(F30*-0.7)/100</f>
        <v>-4.4939999999999998</v>
      </c>
      <c r="M30" s="424">
        <f t="shared" ref="M30:M31" si="13">(K30+L30)/F30</f>
        <v>2.2595015576323988E-2</v>
      </c>
      <c r="N30" s="422" t="s">
        <v>590</v>
      </c>
      <c r="O30" s="425">
        <v>44620</v>
      </c>
      <c r="P30" s="312"/>
      <c r="Q30" s="312"/>
      <c r="R30" s="313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10"/>
      <c r="AJ30" s="294"/>
      <c r="AK30" s="294"/>
      <c r="AL30" s="294"/>
    </row>
    <row r="31" spans="1:38" s="257" customFormat="1" ht="15" customHeight="1">
      <c r="A31" s="455">
        <v>3</v>
      </c>
      <c r="B31" s="416">
        <v>44623</v>
      </c>
      <c r="C31" s="437"/>
      <c r="D31" s="456" t="s">
        <v>251</v>
      </c>
      <c r="E31" s="315" t="s">
        <v>592</v>
      </c>
      <c r="F31" s="315">
        <v>411</v>
      </c>
      <c r="G31" s="315">
        <v>398</v>
      </c>
      <c r="H31" s="315">
        <v>398</v>
      </c>
      <c r="I31" s="315" t="s">
        <v>922</v>
      </c>
      <c r="J31" s="426" t="s">
        <v>975</v>
      </c>
      <c r="K31" s="426">
        <f t="shared" si="12"/>
        <v>-13</v>
      </c>
      <c r="L31" s="427">
        <f>(F31*-0.07)/100</f>
        <v>-0.28770000000000001</v>
      </c>
      <c r="M31" s="428">
        <f t="shared" si="13"/>
        <v>-3.2330170316301698E-2</v>
      </c>
      <c r="N31" s="426" t="s">
        <v>602</v>
      </c>
      <c r="O31" s="429">
        <v>44624</v>
      </c>
      <c r="P31" s="312"/>
      <c r="Q31" s="312"/>
      <c r="R31" s="313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10"/>
      <c r="AJ31" s="294"/>
      <c r="AK31" s="294"/>
      <c r="AL31" s="294"/>
    </row>
    <row r="32" spans="1:38" s="257" customFormat="1" ht="15" customHeight="1">
      <c r="A32" s="385">
        <v>4</v>
      </c>
      <c r="B32" s="248">
        <v>44623</v>
      </c>
      <c r="C32" s="386"/>
      <c r="D32" s="387" t="s">
        <v>81</v>
      </c>
      <c r="E32" s="251" t="s">
        <v>592</v>
      </c>
      <c r="F32" s="251" t="s">
        <v>923</v>
      </c>
      <c r="G32" s="251">
        <v>3290</v>
      </c>
      <c r="H32" s="251"/>
      <c r="I32" s="251" t="s">
        <v>924</v>
      </c>
      <c r="J32" s="307" t="s">
        <v>593</v>
      </c>
      <c r="K32" s="307"/>
      <c r="L32" s="308"/>
      <c r="M32" s="309"/>
      <c r="N32" s="307"/>
      <c r="O32" s="388"/>
      <c r="P32" s="312"/>
      <c r="Q32" s="312"/>
      <c r="R32" s="313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455">
        <v>5</v>
      </c>
      <c r="B33" s="416">
        <v>44623</v>
      </c>
      <c r="C33" s="437"/>
      <c r="D33" s="456" t="s">
        <v>146</v>
      </c>
      <c r="E33" s="315" t="s">
        <v>592</v>
      </c>
      <c r="F33" s="315">
        <v>1775</v>
      </c>
      <c r="G33" s="315">
        <v>1730</v>
      </c>
      <c r="H33" s="315">
        <v>1730</v>
      </c>
      <c r="I33" s="315" t="s">
        <v>925</v>
      </c>
      <c r="J33" s="426" t="s">
        <v>974</v>
      </c>
      <c r="K33" s="426">
        <f t="shared" ref="K33" si="14">H33-F33</f>
        <v>-45</v>
      </c>
      <c r="L33" s="427">
        <f>(F33*-0.07)/100</f>
        <v>-1.2425000000000002</v>
      </c>
      <c r="M33" s="428">
        <f t="shared" ref="M33" si="15">(K33+L33)/F33</f>
        <v>-2.6052112676056338E-2</v>
      </c>
      <c r="N33" s="426" t="s">
        <v>602</v>
      </c>
      <c r="O33" s="429">
        <v>44624</v>
      </c>
      <c r="P33" s="312"/>
      <c r="Q33" s="312"/>
      <c r="R33" s="313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57" customFormat="1" ht="15" customHeight="1">
      <c r="A34" s="455">
        <v>6</v>
      </c>
      <c r="B34" s="416">
        <v>44624</v>
      </c>
      <c r="C34" s="437"/>
      <c r="D34" s="456" t="s">
        <v>450</v>
      </c>
      <c r="E34" s="315" t="s">
        <v>592</v>
      </c>
      <c r="F34" s="315">
        <v>364</v>
      </c>
      <c r="G34" s="315">
        <v>354</v>
      </c>
      <c r="H34" s="315">
        <v>354</v>
      </c>
      <c r="I34" s="315" t="s">
        <v>970</v>
      </c>
      <c r="J34" s="426" t="s">
        <v>973</v>
      </c>
      <c r="K34" s="426">
        <f t="shared" ref="K34" si="16">H34-F34</f>
        <v>-10</v>
      </c>
      <c r="L34" s="427">
        <f>(F34*-0.07)/100</f>
        <v>-0.25480000000000003</v>
      </c>
      <c r="M34" s="428">
        <f t="shared" ref="M34" si="17">(K34+L34)/F34</f>
        <v>-2.8172527472527471E-2</v>
      </c>
      <c r="N34" s="426" t="s">
        <v>602</v>
      </c>
      <c r="O34" s="429">
        <v>44624</v>
      </c>
      <c r="P34" s="312"/>
      <c r="Q34" s="312"/>
      <c r="R34" s="313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10"/>
      <c r="AJ34" s="294"/>
      <c r="AK34" s="294"/>
      <c r="AL34" s="294"/>
    </row>
    <row r="35" spans="1:38" s="257" customFormat="1" ht="15" customHeight="1">
      <c r="A35" s="430">
        <v>7</v>
      </c>
      <c r="B35" s="404">
        <v>44624</v>
      </c>
      <c r="C35" s="431"/>
      <c r="D35" s="432" t="s">
        <v>51</v>
      </c>
      <c r="E35" s="285" t="s">
        <v>592</v>
      </c>
      <c r="F35" s="285">
        <v>288.5</v>
      </c>
      <c r="G35" s="285">
        <v>278</v>
      </c>
      <c r="H35" s="285">
        <v>295.5</v>
      </c>
      <c r="I35" s="285" t="s">
        <v>971</v>
      </c>
      <c r="J35" s="457" t="s">
        <v>972</v>
      </c>
      <c r="K35" s="457">
        <f t="shared" ref="K35" si="18">H35-F35</f>
        <v>7</v>
      </c>
      <c r="L35" s="452">
        <f>(F35*-0.07)/100</f>
        <v>-0.20194999999999999</v>
      </c>
      <c r="M35" s="458">
        <f t="shared" ref="M35" si="19">(K35+L35)/F35</f>
        <v>2.3563431542461006E-2</v>
      </c>
      <c r="N35" s="457" t="s">
        <v>590</v>
      </c>
      <c r="O35" s="459">
        <v>44624</v>
      </c>
      <c r="P35" s="312"/>
      <c r="Q35" s="312"/>
      <c r="R35" s="313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10"/>
      <c r="AJ35" s="294"/>
      <c r="AK35" s="294"/>
      <c r="AL35" s="294"/>
    </row>
    <row r="36" spans="1:38" s="257" customFormat="1" ht="15" customHeight="1">
      <c r="A36" s="385">
        <v>8</v>
      </c>
      <c r="B36" s="248">
        <v>44624</v>
      </c>
      <c r="C36" s="386"/>
      <c r="D36" s="387" t="s">
        <v>132</v>
      </c>
      <c r="E36" s="251" t="s">
        <v>592</v>
      </c>
      <c r="F36" s="251" t="s">
        <v>983</v>
      </c>
      <c r="G36" s="251">
        <v>1675</v>
      </c>
      <c r="H36" s="251"/>
      <c r="I36" s="251" t="s">
        <v>984</v>
      </c>
      <c r="J36" s="307" t="s">
        <v>593</v>
      </c>
      <c r="K36" s="307"/>
      <c r="L36" s="308"/>
      <c r="M36" s="309"/>
      <c r="N36" s="307"/>
      <c r="O36" s="344"/>
      <c r="P36" s="312"/>
      <c r="Q36" s="312"/>
      <c r="R36" s="313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10"/>
      <c r="AJ36" s="294"/>
      <c r="AK36" s="294"/>
      <c r="AL36" s="294"/>
    </row>
    <row r="37" spans="1:38" s="257" customFormat="1" ht="15" customHeight="1">
      <c r="A37" s="385">
        <v>9</v>
      </c>
      <c r="B37" s="248">
        <v>44624</v>
      </c>
      <c r="C37" s="386"/>
      <c r="D37" s="387" t="s">
        <v>985</v>
      </c>
      <c r="E37" s="251" t="s">
        <v>592</v>
      </c>
      <c r="F37" s="251" t="s">
        <v>986</v>
      </c>
      <c r="G37" s="251">
        <v>6490</v>
      </c>
      <c r="H37" s="251"/>
      <c r="I37" s="251" t="s">
        <v>987</v>
      </c>
      <c r="J37" s="307" t="s">
        <v>593</v>
      </c>
      <c r="K37" s="307"/>
      <c r="L37" s="308"/>
      <c r="M37" s="309"/>
      <c r="N37" s="307"/>
      <c r="O37" s="344"/>
      <c r="P37" s="312"/>
      <c r="Q37" s="312"/>
      <c r="R37" s="31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10"/>
      <c r="AJ37" s="294"/>
      <c r="AK37" s="294"/>
      <c r="AL37" s="294"/>
    </row>
    <row r="38" spans="1:38" s="257" customFormat="1" ht="15" customHeight="1">
      <c r="A38" s="385"/>
      <c r="B38" s="344"/>
      <c r="C38" s="386"/>
      <c r="D38" s="387"/>
      <c r="E38" s="251"/>
      <c r="F38" s="251"/>
      <c r="G38" s="251"/>
      <c r="H38" s="251"/>
      <c r="I38" s="251"/>
      <c r="J38" s="307"/>
      <c r="K38" s="307"/>
      <c r="L38" s="308"/>
      <c r="M38" s="309"/>
      <c r="N38" s="307"/>
      <c r="O38" s="388"/>
      <c r="P38" s="312"/>
      <c r="Q38" s="312"/>
      <c r="R38" s="31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10"/>
      <c r="AJ38" s="294"/>
      <c r="AK38" s="294"/>
      <c r="AL38" s="294"/>
    </row>
    <row r="39" spans="1:38" s="270" customFormat="1" ht="15" customHeight="1">
      <c r="K39" s="252"/>
      <c r="L39" s="283"/>
      <c r="M39" s="330"/>
      <c r="N39" s="252"/>
      <c r="O39" s="293"/>
      <c r="P39" s="1"/>
      <c r="Q39" s="1"/>
      <c r="R39" s="32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332"/>
      <c r="AJ39" s="331"/>
      <c r="AK39" s="331"/>
      <c r="AL39" s="331"/>
    </row>
    <row r="40" spans="1:38" ht="15" customHeight="1">
      <c r="A40" s="317"/>
      <c r="B40" s="318"/>
      <c r="C40" s="319"/>
      <c r="D40" s="320"/>
      <c r="E40" s="321"/>
      <c r="F40" s="321"/>
      <c r="G40" s="321"/>
      <c r="H40" s="321"/>
      <c r="I40" s="321"/>
      <c r="J40" s="322"/>
      <c r="K40" s="322"/>
      <c r="L40" s="323"/>
      <c r="M40" s="324"/>
      <c r="N40" s="322"/>
      <c r="O40" s="325"/>
      <c r="P40" s="1"/>
      <c r="Q40" s="1"/>
      <c r="R40" s="32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44.25" customHeight="1">
      <c r="A41" s="119" t="s">
        <v>594</v>
      </c>
      <c r="B41" s="142"/>
      <c r="C41" s="142"/>
      <c r="D41" s="1"/>
      <c r="E41" s="6"/>
      <c r="F41" s="6"/>
      <c r="G41" s="6"/>
      <c r="H41" s="6" t="s">
        <v>606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97"/>
      <c r="AD41" s="297"/>
      <c r="AE41" s="297"/>
      <c r="AF41" s="297"/>
      <c r="AG41" s="297"/>
      <c r="AH41" s="297"/>
    </row>
    <row r="42" spans="1:38" ht="12.75" customHeight="1">
      <c r="A42" s="126" t="s">
        <v>595</v>
      </c>
      <c r="B42" s="119"/>
      <c r="C42" s="119"/>
      <c r="D42" s="119"/>
      <c r="E42" s="41"/>
      <c r="F42" s="127" t="s">
        <v>596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598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607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567</v>
      </c>
      <c r="C46" s="96"/>
      <c r="D46" s="97" t="s">
        <v>578</v>
      </c>
      <c r="E46" s="96" t="s">
        <v>579</v>
      </c>
      <c r="F46" s="96" t="s">
        <v>580</v>
      </c>
      <c r="G46" s="96" t="s">
        <v>600</v>
      </c>
      <c r="H46" s="96" t="s">
        <v>582</v>
      </c>
      <c r="I46" s="96" t="s">
        <v>583</v>
      </c>
      <c r="J46" s="95" t="s">
        <v>584</v>
      </c>
      <c r="K46" s="149" t="s">
        <v>608</v>
      </c>
      <c r="L46" s="98" t="s">
        <v>586</v>
      </c>
      <c r="M46" s="149" t="s">
        <v>609</v>
      </c>
      <c r="N46" s="96" t="s">
        <v>610</v>
      </c>
      <c r="O46" s="95" t="s">
        <v>588</v>
      </c>
      <c r="P46" s="97" t="s">
        <v>589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5" customHeight="1">
      <c r="A47" s="315">
        <v>1</v>
      </c>
      <c r="B47" s="363">
        <v>44620</v>
      </c>
      <c r="C47" s="342"/>
      <c r="D47" s="342" t="s">
        <v>874</v>
      </c>
      <c r="E47" s="315" t="s">
        <v>592</v>
      </c>
      <c r="F47" s="315">
        <v>1436</v>
      </c>
      <c r="G47" s="315">
        <v>1414</v>
      </c>
      <c r="H47" s="316">
        <v>1414</v>
      </c>
      <c r="I47" s="316" t="s">
        <v>881</v>
      </c>
      <c r="J47" s="327" t="s">
        <v>893</v>
      </c>
      <c r="K47" s="316">
        <f t="shared" ref="K47:K48" si="20">H47-F47</f>
        <v>-22</v>
      </c>
      <c r="L47" s="338">
        <f t="shared" ref="L47:L48" si="21">(H47*N47)*0.07%</f>
        <v>544.3900000000001</v>
      </c>
      <c r="M47" s="339">
        <f t="shared" ref="M47:M48" si="22">(K47*N47)-L47</f>
        <v>-12644.39</v>
      </c>
      <c r="N47" s="316">
        <v>550</v>
      </c>
      <c r="O47" s="340" t="s">
        <v>602</v>
      </c>
      <c r="P47" s="341">
        <v>44622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21"/>
      <c r="AG47" s="318"/>
      <c r="AH47" s="249"/>
      <c r="AI47" s="249"/>
      <c r="AJ47" s="321"/>
      <c r="AK47" s="321"/>
      <c r="AL47" s="321"/>
    </row>
    <row r="48" spans="1:38" s="247" customFormat="1" ht="13.5" customHeight="1">
      <c r="A48" s="285">
        <v>2</v>
      </c>
      <c r="B48" s="362">
        <v>44620</v>
      </c>
      <c r="C48" s="360"/>
      <c r="D48" s="360" t="s">
        <v>880</v>
      </c>
      <c r="E48" s="285" t="s">
        <v>592</v>
      </c>
      <c r="F48" s="285">
        <v>2342.5</v>
      </c>
      <c r="G48" s="285">
        <v>2300</v>
      </c>
      <c r="H48" s="343">
        <v>2368</v>
      </c>
      <c r="I48" s="343" t="s">
        <v>882</v>
      </c>
      <c r="J48" s="355" t="s">
        <v>865</v>
      </c>
      <c r="K48" s="343">
        <f t="shared" si="20"/>
        <v>25.5</v>
      </c>
      <c r="L48" s="356">
        <f t="shared" si="21"/>
        <v>455.84000000000009</v>
      </c>
      <c r="M48" s="357">
        <f t="shared" si="22"/>
        <v>6556.66</v>
      </c>
      <c r="N48" s="343">
        <v>275</v>
      </c>
      <c r="O48" s="358" t="s">
        <v>590</v>
      </c>
      <c r="P48" s="359">
        <v>44257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21"/>
      <c r="AG48" s="318"/>
      <c r="AH48" s="249"/>
      <c r="AI48" s="249"/>
      <c r="AJ48" s="321"/>
      <c r="AK48" s="321"/>
      <c r="AL48" s="321"/>
    </row>
    <row r="49" spans="1:38" s="247" customFormat="1" ht="13.5" customHeight="1">
      <c r="A49" s="315">
        <v>3</v>
      </c>
      <c r="B49" s="416">
        <v>44622</v>
      </c>
      <c r="C49" s="342"/>
      <c r="D49" s="342" t="s">
        <v>873</v>
      </c>
      <c r="E49" s="315" t="s">
        <v>592</v>
      </c>
      <c r="F49" s="315">
        <v>661</v>
      </c>
      <c r="G49" s="315">
        <v>642</v>
      </c>
      <c r="H49" s="316">
        <v>644</v>
      </c>
      <c r="I49" s="316" t="s">
        <v>894</v>
      </c>
      <c r="J49" s="327" t="s">
        <v>937</v>
      </c>
      <c r="K49" s="316">
        <f t="shared" ref="K49" si="23">H49-F49</f>
        <v>-17</v>
      </c>
      <c r="L49" s="338">
        <f t="shared" ref="L49" si="24">(H49*N49)*0.07%</f>
        <v>338.1</v>
      </c>
      <c r="M49" s="339">
        <f t="shared" ref="M49" si="25">(K49*N49)-L49</f>
        <v>-13088.1</v>
      </c>
      <c r="N49" s="316">
        <v>750</v>
      </c>
      <c r="O49" s="340" t="s">
        <v>602</v>
      </c>
      <c r="P49" s="341">
        <v>44623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21"/>
      <c r="AG49" s="318"/>
      <c r="AH49" s="249"/>
      <c r="AI49" s="249"/>
      <c r="AJ49" s="321"/>
      <c r="AK49" s="321"/>
      <c r="AL49" s="321"/>
    </row>
    <row r="50" spans="1:38" s="247" customFormat="1" ht="13.5" customHeight="1">
      <c r="A50" s="285">
        <v>4</v>
      </c>
      <c r="B50" s="404">
        <v>44622</v>
      </c>
      <c r="C50" s="360"/>
      <c r="D50" s="360" t="s">
        <v>895</v>
      </c>
      <c r="E50" s="285" t="s">
        <v>592</v>
      </c>
      <c r="F50" s="285">
        <v>1702.5</v>
      </c>
      <c r="G50" s="285">
        <v>1662</v>
      </c>
      <c r="H50" s="343">
        <v>1730</v>
      </c>
      <c r="I50" s="343" t="s">
        <v>896</v>
      </c>
      <c r="J50" s="355" t="s">
        <v>936</v>
      </c>
      <c r="K50" s="343">
        <f t="shared" ref="K50:K53" si="26">H50-F50</f>
        <v>27.5</v>
      </c>
      <c r="L50" s="356">
        <f t="shared" ref="L50:L53" si="27">(H50*N50)*0.07%</f>
        <v>363.30000000000007</v>
      </c>
      <c r="M50" s="357">
        <f t="shared" ref="M50:M53" si="28">(K50*N50)-L50</f>
        <v>7886.7</v>
      </c>
      <c r="N50" s="343">
        <v>300</v>
      </c>
      <c r="O50" s="358" t="s">
        <v>590</v>
      </c>
      <c r="P50" s="359">
        <v>44258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21"/>
      <c r="AG50" s="318"/>
      <c r="AH50" s="249"/>
      <c r="AI50" s="249"/>
      <c r="AJ50" s="321"/>
      <c r="AK50" s="321"/>
      <c r="AL50" s="321"/>
    </row>
    <row r="51" spans="1:38" s="247" customFormat="1" ht="13.5" customHeight="1">
      <c r="A51" s="415">
        <v>5</v>
      </c>
      <c r="B51" s="404">
        <v>44622</v>
      </c>
      <c r="C51" s="360"/>
      <c r="D51" s="360" t="s">
        <v>900</v>
      </c>
      <c r="E51" s="285" t="s">
        <v>592</v>
      </c>
      <c r="F51" s="285">
        <v>2342.5</v>
      </c>
      <c r="G51" s="285">
        <v>2305</v>
      </c>
      <c r="H51" s="343">
        <v>2387.5</v>
      </c>
      <c r="I51" s="343" t="s">
        <v>903</v>
      </c>
      <c r="J51" s="355" t="s">
        <v>938</v>
      </c>
      <c r="K51" s="343">
        <f t="shared" si="26"/>
        <v>45</v>
      </c>
      <c r="L51" s="356">
        <f t="shared" si="27"/>
        <v>626.71875000000011</v>
      </c>
      <c r="M51" s="357">
        <f t="shared" si="28"/>
        <v>16248.28125</v>
      </c>
      <c r="N51" s="343">
        <v>375</v>
      </c>
      <c r="O51" s="358" t="s">
        <v>590</v>
      </c>
      <c r="P51" s="359">
        <v>44258</v>
      </c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21"/>
      <c r="AG51" s="318"/>
      <c r="AH51" s="249"/>
      <c r="AI51" s="249"/>
      <c r="AJ51" s="321"/>
      <c r="AK51" s="321"/>
      <c r="AL51" s="321"/>
    </row>
    <row r="52" spans="1:38" s="247" customFormat="1" ht="13.5" customHeight="1">
      <c r="A52" s="415">
        <v>6</v>
      </c>
      <c r="B52" s="404">
        <v>44622</v>
      </c>
      <c r="C52" s="360"/>
      <c r="D52" s="360" t="s">
        <v>901</v>
      </c>
      <c r="E52" s="285" t="s">
        <v>592</v>
      </c>
      <c r="F52" s="285">
        <v>280.5</v>
      </c>
      <c r="G52" s="285">
        <v>274</v>
      </c>
      <c r="H52" s="343">
        <v>285.5</v>
      </c>
      <c r="I52" s="343" t="s">
        <v>902</v>
      </c>
      <c r="J52" s="355" t="s">
        <v>939</v>
      </c>
      <c r="K52" s="343">
        <f t="shared" si="26"/>
        <v>5</v>
      </c>
      <c r="L52" s="356">
        <f t="shared" si="27"/>
        <v>339.74500000000006</v>
      </c>
      <c r="M52" s="357">
        <f t="shared" si="28"/>
        <v>8160.2550000000001</v>
      </c>
      <c r="N52" s="343">
        <v>1700</v>
      </c>
      <c r="O52" s="358" t="s">
        <v>590</v>
      </c>
      <c r="P52" s="359">
        <v>44258</v>
      </c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21"/>
      <c r="AG52" s="318"/>
      <c r="AH52" s="249"/>
      <c r="AI52" s="249"/>
      <c r="AJ52" s="321"/>
      <c r="AK52" s="321"/>
      <c r="AL52" s="321"/>
    </row>
    <row r="53" spans="1:38" s="247" customFormat="1" ht="13.5" customHeight="1">
      <c r="A53" s="453">
        <v>7</v>
      </c>
      <c r="B53" s="416">
        <v>44623</v>
      </c>
      <c r="C53" s="342"/>
      <c r="D53" s="342" t="s">
        <v>930</v>
      </c>
      <c r="E53" s="315" t="s">
        <v>592</v>
      </c>
      <c r="F53" s="315">
        <v>2337.5</v>
      </c>
      <c r="G53" s="315">
        <v>2300</v>
      </c>
      <c r="H53" s="316">
        <v>2300</v>
      </c>
      <c r="I53" s="316" t="s">
        <v>903</v>
      </c>
      <c r="J53" s="327" t="s">
        <v>979</v>
      </c>
      <c r="K53" s="316">
        <f t="shared" si="26"/>
        <v>-37.5</v>
      </c>
      <c r="L53" s="338">
        <f t="shared" si="27"/>
        <v>603.75000000000011</v>
      </c>
      <c r="M53" s="339">
        <f t="shared" si="28"/>
        <v>-14666.25</v>
      </c>
      <c r="N53" s="316">
        <v>375</v>
      </c>
      <c r="O53" s="340" t="s">
        <v>602</v>
      </c>
      <c r="P53" s="341">
        <v>44624</v>
      </c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21"/>
      <c r="AG53" s="318"/>
      <c r="AH53" s="249"/>
      <c r="AI53" s="249"/>
      <c r="AJ53" s="321"/>
      <c r="AK53" s="321"/>
      <c r="AL53" s="321"/>
    </row>
    <row r="54" spans="1:38" s="247" customFormat="1" ht="13.5" customHeight="1">
      <c r="A54" s="415">
        <v>8</v>
      </c>
      <c r="B54" s="404">
        <v>44623</v>
      </c>
      <c r="C54" s="360"/>
      <c r="D54" s="360" t="s">
        <v>901</v>
      </c>
      <c r="E54" s="285" t="s">
        <v>592</v>
      </c>
      <c r="F54" s="285">
        <v>276.5</v>
      </c>
      <c r="G54" s="285">
        <v>269</v>
      </c>
      <c r="H54" s="343">
        <v>281.5</v>
      </c>
      <c r="I54" s="343" t="s">
        <v>934</v>
      </c>
      <c r="J54" s="355" t="s">
        <v>939</v>
      </c>
      <c r="K54" s="343">
        <f t="shared" ref="K54" si="29">H54-F54</f>
        <v>5</v>
      </c>
      <c r="L54" s="356">
        <f t="shared" ref="L54" si="30">(H54*N54)*0.07%</f>
        <v>334.98500000000007</v>
      </c>
      <c r="M54" s="357">
        <f t="shared" ref="M54" si="31">(K54*N54)-L54</f>
        <v>8165.0150000000003</v>
      </c>
      <c r="N54" s="343">
        <v>1700</v>
      </c>
      <c r="O54" s="358" t="s">
        <v>590</v>
      </c>
      <c r="P54" s="359">
        <v>44259</v>
      </c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21"/>
      <c r="AG54" s="318"/>
      <c r="AH54" s="249"/>
      <c r="AI54" s="249"/>
      <c r="AJ54" s="321"/>
      <c r="AK54" s="321"/>
      <c r="AL54" s="321"/>
    </row>
    <row r="55" spans="1:38" s="247" customFormat="1" ht="13.5" customHeight="1">
      <c r="A55" s="415">
        <v>9</v>
      </c>
      <c r="B55" s="359">
        <v>44259</v>
      </c>
      <c r="C55" s="360"/>
      <c r="D55" s="360" t="s">
        <v>961</v>
      </c>
      <c r="E55" s="285" t="s">
        <v>592</v>
      </c>
      <c r="F55" s="285">
        <v>459.5</v>
      </c>
      <c r="G55" s="285">
        <v>451</v>
      </c>
      <c r="H55" s="343">
        <v>465.5</v>
      </c>
      <c r="I55" s="343" t="s">
        <v>962</v>
      </c>
      <c r="J55" s="355" t="s">
        <v>935</v>
      </c>
      <c r="K55" s="343">
        <f t="shared" ref="K55" si="32">H55-F55</f>
        <v>6</v>
      </c>
      <c r="L55" s="356">
        <f t="shared" ref="L55" si="33">(H55*N55)*0.07%</f>
        <v>488.77500000000009</v>
      </c>
      <c r="M55" s="357">
        <f t="shared" ref="M55" si="34">(K55*N55)-L55</f>
        <v>8511.2250000000004</v>
      </c>
      <c r="N55" s="343">
        <v>1500</v>
      </c>
      <c r="O55" s="358" t="s">
        <v>590</v>
      </c>
      <c r="P55" s="359">
        <v>44259</v>
      </c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21"/>
      <c r="AG55" s="318"/>
      <c r="AH55" s="249"/>
      <c r="AI55" s="249"/>
      <c r="AJ55" s="321"/>
      <c r="AK55" s="321"/>
      <c r="AL55" s="321"/>
    </row>
    <row r="56" spans="1:38" s="247" customFormat="1" ht="13.5" customHeight="1">
      <c r="A56" s="415">
        <v>10</v>
      </c>
      <c r="B56" s="359">
        <v>44259</v>
      </c>
      <c r="C56" s="360"/>
      <c r="D56" s="360" t="s">
        <v>963</v>
      </c>
      <c r="E56" s="285" t="s">
        <v>592</v>
      </c>
      <c r="F56" s="285">
        <v>3105</v>
      </c>
      <c r="G56" s="285">
        <v>3030</v>
      </c>
      <c r="H56" s="343">
        <v>3165</v>
      </c>
      <c r="I56" s="343" t="s">
        <v>964</v>
      </c>
      <c r="J56" s="355" t="s">
        <v>799</v>
      </c>
      <c r="K56" s="343">
        <f t="shared" ref="K56:K58" si="35">H56-F56</f>
        <v>60</v>
      </c>
      <c r="L56" s="356">
        <f t="shared" ref="L56:L58" si="36">(H56*N56)*0.07%</f>
        <v>387.71250000000003</v>
      </c>
      <c r="M56" s="357">
        <f t="shared" ref="M56:M58" si="37">(K56*N56)-L56</f>
        <v>10112.2875</v>
      </c>
      <c r="N56" s="343">
        <v>175</v>
      </c>
      <c r="O56" s="358" t="s">
        <v>590</v>
      </c>
      <c r="P56" s="359">
        <v>44259</v>
      </c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21"/>
      <c r="AG56" s="318"/>
      <c r="AH56" s="249"/>
      <c r="AI56" s="249"/>
      <c r="AJ56" s="321"/>
      <c r="AK56" s="321"/>
      <c r="AL56" s="321"/>
    </row>
    <row r="57" spans="1:38" s="247" customFormat="1" ht="13.5" customHeight="1">
      <c r="A57" s="415">
        <v>11</v>
      </c>
      <c r="B57" s="359">
        <v>44259</v>
      </c>
      <c r="C57" s="360"/>
      <c r="D57" s="360" t="s">
        <v>895</v>
      </c>
      <c r="E57" s="285" t="s">
        <v>592</v>
      </c>
      <c r="F57" s="285">
        <v>1698</v>
      </c>
      <c r="G57" s="285">
        <v>1658</v>
      </c>
      <c r="H57" s="343">
        <v>1731</v>
      </c>
      <c r="I57" s="343" t="s">
        <v>896</v>
      </c>
      <c r="J57" s="355" t="s">
        <v>980</v>
      </c>
      <c r="K57" s="343">
        <f t="shared" si="35"/>
        <v>33</v>
      </c>
      <c r="L57" s="356">
        <f t="shared" si="36"/>
        <v>363.51000000000005</v>
      </c>
      <c r="M57" s="357">
        <f t="shared" si="37"/>
        <v>9536.49</v>
      </c>
      <c r="N57" s="343">
        <v>300</v>
      </c>
      <c r="O57" s="358" t="s">
        <v>590</v>
      </c>
      <c r="P57" s="359">
        <v>44259</v>
      </c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21"/>
      <c r="AG57" s="318"/>
      <c r="AH57" s="249"/>
      <c r="AI57" s="249"/>
      <c r="AJ57" s="321"/>
      <c r="AK57" s="321"/>
      <c r="AL57" s="321"/>
    </row>
    <row r="58" spans="1:38" s="247" customFormat="1" ht="13.5" customHeight="1">
      <c r="A58" s="415">
        <v>12</v>
      </c>
      <c r="B58" s="359">
        <v>44259</v>
      </c>
      <c r="C58" s="360"/>
      <c r="D58" s="360" t="s">
        <v>966</v>
      </c>
      <c r="E58" s="285" t="s">
        <v>592</v>
      </c>
      <c r="F58" s="285">
        <v>1422.5</v>
      </c>
      <c r="G58" s="285">
        <v>1400</v>
      </c>
      <c r="H58" s="343">
        <v>1437</v>
      </c>
      <c r="I58" s="343" t="s">
        <v>967</v>
      </c>
      <c r="J58" s="355" t="s">
        <v>981</v>
      </c>
      <c r="K58" s="343">
        <f t="shared" si="35"/>
        <v>14.5</v>
      </c>
      <c r="L58" s="356">
        <f t="shared" si="36"/>
        <v>653.83500000000015</v>
      </c>
      <c r="M58" s="357">
        <f t="shared" si="37"/>
        <v>8771.1649999999991</v>
      </c>
      <c r="N58" s="343">
        <v>650</v>
      </c>
      <c r="O58" s="358" t="s">
        <v>590</v>
      </c>
      <c r="P58" s="359">
        <v>44259</v>
      </c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21"/>
      <c r="AG58" s="318"/>
      <c r="AH58" s="249"/>
      <c r="AI58" s="249"/>
      <c r="AJ58" s="321"/>
      <c r="AK58" s="321"/>
      <c r="AL58" s="321"/>
    </row>
    <row r="59" spans="1:38" s="247" customFormat="1" ht="13.5" customHeight="1">
      <c r="A59" s="374">
        <v>13</v>
      </c>
      <c r="B59" s="454">
        <v>44259</v>
      </c>
      <c r="C59" s="345"/>
      <c r="D59" s="345" t="s">
        <v>880</v>
      </c>
      <c r="E59" s="251" t="s">
        <v>592</v>
      </c>
      <c r="F59" s="251" t="s">
        <v>977</v>
      </c>
      <c r="G59" s="251">
        <v>2275</v>
      </c>
      <c r="H59" s="252"/>
      <c r="I59" s="252" t="s">
        <v>978</v>
      </c>
      <c r="J59" s="307" t="s">
        <v>593</v>
      </c>
      <c r="K59" s="345"/>
      <c r="L59" s="345"/>
      <c r="M59" s="251"/>
      <c r="N59" s="251"/>
      <c r="O59" s="251"/>
      <c r="P59" s="252"/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21"/>
      <c r="AG59" s="318"/>
      <c r="AH59" s="249"/>
      <c r="AI59" s="249"/>
      <c r="AJ59" s="321"/>
      <c r="AK59" s="321"/>
      <c r="AL59" s="321"/>
    </row>
    <row r="60" spans="1:38" s="247" customFormat="1" ht="13.5" customHeight="1">
      <c r="A60" s="251"/>
      <c r="B60" s="248"/>
      <c r="C60" s="345"/>
      <c r="D60" s="345"/>
      <c r="E60" s="251"/>
      <c r="F60" s="251"/>
      <c r="G60" s="251"/>
      <c r="H60" s="252"/>
      <c r="I60" s="252"/>
      <c r="J60" s="307"/>
      <c r="K60" s="252"/>
      <c r="L60" s="283"/>
      <c r="M60" s="284"/>
      <c r="N60" s="252"/>
      <c r="O60" s="292"/>
      <c r="P60" s="293"/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21"/>
      <c r="AG60" s="318"/>
      <c r="AH60" s="249"/>
      <c r="AI60" s="249"/>
      <c r="AJ60" s="321"/>
      <c r="AK60" s="321"/>
      <c r="AL60" s="321"/>
    </row>
    <row r="61" spans="1:38" ht="13.5" customHeight="1">
      <c r="A61" s="107"/>
      <c r="B61" s="108"/>
      <c r="C61" s="142"/>
      <c r="D61" s="150"/>
      <c r="E61" s="151"/>
      <c r="F61" s="107"/>
      <c r="G61" s="107"/>
      <c r="H61" s="107"/>
      <c r="I61" s="143"/>
      <c r="J61" s="143"/>
      <c r="K61" s="143"/>
      <c r="L61" s="143"/>
      <c r="M61" s="143"/>
      <c r="N61" s="143"/>
      <c r="O61" s="143"/>
      <c r="P61" s="143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>
      <c r="A62" s="152"/>
      <c r="B62" s="108"/>
      <c r="C62" s="109"/>
      <c r="D62" s="153"/>
      <c r="E62" s="112"/>
      <c r="F62" s="112"/>
      <c r="G62" s="112"/>
      <c r="H62" s="112"/>
      <c r="I62" s="112"/>
      <c r="J62" s="6"/>
      <c r="K62" s="112"/>
      <c r="L62" s="112"/>
      <c r="M62" s="6"/>
      <c r="N62" s="1"/>
      <c r="O62" s="109"/>
      <c r="P62" s="41"/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54" t="s">
        <v>612</v>
      </c>
      <c r="B63" s="154"/>
      <c r="C63" s="154"/>
      <c r="D63" s="154"/>
      <c r="E63" s="155"/>
      <c r="F63" s="112"/>
      <c r="G63" s="112"/>
      <c r="H63" s="112"/>
      <c r="I63" s="11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567</v>
      </c>
      <c r="C64" s="96"/>
      <c r="D64" s="97" t="s">
        <v>578</v>
      </c>
      <c r="E64" s="96" t="s">
        <v>579</v>
      </c>
      <c r="F64" s="96" t="s">
        <v>580</v>
      </c>
      <c r="G64" s="96" t="s">
        <v>600</v>
      </c>
      <c r="H64" s="96" t="s">
        <v>582</v>
      </c>
      <c r="I64" s="96" t="s">
        <v>583</v>
      </c>
      <c r="J64" s="95" t="s">
        <v>584</v>
      </c>
      <c r="K64" s="95" t="s">
        <v>613</v>
      </c>
      <c r="L64" s="98" t="s">
        <v>586</v>
      </c>
      <c r="M64" s="149" t="s">
        <v>609</v>
      </c>
      <c r="N64" s="96" t="s">
        <v>610</v>
      </c>
      <c r="O64" s="96" t="s">
        <v>588</v>
      </c>
      <c r="P64" s="97" t="s">
        <v>589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247" customFormat="1" ht="12.75" customHeight="1">
      <c r="A65" s="285">
        <v>1</v>
      </c>
      <c r="B65" s="404">
        <v>44622</v>
      </c>
      <c r="C65" s="361"/>
      <c r="D65" s="373" t="s">
        <v>897</v>
      </c>
      <c r="E65" s="285" t="s">
        <v>592</v>
      </c>
      <c r="F65" s="285">
        <v>49.5</v>
      </c>
      <c r="G65" s="285">
        <v>30</v>
      </c>
      <c r="H65" s="343">
        <v>61</v>
      </c>
      <c r="I65" s="355" t="s">
        <v>870</v>
      </c>
      <c r="J65" s="355" t="s">
        <v>868</v>
      </c>
      <c r="K65" s="343">
        <f t="shared" ref="K65:K66" si="38">H65-F65</f>
        <v>11.5</v>
      </c>
      <c r="L65" s="356">
        <v>100</v>
      </c>
      <c r="M65" s="357">
        <f t="shared" ref="M65:M66" si="39">(K65*N65)-L65</f>
        <v>2775</v>
      </c>
      <c r="N65" s="343">
        <v>250</v>
      </c>
      <c r="O65" s="358" t="s">
        <v>590</v>
      </c>
      <c r="P65" s="359">
        <v>44257</v>
      </c>
      <c r="Q65" s="249"/>
      <c r="R65" s="250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405">
        <v>2</v>
      </c>
      <c r="B66" s="414">
        <v>44622</v>
      </c>
      <c r="C66" s="406"/>
      <c r="D66" s="407" t="s">
        <v>898</v>
      </c>
      <c r="E66" s="405" t="s">
        <v>592</v>
      </c>
      <c r="F66" s="405">
        <v>82.5</v>
      </c>
      <c r="G66" s="405">
        <v>35</v>
      </c>
      <c r="H66" s="408">
        <v>88.5</v>
      </c>
      <c r="I66" s="409" t="s">
        <v>899</v>
      </c>
      <c r="J66" s="409" t="s">
        <v>935</v>
      </c>
      <c r="K66" s="408">
        <f t="shared" si="38"/>
        <v>6</v>
      </c>
      <c r="L66" s="410">
        <v>100</v>
      </c>
      <c r="M66" s="411">
        <f t="shared" si="39"/>
        <v>200</v>
      </c>
      <c r="N66" s="408">
        <v>50</v>
      </c>
      <c r="O66" s="412" t="s">
        <v>712</v>
      </c>
      <c r="P66" s="413">
        <v>44258</v>
      </c>
      <c r="Q66" s="249"/>
      <c r="R66" s="250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315">
        <v>3</v>
      </c>
      <c r="B67" s="416">
        <v>44622</v>
      </c>
      <c r="C67" s="437"/>
      <c r="D67" s="438" t="s">
        <v>908</v>
      </c>
      <c r="E67" s="315" t="s">
        <v>592</v>
      </c>
      <c r="F67" s="315">
        <v>85</v>
      </c>
      <c r="G67" s="315">
        <v>45</v>
      </c>
      <c r="H67" s="315">
        <v>49</v>
      </c>
      <c r="I67" s="316" t="s">
        <v>863</v>
      </c>
      <c r="J67" s="327" t="s">
        <v>960</v>
      </c>
      <c r="K67" s="316">
        <f t="shared" ref="K67:K68" si="40">H67-F67</f>
        <v>-36</v>
      </c>
      <c r="L67" s="338">
        <v>100</v>
      </c>
      <c r="M67" s="339">
        <f t="shared" ref="M67:M68" si="41">(K67*N67)-L67</f>
        <v>-5500</v>
      </c>
      <c r="N67" s="316">
        <v>150</v>
      </c>
      <c r="O67" s="340" t="s">
        <v>602</v>
      </c>
      <c r="P67" s="341">
        <v>44623</v>
      </c>
      <c r="Q67" s="249"/>
      <c r="R67" s="250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285">
        <v>4</v>
      </c>
      <c r="B68" s="404">
        <v>44623</v>
      </c>
      <c r="C68" s="431"/>
      <c r="D68" s="361" t="s">
        <v>926</v>
      </c>
      <c r="E68" s="285" t="s">
        <v>592</v>
      </c>
      <c r="F68" s="285">
        <v>42</v>
      </c>
      <c r="G68" s="285">
        <v>26</v>
      </c>
      <c r="H68" s="285">
        <v>49.5</v>
      </c>
      <c r="I68" s="343" t="s">
        <v>927</v>
      </c>
      <c r="J68" s="355" t="s">
        <v>982</v>
      </c>
      <c r="K68" s="343">
        <f t="shared" si="40"/>
        <v>7.5</v>
      </c>
      <c r="L68" s="356">
        <v>100</v>
      </c>
      <c r="M68" s="357">
        <f t="shared" si="41"/>
        <v>2150</v>
      </c>
      <c r="N68" s="343">
        <v>300</v>
      </c>
      <c r="O68" s="358" t="s">
        <v>590</v>
      </c>
      <c r="P68" s="359">
        <v>44259</v>
      </c>
      <c r="Q68" s="249"/>
      <c r="R68" s="250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251">
        <v>5</v>
      </c>
      <c r="B69" s="248">
        <v>44623</v>
      </c>
      <c r="C69" s="401"/>
      <c r="D69" s="402" t="s">
        <v>897</v>
      </c>
      <c r="E69" s="251" t="s">
        <v>592</v>
      </c>
      <c r="F69" s="251" t="s">
        <v>928</v>
      </c>
      <c r="G69" s="251">
        <v>35</v>
      </c>
      <c r="I69" s="252" t="s">
        <v>929</v>
      </c>
      <c r="J69" s="307" t="s">
        <v>593</v>
      </c>
      <c r="K69" s="252"/>
      <c r="L69" s="283"/>
      <c r="M69" s="284"/>
      <c r="N69" s="252"/>
      <c r="O69" s="372"/>
      <c r="P69" s="293"/>
      <c r="Q69" s="249"/>
      <c r="R69" s="250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285">
        <v>6</v>
      </c>
      <c r="B70" s="404">
        <v>44623</v>
      </c>
      <c r="C70" s="361"/>
      <c r="D70" s="373" t="s">
        <v>931</v>
      </c>
      <c r="E70" s="285" t="s">
        <v>592</v>
      </c>
      <c r="F70" s="285">
        <v>51.5</v>
      </c>
      <c r="G70" s="285">
        <v>17</v>
      </c>
      <c r="H70" s="343">
        <v>71</v>
      </c>
      <c r="I70" s="355" t="s">
        <v>932</v>
      </c>
      <c r="J70" s="355" t="s">
        <v>933</v>
      </c>
      <c r="K70" s="343">
        <f t="shared" ref="K70" si="42">H70-F70</f>
        <v>19.5</v>
      </c>
      <c r="L70" s="356">
        <v>100</v>
      </c>
      <c r="M70" s="357">
        <f t="shared" ref="M70" si="43">(K70*N70)-L70</f>
        <v>875</v>
      </c>
      <c r="N70" s="343">
        <v>50</v>
      </c>
      <c r="O70" s="358" t="s">
        <v>590</v>
      </c>
      <c r="P70" s="359">
        <v>44258</v>
      </c>
      <c r="Q70" s="249"/>
      <c r="R70" s="250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251">
        <v>7</v>
      </c>
      <c r="B71" s="344">
        <v>44624</v>
      </c>
      <c r="C71" s="401"/>
      <c r="D71" s="402" t="s">
        <v>976</v>
      </c>
      <c r="E71" s="251" t="s">
        <v>592</v>
      </c>
      <c r="F71" s="251" t="s">
        <v>928</v>
      </c>
      <c r="G71" s="251">
        <v>35</v>
      </c>
      <c r="H71" s="252"/>
      <c r="I71" s="307" t="s">
        <v>929</v>
      </c>
      <c r="J71" s="307" t="s">
        <v>593</v>
      </c>
      <c r="K71" s="252"/>
      <c r="L71" s="283"/>
      <c r="M71" s="284"/>
      <c r="N71" s="252"/>
      <c r="O71" s="372"/>
      <c r="P71" s="293"/>
      <c r="Q71" s="249"/>
      <c r="R71" s="250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251"/>
      <c r="B72" s="344"/>
      <c r="C72" s="401"/>
      <c r="D72" s="402"/>
      <c r="E72" s="251"/>
      <c r="F72" s="251"/>
      <c r="G72" s="251"/>
      <c r="H72" s="252"/>
      <c r="I72" s="307"/>
      <c r="J72" s="307"/>
      <c r="K72" s="252"/>
      <c r="L72" s="283"/>
      <c r="M72" s="284"/>
      <c r="N72" s="252"/>
      <c r="O72" s="372"/>
      <c r="P72" s="293"/>
      <c r="Q72" s="249"/>
      <c r="R72" s="250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251"/>
      <c r="B73" s="344"/>
      <c r="C73" s="401"/>
      <c r="D73" s="402"/>
      <c r="E73" s="251"/>
      <c r="F73" s="251"/>
      <c r="G73" s="251"/>
      <c r="H73" s="252"/>
      <c r="I73" s="307"/>
      <c r="J73" s="307"/>
      <c r="K73" s="252"/>
      <c r="L73" s="283"/>
      <c r="M73" s="284"/>
      <c r="N73" s="252"/>
      <c r="O73" s="372"/>
      <c r="P73" s="293"/>
      <c r="Q73" s="249"/>
      <c r="R73" s="250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306" customFormat="1" ht="12.75" customHeight="1">
      <c r="A74" s="403"/>
      <c r="B74" s="403"/>
      <c r="C74" s="403"/>
      <c r="D74" s="403"/>
      <c r="E74" s="403"/>
      <c r="F74" s="403"/>
      <c r="G74" s="403"/>
      <c r="H74" s="403"/>
      <c r="I74" s="403"/>
      <c r="J74" s="403"/>
      <c r="K74" s="252"/>
      <c r="L74" s="283"/>
      <c r="M74" s="284"/>
      <c r="N74" s="252"/>
      <c r="O74" s="372"/>
      <c r="P74" s="293"/>
      <c r="Q74" s="303"/>
      <c r="R74" s="304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5"/>
      <c r="AG74" s="305"/>
      <c r="AH74" s="305"/>
      <c r="AI74" s="305"/>
      <c r="AJ74" s="305"/>
      <c r="AK74" s="305"/>
      <c r="AL74" s="305"/>
    </row>
    <row r="75" spans="1:38" ht="14.25" customHeight="1">
      <c r="A75" s="151"/>
      <c r="B75" s="156"/>
      <c r="C75" s="156"/>
      <c r="D75" s="157"/>
      <c r="E75" s="151"/>
      <c r="F75" s="158"/>
      <c r="G75" s="151"/>
      <c r="H75" s="151"/>
      <c r="I75" s="151"/>
      <c r="J75" s="156"/>
      <c r="K75" s="159"/>
      <c r="L75" s="151"/>
      <c r="M75" s="151"/>
      <c r="N75" s="151"/>
      <c r="O75" s="160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94" t="s">
        <v>614</v>
      </c>
      <c r="B76" s="161"/>
      <c r="C76" s="161"/>
      <c r="D76" s="162"/>
      <c r="E76" s="135"/>
      <c r="F76" s="6"/>
      <c r="G76" s="6"/>
      <c r="H76" s="136"/>
      <c r="I76" s="163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38.25" customHeight="1">
      <c r="A77" s="95" t="s">
        <v>16</v>
      </c>
      <c r="B77" s="96" t="s">
        <v>567</v>
      </c>
      <c r="C77" s="96"/>
      <c r="D77" s="97" t="s">
        <v>578</v>
      </c>
      <c r="E77" s="96" t="s">
        <v>579</v>
      </c>
      <c r="F77" s="96" t="s">
        <v>580</v>
      </c>
      <c r="G77" s="96" t="s">
        <v>581</v>
      </c>
      <c r="H77" s="96" t="s">
        <v>582</v>
      </c>
      <c r="I77" s="96" t="s">
        <v>583</v>
      </c>
      <c r="J77" s="95" t="s">
        <v>584</v>
      </c>
      <c r="K77" s="139" t="s">
        <v>601</v>
      </c>
      <c r="L77" s="140" t="s">
        <v>586</v>
      </c>
      <c r="M77" s="98" t="s">
        <v>587</v>
      </c>
      <c r="N77" s="96" t="s">
        <v>588</v>
      </c>
      <c r="O77" s="97" t="s">
        <v>589</v>
      </c>
      <c r="P77" s="96" t="s">
        <v>821</v>
      </c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s="247" customFormat="1" ht="14.25" customHeight="1">
      <c r="A78" s="271">
        <v>1</v>
      </c>
      <c r="B78" s="272">
        <v>44488</v>
      </c>
      <c r="C78" s="273"/>
      <c r="D78" s="274" t="s">
        <v>138</v>
      </c>
      <c r="E78" s="275" t="s">
        <v>592</v>
      </c>
      <c r="F78" s="276" t="s">
        <v>829</v>
      </c>
      <c r="G78" s="276">
        <v>198</v>
      </c>
      <c r="H78" s="275"/>
      <c r="I78" s="277" t="s">
        <v>826</v>
      </c>
      <c r="J78" s="278" t="s">
        <v>593</v>
      </c>
      <c r="K78" s="278"/>
      <c r="L78" s="279"/>
      <c r="M78" s="280"/>
      <c r="N78" s="278"/>
      <c r="O78" s="281"/>
      <c r="P78" s="278"/>
      <c r="Q78" s="246"/>
      <c r="R78" s="1" t="s">
        <v>591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17">
        <v>2</v>
      </c>
      <c r="B79" s="404">
        <v>44599</v>
      </c>
      <c r="C79" s="418"/>
      <c r="D79" s="419" t="s">
        <v>71</v>
      </c>
      <c r="E79" s="420" t="s">
        <v>592</v>
      </c>
      <c r="F79" s="417">
        <v>200</v>
      </c>
      <c r="G79" s="417">
        <v>183</v>
      </c>
      <c r="H79" s="420">
        <v>224</v>
      </c>
      <c r="I79" s="421" t="s">
        <v>864</v>
      </c>
      <c r="J79" s="422" t="s">
        <v>965</v>
      </c>
      <c r="K79" s="422">
        <f t="shared" ref="K79" si="44">H79-F79</f>
        <v>24</v>
      </c>
      <c r="L79" s="423">
        <f>(F79*-0.7)/100</f>
        <v>-1.4</v>
      </c>
      <c r="M79" s="424">
        <f t="shared" ref="M79" si="45">(K79+L79)/F79</f>
        <v>0.113</v>
      </c>
      <c r="N79" s="422" t="s">
        <v>590</v>
      </c>
      <c r="O79" s="425">
        <v>44624</v>
      </c>
      <c r="P79" s="452"/>
      <c r="Q79" s="246"/>
      <c r="R79" s="246" t="s">
        <v>591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ht="14.25" customHeight="1">
      <c r="A80" s="164"/>
      <c r="B80" s="141"/>
      <c r="C80" s="165"/>
      <c r="D80" s="100"/>
      <c r="E80" s="166"/>
      <c r="F80" s="166"/>
      <c r="G80" s="166"/>
      <c r="H80" s="166"/>
      <c r="I80" s="166"/>
      <c r="J80" s="166"/>
      <c r="K80" s="167"/>
      <c r="L80" s="168"/>
      <c r="M80" s="166"/>
      <c r="N80" s="169"/>
      <c r="O80" s="170"/>
      <c r="P80" s="170"/>
      <c r="R80" s="6"/>
      <c r="S80" s="41"/>
      <c r="T80" s="1"/>
      <c r="U80" s="1"/>
      <c r="V80" s="1"/>
      <c r="W80" s="1"/>
      <c r="X80" s="1"/>
      <c r="Y80" s="1"/>
      <c r="Z80" s="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19" t="s">
        <v>594</v>
      </c>
      <c r="B81" s="119"/>
      <c r="C81" s="119"/>
      <c r="D81" s="119"/>
      <c r="E81" s="41"/>
      <c r="F81" s="127" t="s">
        <v>596</v>
      </c>
      <c r="G81" s="56"/>
      <c r="H81" s="56"/>
      <c r="I81" s="56"/>
      <c r="J81" s="6"/>
      <c r="K81" s="145"/>
      <c r="L81" s="146"/>
      <c r="M81" s="6"/>
      <c r="N81" s="109"/>
      <c r="O81" s="171"/>
      <c r="P81" s="1"/>
      <c r="Q81" s="1"/>
      <c r="R81" s="6"/>
      <c r="S81" s="1"/>
      <c r="T81" s="1"/>
      <c r="U81" s="1"/>
      <c r="V81" s="1"/>
      <c r="W81" s="1"/>
      <c r="X81" s="1"/>
      <c r="Y81" s="1"/>
    </row>
    <row r="82" spans="1:38" ht="12.75" customHeight="1">
      <c r="A82" s="126" t="s">
        <v>595</v>
      </c>
      <c r="B82" s="119"/>
      <c r="C82" s="119"/>
      <c r="D82" s="119"/>
      <c r="E82" s="6"/>
      <c r="F82" s="127" t="s">
        <v>598</v>
      </c>
      <c r="G82" s="6"/>
      <c r="H82" s="6" t="s">
        <v>817</v>
      </c>
      <c r="I82" s="6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12.75" customHeight="1">
      <c r="A83" s="126"/>
      <c r="B83" s="119"/>
      <c r="C83" s="119"/>
      <c r="D83" s="119"/>
      <c r="E83" s="6"/>
      <c r="F83" s="127"/>
      <c r="G83" s="6"/>
      <c r="H83" s="6"/>
      <c r="I83" s="6"/>
      <c r="J83" s="1"/>
      <c r="K83" s="6"/>
      <c r="L83" s="6"/>
      <c r="M83" s="6"/>
      <c r="N83" s="1"/>
      <c r="O83" s="1"/>
      <c r="Q83" s="1"/>
      <c r="R83" s="56"/>
      <c r="S83" s="1"/>
      <c r="T83" s="1"/>
      <c r="U83" s="1"/>
      <c r="V83" s="1"/>
      <c r="W83" s="1"/>
      <c r="X83" s="1"/>
      <c r="Y83" s="1"/>
      <c r="Z83" s="1"/>
    </row>
    <row r="84" spans="1:38" ht="12.75" customHeight="1">
      <c r="A84" s="1"/>
      <c r="B84" s="134" t="s">
        <v>615</v>
      </c>
      <c r="C84" s="134"/>
      <c r="D84" s="134"/>
      <c r="E84" s="134"/>
      <c r="F84" s="135"/>
      <c r="G84" s="6"/>
      <c r="H84" s="6"/>
      <c r="I84" s="136"/>
      <c r="J84" s="137"/>
      <c r="K84" s="138"/>
      <c r="L84" s="137"/>
      <c r="M84" s="6"/>
      <c r="N84" s="1"/>
      <c r="O84" s="1"/>
      <c r="Q84" s="1"/>
      <c r="R84" s="56"/>
      <c r="S84" s="1"/>
      <c r="T84" s="1"/>
      <c r="U84" s="1"/>
      <c r="V84" s="1"/>
      <c r="W84" s="1"/>
      <c r="X84" s="1"/>
      <c r="Y84" s="1"/>
      <c r="Z84" s="1"/>
    </row>
    <row r="85" spans="1:38" ht="38.25" customHeight="1">
      <c r="A85" s="95" t="s">
        <v>16</v>
      </c>
      <c r="B85" s="96" t="s">
        <v>567</v>
      </c>
      <c r="C85" s="96"/>
      <c r="D85" s="97" t="s">
        <v>578</v>
      </c>
      <c r="E85" s="96" t="s">
        <v>579</v>
      </c>
      <c r="F85" s="96" t="s">
        <v>580</v>
      </c>
      <c r="G85" s="96" t="s">
        <v>600</v>
      </c>
      <c r="H85" s="96" t="s">
        <v>582</v>
      </c>
      <c r="I85" s="96" t="s">
        <v>583</v>
      </c>
      <c r="J85" s="172" t="s">
        <v>584</v>
      </c>
      <c r="K85" s="139" t="s">
        <v>601</v>
      </c>
      <c r="L85" s="149" t="s">
        <v>609</v>
      </c>
      <c r="M85" s="96" t="s">
        <v>610</v>
      </c>
      <c r="N85" s="140" t="s">
        <v>586</v>
      </c>
      <c r="O85" s="98" t="s">
        <v>587</v>
      </c>
      <c r="P85" s="96" t="s">
        <v>588</v>
      </c>
      <c r="Q85" s="97" t="s">
        <v>589</v>
      </c>
      <c r="R85" s="56"/>
      <c r="S85" s="1"/>
      <c r="T85" s="1"/>
      <c r="U85" s="1"/>
      <c r="V85" s="1"/>
      <c r="W85" s="1"/>
      <c r="X85" s="1"/>
      <c r="Y85" s="1"/>
      <c r="Z85" s="1"/>
    </row>
    <row r="86" spans="1:38" ht="14.25" customHeight="1">
      <c r="A86" s="101"/>
      <c r="B86" s="102"/>
      <c r="C86" s="173"/>
      <c r="D86" s="103"/>
      <c r="E86" s="104"/>
      <c r="F86" s="174"/>
      <c r="G86" s="101"/>
      <c r="H86" s="104"/>
      <c r="I86" s="105"/>
      <c r="J86" s="175"/>
      <c r="K86" s="175"/>
      <c r="L86" s="176"/>
      <c r="M86" s="99"/>
      <c r="N86" s="176"/>
      <c r="O86" s="177"/>
      <c r="P86" s="178"/>
      <c r="Q86" s="179"/>
      <c r="R86" s="144"/>
      <c r="S86" s="113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38" ht="14.25" customHeight="1">
      <c r="A87" s="101"/>
      <c r="B87" s="102"/>
      <c r="C87" s="173"/>
      <c r="D87" s="103"/>
      <c r="E87" s="104"/>
      <c r="F87" s="174"/>
      <c r="G87" s="101"/>
      <c r="H87" s="104"/>
      <c r="I87" s="105"/>
      <c r="J87" s="175"/>
      <c r="K87" s="175"/>
      <c r="L87" s="176"/>
      <c r="M87" s="99"/>
      <c r="N87" s="176"/>
      <c r="O87" s="177"/>
      <c r="P87" s="178"/>
      <c r="Q87" s="179"/>
      <c r="R87" s="144"/>
      <c r="S87" s="113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38" ht="14.25" customHeight="1">
      <c r="A88" s="101"/>
      <c r="B88" s="102"/>
      <c r="C88" s="173"/>
      <c r="D88" s="103"/>
      <c r="E88" s="104"/>
      <c r="F88" s="174"/>
      <c r="G88" s="101"/>
      <c r="H88" s="104"/>
      <c r="I88" s="105"/>
      <c r="J88" s="175"/>
      <c r="K88" s="175"/>
      <c r="L88" s="176"/>
      <c r="M88" s="99"/>
      <c r="N88" s="176"/>
      <c r="O88" s="177"/>
      <c r="P88" s="178"/>
      <c r="Q88" s="179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01"/>
      <c r="B89" s="102"/>
      <c r="C89" s="173"/>
      <c r="D89" s="103"/>
      <c r="E89" s="104"/>
      <c r="F89" s="175"/>
      <c r="G89" s="101"/>
      <c r="H89" s="104"/>
      <c r="I89" s="105"/>
      <c r="J89" s="175"/>
      <c r="K89" s="175"/>
      <c r="L89" s="176"/>
      <c r="M89" s="99"/>
      <c r="N89" s="176"/>
      <c r="O89" s="177"/>
      <c r="P89" s="178"/>
      <c r="Q89" s="179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01"/>
      <c r="B90" s="102"/>
      <c r="C90" s="173"/>
      <c r="D90" s="103"/>
      <c r="E90" s="104"/>
      <c r="F90" s="175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1"/>
      <c r="B92" s="102"/>
      <c r="C92" s="173"/>
      <c r="D92" s="103"/>
      <c r="E92" s="104"/>
      <c r="F92" s="174"/>
      <c r="G92" s="101"/>
      <c r="H92" s="104"/>
      <c r="I92" s="105"/>
      <c r="J92" s="175"/>
      <c r="K92" s="175"/>
      <c r="L92" s="175"/>
      <c r="M92" s="175"/>
      <c r="N92" s="176"/>
      <c r="O92" s="180"/>
      <c r="P92" s="178"/>
      <c r="Q92" s="179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1"/>
      <c r="B93" s="102"/>
      <c r="C93" s="173"/>
      <c r="D93" s="103"/>
      <c r="E93" s="104"/>
      <c r="F93" s="175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144"/>
      <c r="S93" s="113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81"/>
      <c r="K94" s="181"/>
      <c r="L94" s="181"/>
      <c r="M94" s="181"/>
      <c r="N94" s="182"/>
      <c r="O94" s="177"/>
      <c r="P94" s="106"/>
      <c r="Q94" s="179"/>
      <c r="R94" s="144"/>
      <c r="S94" s="113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126"/>
      <c r="B95" s="119"/>
      <c r="C95" s="119"/>
      <c r="D95" s="119"/>
      <c r="E95" s="6"/>
      <c r="F95" s="127"/>
      <c r="G95" s="6"/>
      <c r="H95" s="6"/>
      <c r="I95" s="6"/>
      <c r="J95" s="1"/>
      <c r="K95" s="6"/>
      <c r="L95" s="6"/>
      <c r="M95" s="6"/>
      <c r="N95" s="1"/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6"/>
      <c r="B96" s="119"/>
      <c r="C96" s="119"/>
      <c r="D96" s="119"/>
      <c r="E96" s="6"/>
      <c r="F96" s="127"/>
      <c r="G96" s="56"/>
      <c r="H96" s="41"/>
      <c r="I96" s="56"/>
      <c r="J96" s="6"/>
      <c r="K96" s="145"/>
      <c r="L96" s="146"/>
      <c r="M96" s="6"/>
      <c r="N96" s="109"/>
      <c r="O96" s="147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6"/>
      <c r="B97" s="108"/>
      <c r="C97" s="108"/>
      <c r="D97" s="41"/>
      <c r="E97" s="56"/>
      <c r="F97" s="56"/>
      <c r="G97" s="56"/>
      <c r="H97" s="41"/>
      <c r="I97" s="56"/>
      <c r="J97" s="6"/>
      <c r="K97" s="145"/>
      <c r="L97" s="146"/>
      <c r="M97" s="6"/>
      <c r="N97" s="109"/>
      <c r="O97" s="147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41"/>
      <c r="B98" s="183" t="s">
        <v>616</v>
      </c>
      <c r="C98" s="183"/>
      <c r="D98" s="183"/>
      <c r="E98" s="183"/>
      <c r="F98" s="6"/>
      <c r="G98" s="6"/>
      <c r="H98" s="137"/>
      <c r="I98" s="6"/>
      <c r="J98" s="137"/>
      <c r="K98" s="138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95" t="s">
        <v>16</v>
      </c>
      <c r="B99" s="96" t="s">
        <v>567</v>
      </c>
      <c r="C99" s="96"/>
      <c r="D99" s="97" t="s">
        <v>578</v>
      </c>
      <c r="E99" s="96" t="s">
        <v>579</v>
      </c>
      <c r="F99" s="96" t="s">
        <v>580</v>
      </c>
      <c r="G99" s="96" t="s">
        <v>617</v>
      </c>
      <c r="H99" s="96" t="s">
        <v>618</v>
      </c>
      <c r="I99" s="96" t="s">
        <v>583</v>
      </c>
      <c r="J99" s="184" t="s">
        <v>584</v>
      </c>
      <c r="K99" s="96" t="s">
        <v>585</v>
      </c>
      <c r="L99" s="96" t="s">
        <v>619</v>
      </c>
      <c r="M99" s="96" t="s">
        <v>588</v>
      </c>
      <c r="N99" s="97" t="s">
        <v>589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</v>
      </c>
      <c r="B100" s="186">
        <v>41579</v>
      </c>
      <c r="C100" s="186"/>
      <c r="D100" s="187" t="s">
        <v>620</v>
      </c>
      <c r="E100" s="188" t="s">
        <v>621</v>
      </c>
      <c r="F100" s="189">
        <v>82</v>
      </c>
      <c r="G100" s="188" t="s">
        <v>622</v>
      </c>
      <c r="H100" s="188">
        <v>100</v>
      </c>
      <c r="I100" s="190">
        <v>100</v>
      </c>
      <c r="J100" s="191" t="s">
        <v>623</v>
      </c>
      <c r="K100" s="192">
        <f t="shared" ref="K100:K152" si="46">H100-F100</f>
        <v>18</v>
      </c>
      <c r="L100" s="193">
        <f t="shared" ref="L100:L152" si="47">K100/F100</f>
        <v>0.21951219512195122</v>
      </c>
      <c r="M100" s="188" t="s">
        <v>590</v>
      </c>
      <c r="N100" s="194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</v>
      </c>
      <c r="B101" s="186">
        <v>41794</v>
      </c>
      <c r="C101" s="186"/>
      <c r="D101" s="187" t="s">
        <v>624</v>
      </c>
      <c r="E101" s="188" t="s">
        <v>592</v>
      </c>
      <c r="F101" s="189">
        <v>257</v>
      </c>
      <c r="G101" s="188" t="s">
        <v>622</v>
      </c>
      <c r="H101" s="188">
        <v>300</v>
      </c>
      <c r="I101" s="190">
        <v>300</v>
      </c>
      <c r="J101" s="191" t="s">
        <v>623</v>
      </c>
      <c r="K101" s="192">
        <f t="shared" si="46"/>
        <v>43</v>
      </c>
      <c r="L101" s="193">
        <f t="shared" si="47"/>
        <v>0.16731517509727625</v>
      </c>
      <c r="M101" s="188" t="s">
        <v>590</v>
      </c>
      <c r="N101" s="194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3</v>
      </c>
      <c r="B102" s="186">
        <v>41828</v>
      </c>
      <c r="C102" s="186"/>
      <c r="D102" s="187" t="s">
        <v>625</v>
      </c>
      <c r="E102" s="188" t="s">
        <v>592</v>
      </c>
      <c r="F102" s="189">
        <v>393</v>
      </c>
      <c r="G102" s="188" t="s">
        <v>622</v>
      </c>
      <c r="H102" s="188">
        <v>468</v>
      </c>
      <c r="I102" s="190">
        <v>468</v>
      </c>
      <c r="J102" s="191" t="s">
        <v>623</v>
      </c>
      <c r="K102" s="192">
        <f t="shared" si="46"/>
        <v>75</v>
      </c>
      <c r="L102" s="193">
        <f t="shared" si="47"/>
        <v>0.19083969465648856</v>
      </c>
      <c r="M102" s="188" t="s">
        <v>590</v>
      </c>
      <c r="N102" s="194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4</v>
      </c>
      <c r="B103" s="186">
        <v>41857</v>
      </c>
      <c r="C103" s="186"/>
      <c r="D103" s="187" t="s">
        <v>626</v>
      </c>
      <c r="E103" s="188" t="s">
        <v>592</v>
      </c>
      <c r="F103" s="189">
        <v>205</v>
      </c>
      <c r="G103" s="188" t="s">
        <v>622</v>
      </c>
      <c r="H103" s="188">
        <v>275</v>
      </c>
      <c r="I103" s="190">
        <v>250</v>
      </c>
      <c r="J103" s="191" t="s">
        <v>623</v>
      </c>
      <c r="K103" s="192">
        <f t="shared" si="46"/>
        <v>70</v>
      </c>
      <c r="L103" s="193">
        <f t="shared" si="47"/>
        <v>0.34146341463414637</v>
      </c>
      <c r="M103" s="188" t="s">
        <v>590</v>
      </c>
      <c r="N103" s="194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5</v>
      </c>
      <c r="B104" s="186">
        <v>41886</v>
      </c>
      <c r="C104" s="186"/>
      <c r="D104" s="187" t="s">
        <v>627</v>
      </c>
      <c r="E104" s="188" t="s">
        <v>592</v>
      </c>
      <c r="F104" s="189">
        <v>162</v>
      </c>
      <c r="G104" s="188" t="s">
        <v>622</v>
      </c>
      <c r="H104" s="188">
        <v>190</v>
      </c>
      <c r="I104" s="190">
        <v>190</v>
      </c>
      <c r="J104" s="191" t="s">
        <v>623</v>
      </c>
      <c r="K104" s="192">
        <f t="shared" si="46"/>
        <v>28</v>
      </c>
      <c r="L104" s="193">
        <f t="shared" si="47"/>
        <v>0.1728395061728395</v>
      </c>
      <c r="M104" s="188" t="s">
        <v>590</v>
      </c>
      <c r="N104" s="194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6</v>
      </c>
      <c r="B105" s="186">
        <v>41886</v>
      </c>
      <c r="C105" s="186"/>
      <c r="D105" s="187" t="s">
        <v>628</v>
      </c>
      <c r="E105" s="188" t="s">
        <v>592</v>
      </c>
      <c r="F105" s="189">
        <v>75</v>
      </c>
      <c r="G105" s="188" t="s">
        <v>622</v>
      </c>
      <c r="H105" s="188">
        <v>91.5</v>
      </c>
      <c r="I105" s="190" t="s">
        <v>629</v>
      </c>
      <c r="J105" s="191" t="s">
        <v>630</v>
      </c>
      <c r="K105" s="192">
        <f t="shared" si="46"/>
        <v>16.5</v>
      </c>
      <c r="L105" s="193">
        <f t="shared" si="47"/>
        <v>0.22</v>
      </c>
      <c r="M105" s="188" t="s">
        <v>590</v>
      </c>
      <c r="N105" s="194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7</v>
      </c>
      <c r="B106" s="186">
        <v>41913</v>
      </c>
      <c r="C106" s="186"/>
      <c r="D106" s="187" t="s">
        <v>631</v>
      </c>
      <c r="E106" s="188" t="s">
        <v>592</v>
      </c>
      <c r="F106" s="189">
        <v>850</v>
      </c>
      <c r="G106" s="188" t="s">
        <v>622</v>
      </c>
      <c r="H106" s="188">
        <v>982.5</v>
      </c>
      <c r="I106" s="190">
        <v>1050</v>
      </c>
      <c r="J106" s="191" t="s">
        <v>632</v>
      </c>
      <c r="K106" s="192">
        <f t="shared" si="46"/>
        <v>132.5</v>
      </c>
      <c r="L106" s="193">
        <f t="shared" si="47"/>
        <v>0.15588235294117647</v>
      </c>
      <c r="M106" s="188" t="s">
        <v>590</v>
      </c>
      <c r="N106" s="194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8</v>
      </c>
      <c r="B107" s="186">
        <v>41913</v>
      </c>
      <c r="C107" s="186"/>
      <c r="D107" s="187" t="s">
        <v>633</v>
      </c>
      <c r="E107" s="188" t="s">
        <v>592</v>
      </c>
      <c r="F107" s="189">
        <v>475</v>
      </c>
      <c r="G107" s="188" t="s">
        <v>622</v>
      </c>
      <c r="H107" s="188">
        <v>515</v>
      </c>
      <c r="I107" s="190">
        <v>600</v>
      </c>
      <c r="J107" s="191" t="s">
        <v>634</v>
      </c>
      <c r="K107" s="192">
        <f t="shared" si="46"/>
        <v>40</v>
      </c>
      <c r="L107" s="193">
        <f t="shared" si="47"/>
        <v>8.4210526315789472E-2</v>
      </c>
      <c r="M107" s="188" t="s">
        <v>590</v>
      </c>
      <c r="N107" s="19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9</v>
      </c>
      <c r="B108" s="186">
        <v>41913</v>
      </c>
      <c r="C108" s="186"/>
      <c r="D108" s="187" t="s">
        <v>635</v>
      </c>
      <c r="E108" s="188" t="s">
        <v>592</v>
      </c>
      <c r="F108" s="189">
        <v>86</v>
      </c>
      <c r="G108" s="188" t="s">
        <v>622</v>
      </c>
      <c r="H108" s="188">
        <v>99</v>
      </c>
      <c r="I108" s="190">
        <v>140</v>
      </c>
      <c r="J108" s="191" t="s">
        <v>636</v>
      </c>
      <c r="K108" s="192">
        <f t="shared" si="46"/>
        <v>13</v>
      </c>
      <c r="L108" s="193">
        <f t="shared" si="47"/>
        <v>0.15116279069767441</v>
      </c>
      <c r="M108" s="188" t="s">
        <v>590</v>
      </c>
      <c r="N108" s="19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10</v>
      </c>
      <c r="B109" s="186">
        <v>41926</v>
      </c>
      <c r="C109" s="186"/>
      <c r="D109" s="187" t="s">
        <v>637</v>
      </c>
      <c r="E109" s="188" t="s">
        <v>592</v>
      </c>
      <c r="F109" s="189">
        <v>496.6</v>
      </c>
      <c r="G109" s="188" t="s">
        <v>622</v>
      </c>
      <c r="H109" s="188">
        <v>621</v>
      </c>
      <c r="I109" s="190">
        <v>580</v>
      </c>
      <c r="J109" s="191" t="s">
        <v>623</v>
      </c>
      <c r="K109" s="192">
        <f t="shared" si="46"/>
        <v>124.39999999999998</v>
      </c>
      <c r="L109" s="193">
        <f t="shared" si="47"/>
        <v>0.25050342327829234</v>
      </c>
      <c r="M109" s="188" t="s">
        <v>590</v>
      </c>
      <c r="N109" s="194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11</v>
      </c>
      <c r="B110" s="186">
        <v>41926</v>
      </c>
      <c r="C110" s="186"/>
      <c r="D110" s="187" t="s">
        <v>638</v>
      </c>
      <c r="E110" s="188" t="s">
        <v>592</v>
      </c>
      <c r="F110" s="189">
        <v>2481.9</v>
      </c>
      <c r="G110" s="188" t="s">
        <v>622</v>
      </c>
      <c r="H110" s="188">
        <v>2840</v>
      </c>
      <c r="I110" s="190">
        <v>2870</v>
      </c>
      <c r="J110" s="191" t="s">
        <v>639</v>
      </c>
      <c r="K110" s="192">
        <f t="shared" si="46"/>
        <v>358.09999999999991</v>
      </c>
      <c r="L110" s="193">
        <f t="shared" si="47"/>
        <v>0.14428462065353154</v>
      </c>
      <c r="M110" s="188" t="s">
        <v>590</v>
      </c>
      <c r="N110" s="194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12</v>
      </c>
      <c r="B111" s="186">
        <v>41928</v>
      </c>
      <c r="C111" s="186"/>
      <c r="D111" s="187" t="s">
        <v>640</v>
      </c>
      <c r="E111" s="188" t="s">
        <v>592</v>
      </c>
      <c r="F111" s="189">
        <v>84.5</v>
      </c>
      <c r="G111" s="188" t="s">
        <v>622</v>
      </c>
      <c r="H111" s="188">
        <v>93</v>
      </c>
      <c r="I111" s="190">
        <v>110</v>
      </c>
      <c r="J111" s="191" t="s">
        <v>641</v>
      </c>
      <c r="K111" s="192">
        <f t="shared" si="46"/>
        <v>8.5</v>
      </c>
      <c r="L111" s="193">
        <f t="shared" si="47"/>
        <v>0.10059171597633136</v>
      </c>
      <c r="M111" s="188" t="s">
        <v>590</v>
      </c>
      <c r="N111" s="19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13</v>
      </c>
      <c r="B112" s="186">
        <v>41928</v>
      </c>
      <c r="C112" s="186"/>
      <c r="D112" s="187" t="s">
        <v>642</v>
      </c>
      <c r="E112" s="188" t="s">
        <v>592</v>
      </c>
      <c r="F112" s="189">
        <v>401</v>
      </c>
      <c r="G112" s="188" t="s">
        <v>622</v>
      </c>
      <c r="H112" s="188">
        <v>428</v>
      </c>
      <c r="I112" s="190">
        <v>450</v>
      </c>
      <c r="J112" s="191" t="s">
        <v>643</v>
      </c>
      <c r="K112" s="192">
        <f t="shared" si="46"/>
        <v>27</v>
      </c>
      <c r="L112" s="193">
        <f t="shared" si="47"/>
        <v>6.7331670822942641E-2</v>
      </c>
      <c r="M112" s="188" t="s">
        <v>590</v>
      </c>
      <c r="N112" s="194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14</v>
      </c>
      <c r="B113" s="186">
        <v>41928</v>
      </c>
      <c r="C113" s="186"/>
      <c r="D113" s="187" t="s">
        <v>644</v>
      </c>
      <c r="E113" s="188" t="s">
        <v>592</v>
      </c>
      <c r="F113" s="189">
        <v>101</v>
      </c>
      <c r="G113" s="188" t="s">
        <v>622</v>
      </c>
      <c r="H113" s="188">
        <v>112</v>
      </c>
      <c r="I113" s="190">
        <v>120</v>
      </c>
      <c r="J113" s="191" t="s">
        <v>645</v>
      </c>
      <c r="K113" s="192">
        <f t="shared" si="46"/>
        <v>11</v>
      </c>
      <c r="L113" s="193">
        <f t="shared" si="47"/>
        <v>0.10891089108910891</v>
      </c>
      <c r="M113" s="188" t="s">
        <v>590</v>
      </c>
      <c r="N113" s="19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15</v>
      </c>
      <c r="B114" s="186">
        <v>41954</v>
      </c>
      <c r="C114" s="186"/>
      <c r="D114" s="187" t="s">
        <v>646</v>
      </c>
      <c r="E114" s="188" t="s">
        <v>592</v>
      </c>
      <c r="F114" s="189">
        <v>59</v>
      </c>
      <c r="G114" s="188" t="s">
        <v>622</v>
      </c>
      <c r="H114" s="188">
        <v>76</v>
      </c>
      <c r="I114" s="190">
        <v>76</v>
      </c>
      <c r="J114" s="191" t="s">
        <v>623</v>
      </c>
      <c r="K114" s="192">
        <f t="shared" si="46"/>
        <v>17</v>
      </c>
      <c r="L114" s="193">
        <f t="shared" si="47"/>
        <v>0.28813559322033899</v>
      </c>
      <c r="M114" s="188" t="s">
        <v>590</v>
      </c>
      <c r="N114" s="194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16</v>
      </c>
      <c r="B115" s="186">
        <v>41954</v>
      </c>
      <c r="C115" s="186"/>
      <c r="D115" s="187" t="s">
        <v>635</v>
      </c>
      <c r="E115" s="188" t="s">
        <v>592</v>
      </c>
      <c r="F115" s="189">
        <v>99</v>
      </c>
      <c r="G115" s="188" t="s">
        <v>622</v>
      </c>
      <c r="H115" s="188">
        <v>120</v>
      </c>
      <c r="I115" s="190">
        <v>120</v>
      </c>
      <c r="J115" s="191" t="s">
        <v>603</v>
      </c>
      <c r="K115" s="192">
        <f t="shared" si="46"/>
        <v>21</v>
      </c>
      <c r="L115" s="193">
        <f t="shared" si="47"/>
        <v>0.21212121212121213</v>
      </c>
      <c r="M115" s="188" t="s">
        <v>590</v>
      </c>
      <c r="N115" s="194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17</v>
      </c>
      <c r="B116" s="186">
        <v>41956</v>
      </c>
      <c r="C116" s="186"/>
      <c r="D116" s="187" t="s">
        <v>647</v>
      </c>
      <c r="E116" s="188" t="s">
        <v>592</v>
      </c>
      <c r="F116" s="189">
        <v>22</v>
      </c>
      <c r="G116" s="188" t="s">
        <v>622</v>
      </c>
      <c r="H116" s="188">
        <v>33.549999999999997</v>
      </c>
      <c r="I116" s="190">
        <v>32</v>
      </c>
      <c r="J116" s="191" t="s">
        <v>648</v>
      </c>
      <c r="K116" s="192">
        <f t="shared" si="46"/>
        <v>11.549999999999997</v>
      </c>
      <c r="L116" s="193">
        <f t="shared" si="47"/>
        <v>0.52499999999999991</v>
      </c>
      <c r="M116" s="188" t="s">
        <v>590</v>
      </c>
      <c r="N116" s="194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18</v>
      </c>
      <c r="B117" s="186">
        <v>41976</v>
      </c>
      <c r="C117" s="186"/>
      <c r="D117" s="187" t="s">
        <v>649</v>
      </c>
      <c r="E117" s="188" t="s">
        <v>592</v>
      </c>
      <c r="F117" s="189">
        <v>440</v>
      </c>
      <c r="G117" s="188" t="s">
        <v>622</v>
      </c>
      <c r="H117" s="188">
        <v>520</v>
      </c>
      <c r="I117" s="190">
        <v>520</v>
      </c>
      <c r="J117" s="191" t="s">
        <v>650</v>
      </c>
      <c r="K117" s="192">
        <f t="shared" si="46"/>
        <v>80</v>
      </c>
      <c r="L117" s="193">
        <f t="shared" si="47"/>
        <v>0.18181818181818182</v>
      </c>
      <c r="M117" s="188" t="s">
        <v>590</v>
      </c>
      <c r="N117" s="194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19</v>
      </c>
      <c r="B118" s="186">
        <v>41976</v>
      </c>
      <c r="C118" s="186"/>
      <c r="D118" s="187" t="s">
        <v>651</v>
      </c>
      <c r="E118" s="188" t="s">
        <v>592</v>
      </c>
      <c r="F118" s="189">
        <v>360</v>
      </c>
      <c r="G118" s="188" t="s">
        <v>622</v>
      </c>
      <c r="H118" s="188">
        <v>427</v>
      </c>
      <c r="I118" s="190">
        <v>425</v>
      </c>
      <c r="J118" s="191" t="s">
        <v>652</v>
      </c>
      <c r="K118" s="192">
        <f t="shared" si="46"/>
        <v>67</v>
      </c>
      <c r="L118" s="193">
        <f t="shared" si="47"/>
        <v>0.18611111111111112</v>
      </c>
      <c r="M118" s="188" t="s">
        <v>590</v>
      </c>
      <c r="N118" s="194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20</v>
      </c>
      <c r="B119" s="186">
        <v>42012</v>
      </c>
      <c r="C119" s="186"/>
      <c r="D119" s="187" t="s">
        <v>653</v>
      </c>
      <c r="E119" s="188" t="s">
        <v>592</v>
      </c>
      <c r="F119" s="189">
        <v>360</v>
      </c>
      <c r="G119" s="188" t="s">
        <v>622</v>
      </c>
      <c r="H119" s="188">
        <v>455</v>
      </c>
      <c r="I119" s="190">
        <v>420</v>
      </c>
      <c r="J119" s="191" t="s">
        <v>654</v>
      </c>
      <c r="K119" s="192">
        <f t="shared" si="46"/>
        <v>95</v>
      </c>
      <c r="L119" s="193">
        <f t="shared" si="47"/>
        <v>0.2638888888888889</v>
      </c>
      <c r="M119" s="188" t="s">
        <v>590</v>
      </c>
      <c r="N119" s="194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21</v>
      </c>
      <c r="B120" s="186">
        <v>42012</v>
      </c>
      <c r="C120" s="186"/>
      <c r="D120" s="187" t="s">
        <v>655</v>
      </c>
      <c r="E120" s="188" t="s">
        <v>592</v>
      </c>
      <c r="F120" s="189">
        <v>130</v>
      </c>
      <c r="G120" s="188"/>
      <c r="H120" s="188">
        <v>175.5</v>
      </c>
      <c r="I120" s="190">
        <v>165</v>
      </c>
      <c r="J120" s="191" t="s">
        <v>656</v>
      </c>
      <c r="K120" s="192">
        <f t="shared" si="46"/>
        <v>45.5</v>
      </c>
      <c r="L120" s="193">
        <f t="shared" si="47"/>
        <v>0.35</v>
      </c>
      <c r="M120" s="188" t="s">
        <v>590</v>
      </c>
      <c r="N120" s="194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22</v>
      </c>
      <c r="B121" s="186">
        <v>42040</v>
      </c>
      <c r="C121" s="186"/>
      <c r="D121" s="187" t="s">
        <v>382</v>
      </c>
      <c r="E121" s="188" t="s">
        <v>621</v>
      </c>
      <c r="F121" s="189">
        <v>98</v>
      </c>
      <c r="G121" s="188"/>
      <c r="H121" s="188">
        <v>120</v>
      </c>
      <c r="I121" s="190">
        <v>120</v>
      </c>
      <c r="J121" s="191" t="s">
        <v>623</v>
      </c>
      <c r="K121" s="192">
        <f t="shared" si="46"/>
        <v>22</v>
      </c>
      <c r="L121" s="193">
        <f t="shared" si="47"/>
        <v>0.22448979591836735</v>
      </c>
      <c r="M121" s="188" t="s">
        <v>590</v>
      </c>
      <c r="N121" s="194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23</v>
      </c>
      <c r="B122" s="186">
        <v>42040</v>
      </c>
      <c r="C122" s="186"/>
      <c r="D122" s="187" t="s">
        <v>657</v>
      </c>
      <c r="E122" s="188" t="s">
        <v>621</v>
      </c>
      <c r="F122" s="189">
        <v>196</v>
      </c>
      <c r="G122" s="188"/>
      <c r="H122" s="188">
        <v>262</v>
      </c>
      <c r="I122" s="190">
        <v>255</v>
      </c>
      <c r="J122" s="191" t="s">
        <v>623</v>
      </c>
      <c r="K122" s="192">
        <f t="shared" si="46"/>
        <v>66</v>
      </c>
      <c r="L122" s="193">
        <f t="shared" si="47"/>
        <v>0.33673469387755101</v>
      </c>
      <c r="M122" s="188" t="s">
        <v>590</v>
      </c>
      <c r="N122" s="194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24</v>
      </c>
      <c r="B123" s="196">
        <v>42067</v>
      </c>
      <c r="C123" s="196"/>
      <c r="D123" s="197" t="s">
        <v>381</v>
      </c>
      <c r="E123" s="198" t="s">
        <v>621</v>
      </c>
      <c r="F123" s="199">
        <v>235</v>
      </c>
      <c r="G123" s="199"/>
      <c r="H123" s="200">
        <v>77</v>
      </c>
      <c r="I123" s="200" t="s">
        <v>658</v>
      </c>
      <c r="J123" s="201" t="s">
        <v>659</v>
      </c>
      <c r="K123" s="202">
        <f t="shared" si="46"/>
        <v>-158</v>
      </c>
      <c r="L123" s="203">
        <f t="shared" si="47"/>
        <v>-0.67234042553191486</v>
      </c>
      <c r="M123" s="199" t="s">
        <v>602</v>
      </c>
      <c r="N123" s="196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25</v>
      </c>
      <c r="B124" s="186">
        <v>42067</v>
      </c>
      <c r="C124" s="186"/>
      <c r="D124" s="187" t="s">
        <v>660</v>
      </c>
      <c r="E124" s="188" t="s">
        <v>621</v>
      </c>
      <c r="F124" s="189">
        <v>185</v>
      </c>
      <c r="G124" s="188"/>
      <c r="H124" s="188">
        <v>224</v>
      </c>
      <c r="I124" s="190" t="s">
        <v>661</v>
      </c>
      <c r="J124" s="191" t="s">
        <v>623</v>
      </c>
      <c r="K124" s="192">
        <f t="shared" si="46"/>
        <v>39</v>
      </c>
      <c r="L124" s="193">
        <f t="shared" si="47"/>
        <v>0.21081081081081082</v>
      </c>
      <c r="M124" s="188" t="s">
        <v>590</v>
      </c>
      <c r="N124" s="194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26</v>
      </c>
      <c r="B125" s="196">
        <v>42090</v>
      </c>
      <c r="C125" s="196"/>
      <c r="D125" s="204" t="s">
        <v>662</v>
      </c>
      <c r="E125" s="199" t="s">
        <v>621</v>
      </c>
      <c r="F125" s="199">
        <v>49.5</v>
      </c>
      <c r="G125" s="200"/>
      <c r="H125" s="200">
        <v>15.85</v>
      </c>
      <c r="I125" s="200">
        <v>67</v>
      </c>
      <c r="J125" s="201" t="s">
        <v>663</v>
      </c>
      <c r="K125" s="200">
        <f t="shared" si="46"/>
        <v>-33.65</v>
      </c>
      <c r="L125" s="205">
        <f t="shared" si="47"/>
        <v>-0.67979797979797973</v>
      </c>
      <c r="M125" s="199" t="s">
        <v>602</v>
      </c>
      <c r="N125" s="206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27</v>
      </c>
      <c r="B126" s="186">
        <v>42093</v>
      </c>
      <c r="C126" s="186"/>
      <c r="D126" s="187" t="s">
        <v>664</v>
      </c>
      <c r="E126" s="188" t="s">
        <v>621</v>
      </c>
      <c r="F126" s="189">
        <v>183.5</v>
      </c>
      <c r="G126" s="188"/>
      <c r="H126" s="188">
        <v>219</v>
      </c>
      <c r="I126" s="190">
        <v>218</v>
      </c>
      <c r="J126" s="191" t="s">
        <v>665</v>
      </c>
      <c r="K126" s="192">
        <f t="shared" si="46"/>
        <v>35.5</v>
      </c>
      <c r="L126" s="193">
        <f t="shared" si="47"/>
        <v>0.19346049046321526</v>
      </c>
      <c r="M126" s="188" t="s">
        <v>590</v>
      </c>
      <c r="N126" s="194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28</v>
      </c>
      <c r="B127" s="186">
        <v>42114</v>
      </c>
      <c r="C127" s="186"/>
      <c r="D127" s="187" t="s">
        <v>666</v>
      </c>
      <c r="E127" s="188" t="s">
        <v>621</v>
      </c>
      <c r="F127" s="189">
        <f>(227+237)/2</f>
        <v>232</v>
      </c>
      <c r="G127" s="188"/>
      <c r="H127" s="188">
        <v>298</v>
      </c>
      <c r="I127" s="190">
        <v>298</v>
      </c>
      <c r="J127" s="191" t="s">
        <v>623</v>
      </c>
      <c r="K127" s="192">
        <f t="shared" si="46"/>
        <v>66</v>
      </c>
      <c r="L127" s="193">
        <f t="shared" si="47"/>
        <v>0.28448275862068967</v>
      </c>
      <c r="M127" s="188" t="s">
        <v>590</v>
      </c>
      <c r="N127" s="194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29</v>
      </c>
      <c r="B128" s="186">
        <v>42128</v>
      </c>
      <c r="C128" s="186"/>
      <c r="D128" s="187" t="s">
        <v>667</v>
      </c>
      <c r="E128" s="188" t="s">
        <v>592</v>
      </c>
      <c r="F128" s="189">
        <v>385</v>
      </c>
      <c r="G128" s="188"/>
      <c r="H128" s="188">
        <f>212.5+331</f>
        <v>543.5</v>
      </c>
      <c r="I128" s="190">
        <v>510</v>
      </c>
      <c r="J128" s="191" t="s">
        <v>668</v>
      </c>
      <c r="K128" s="192">
        <f t="shared" si="46"/>
        <v>158.5</v>
      </c>
      <c r="L128" s="193">
        <f t="shared" si="47"/>
        <v>0.41168831168831171</v>
      </c>
      <c r="M128" s="188" t="s">
        <v>590</v>
      </c>
      <c r="N128" s="194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30</v>
      </c>
      <c r="B129" s="186">
        <v>42128</v>
      </c>
      <c r="C129" s="186"/>
      <c r="D129" s="187" t="s">
        <v>669</v>
      </c>
      <c r="E129" s="188" t="s">
        <v>592</v>
      </c>
      <c r="F129" s="189">
        <v>115.5</v>
      </c>
      <c r="G129" s="188"/>
      <c r="H129" s="188">
        <v>146</v>
      </c>
      <c r="I129" s="190">
        <v>142</v>
      </c>
      <c r="J129" s="191" t="s">
        <v>670</v>
      </c>
      <c r="K129" s="192">
        <f t="shared" si="46"/>
        <v>30.5</v>
      </c>
      <c r="L129" s="193">
        <f t="shared" si="47"/>
        <v>0.26406926406926406</v>
      </c>
      <c r="M129" s="188" t="s">
        <v>590</v>
      </c>
      <c r="N129" s="194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31</v>
      </c>
      <c r="B130" s="186">
        <v>42151</v>
      </c>
      <c r="C130" s="186"/>
      <c r="D130" s="187" t="s">
        <v>671</v>
      </c>
      <c r="E130" s="188" t="s">
        <v>592</v>
      </c>
      <c r="F130" s="189">
        <v>237.5</v>
      </c>
      <c r="G130" s="188"/>
      <c r="H130" s="188">
        <v>279.5</v>
      </c>
      <c r="I130" s="190">
        <v>278</v>
      </c>
      <c r="J130" s="191" t="s">
        <v>623</v>
      </c>
      <c r="K130" s="192">
        <f t="shared" si="46"/>
        <v>42</v>
      </c>
      <c r="L130" s="193">
        <f t="shared" si="47"/>
        <v>0.17684210526315788</v>
      </c>
      <c r="M130" s="188" t="s">
        <v>590</v>
      </c>
      <c r="N130" s="194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32</v>
      </c>
      <c r="B131" s="186">
        <v>42174</v>
      </c>
      <c r="C131" s="186"/>
      <c r="D131" s="187" t="s">
        <v>642</v>
      </c>
      <c r="E131" s="188" t="s">
        <v>621</v>
      </c>
      <c r="F131" s="189">
        <v>340</v>
      </c>
      <c r="G131" s="188"/>
      <c r="H131" s="188">
        <v>448</v>
      </c>
      <c r="I131" s="190">
        <v>448</v>
      </c>
      <c r="J131" s="191" t="s">
        <v>623</v>
      </c>
      <c r="K131" s="192">
        <f t="shared" si="46"/>
        <v>108</v>
      </c>
      <c r="L131" s="193">
        <f t="shared" si="47"/>
        <v>0.31764705882352939</v>
      </c>
      <c r="M131" s="188" t="s">
        <v>590</v>
      </c>
      <c r="N131" s="194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33</v>
      </c>
      <c r="B132" s="186">
        <v>42191</v>
      </c>
      <c r="C132" s="186"/>
      <c r="D132" s="187" t="s">
        <v>672</v>
      </c>
      <c r="E132" s="188" t="s">
        <v>621</v>
      </c>
      <c r="F132" s="189">
        <v>390</v>
      </c>
      <c r="G132" s="188"/>
      <c r="H132" s="188">
        <v>460</v>
      </c>
      <c r="I132" s="190">
        <v>460</v>
      </c>
      <c r="J132" s="191" t="s">
        <v>623</v>
      </c>
      <c r="K132" s="192">
        <f t="shared" si="46"/>
        <v>70</v>
      </c>
      <c r="L132" s="193">
        <f t="shared" si="47"/>
        <v>0.17948717948717949</v>
      </c>
      <c r="M132" s="188" t="s">
        <v>590</v>
      </c>
      <c r="N132" s="194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34</v>
      </c>
      <c r="B133" s="196">
        <v>42195</v>
      </c>
      <c r="C133" s="196"/>
      <c r="D133" s="197" t="s">
        <v>673</v>
      </c>
      <c r="E133" s="198" t="s">
        <v>621</v>
      </c>
      <c r="F133" s="199">
        <v>122.5</v>
      </c>
      <c r="G133" s="199"/>
      <c r="H133" s="200">
        <v>61</v>
      </c>
      <c r="I133" s="200">
        <v>172</v>
      </c>
      <c r="J133" s="201" t="s">
        <v>674</v>
      </c>
      <c r="K133" s="202">
        <f t="shared" si="46"/>
        <v>-61.5</v>
      </c>
      <c r="L133" s="203">
        <f t="shared" si="47"/>
        <v>-0.50204081632653064</v>
      </c>
      <c r="M133" s="199" t="s">
        <v>602</v>
      </c>
      <c r="N133" s="196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35</v>
      </c>
      <c r="B134" s="186">
        <v>42219</v>
      </c>
      <c r="C134" s="186"/>
      <c r="D134" s="187" t="s">
        <v>675</v>
      </c>
      <c r="E134" s="188" t="s">
        <v>621</v>
      </c>
      <c r="F134" s="189">
        <v>297.5</v>
      </c>
      <c r="G134" s="188"/>
      <c r="H134" s="188">
        <v>350</v>
      </c>
      <c r="I134" s="190">
        <v>360</v>
      </c>
      <c r="J134" s="191" t="s">
        <v>676</v>
      </c>
      <c r="K134" s="192">
        <f t="shared" si="46"/>
        <v>52.5</v>
      </c>
      <c r="L134" s="193">
        <f t="shared" si="47"/>
        <v>0.17647058823529413</v>
      </c>
      <c r="M134" s="188" t="s">
        <v>590</v>
      </c>
      <c r="N134" s="194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36</v>
      </c>
      <c r="B135" s="186">
        <v>42219</v>
      </c>
      <c r="C135" s="186"/>
      <c r="D135" s="187" t="s">
        <v>677</v>
      </c>
      <c r="E135" s="188" t="s">
        <v>621</v>
      </c>
      <c r="F135" s="189">
        <v>115.5</v>
      </c>
      <c r="G135" s="188"/>
      <c r="H135" s="188">
        <v>149</v>
      </c>
      <c r="I135" s="190">
        <v>140</v>
      </c>
      <c r="J135" s="191" t="s">
        <v>678</v>
      </c>
      <c r="K135" s="192">
        <f t="shared" si="46"/>
        <v>33.5</v>
      </c>
      <c r="L135" s="193">
        <f t="shared" si="47"/>
        <v>0.29004329004329005</v>
      </c>
      <c r="M135" s="188" t="s">
        <v>590</v>
      </c>
      <c r="N135" s="194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37</v>
      </c>
      <c r="B136" s="186">
        <v>42251</v>
      </c>
      <c r="C136" s="186"/>
      <c r="D136" s="187" t="s">
        <v>671</v>
      </c>
      <c r="E136" s="188" t="s">
        <v>621</v>
      </c>
      <c r="F136" s="189">
        <v>226</v>
      </c>
      <c r="G136" s="188"/>
      <c r="H136" s="188">
        <v>292</v>
      </c>
      <c r="I136" s="190">
        <v>292</v>
      </c>
      <c r="J136" s="191" t="s">
        <v>679</v>
      </c>
      <c r="K136" s="192">
        <f t="shared" si="46"/>
        <v>66</v>
      </c>
      <c r="L136" s="193">
        <f t="shared" si="47"/>
        <v>0.29203539823008851</v>
      </c>
      <c r="M136" s="188" t="s">
        <v>590</v>
      </c>
      <c r="N136" s="194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38</v>
      </c>
      <c r="B137" s="186">
        <v>42254</v>
      </c>
      <c r="C137" s="186"/>
      <c r="D137" s="187" t="s">
        <v>666</v>
      </c>
      <c r="E137" s="188" t="s">
        <v>621</v>
      </c>
      <c r="F137" s="189">
        <v>232.5</v>
      </c>
      <c r="G137" s="188"/>
      <c r="H137" s="188">
        <v>312.5</v>
      </c>
      <c r="I137" s="190">
        <v>310</v>
      </c>
      <c r="J137" s="191" t="s">
        <v>623</v>
      </c>
      <c r="K137" s="192">
        <f t="shared" si="46"/>
        <v>80</v>
      </c>
      <c r="L137" s="193">
        <f t="shared" si="47"/>
        <v>0.34408602150537637</v>
      </c>
      <c r="M137" s="188" t="s">
        <v>590</v>
      </c>
      <c r="N137" s="194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39</v>
      </c>
      <c r="B138" s="186">
        <v>42268</v>
      </c>
      <c r="C138" s="186"/>
      <c r="D138" s="187" t="s">
        <v>680</v>
      </c>
      <c r="E138" s="188" t="s">
        <v>621</v>
      </c>
      <c r="F138" s="189">
        <v>196.5</v>
      </c>
      <c r="G138" s="188"/>
      <c r="H138" s="188">
        <v>238</v>
      </c>
      <c r="I138" s="190">
        <v>238</v>
      </c>
      <c r="J138" s="191" t="s">
        <v>679</v>
      </c>
      <c r="K138" s="192">
        <f t="shared" si="46"/>
        <v>41.5</v>
      </c>
      <c r="L138" s="193">
        <f t="shared" si="47"/>
        <v>0.21119592875318066</v>
      </c>
      <c r="M138" s="188" t="s">
        <v>590</v>
      </c>
      <c r="N138" s="194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40</v>
      </c>
      <c r="B139" s="186">
        <v>42271</v>
      </c>
      <c r="C139" s="186"/>
      <c r="D139" s="187" t="s">
        <v>620</v>
      </c>
      <c r="E139" s="188" t="s">
        <v>621</v>
      </c>
      <c r="F139" s="189">
        <v>65</v>
      </c>
      <c r="G139" s="188"/>
      <c r="H139" s="188">
        <v>82</v>
      </c>
      <c r="I139" s="190">
        <v>82</v>
      </c>
      <c r="J139" s="191" t="s">
        <v>679</v>
      </c>
      <c r="K139" s="192">
        <f t="shared" si="46"/>
        <v>17</v>
      </c>
      <c r="L139" s="193">
        <f t="shared" si="47"/>
        <v>0.26153846153846155</v>
      </c>
      <c r="M139" s="188" t="s">
        <v>590</v>
      </c>
      <c r="N139" s="19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41</v>
      </c>
      <c r="B140" s="186">
        <v>42291</v>
      </c>
      <c r="C140" s="186"/>
      <c r="D140" s="187" t="s">
        <v>681</v>
      </c>
      <c r="E140" s="188" t="s">
        <v>621</v>
      </c>
      <c r="F140" s="189">
        <v>144</v>
      </c>
      <c r="G140" s="188"/>
      <c r="H140" s="188">
        <v>182.5</v>
      </c>
      <c r="I140" s="190">
        <v>181</v>
      </c>
      <c r="J140" s="191" t="s">
        <v>679</v>
      </c>
      <c r="K140" s="192">
        <f t="shared" si="46"/>
        <v>38.5</v>
      </c>
      <c r="L140" s="193">
        <f t="shared" si="47"/>
        <v>0.2673611111111111</v>
      </c>
      <c r="M140" s="188" t="s">
        <v>590</v>
      </c>
      <c r="N140" s="194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42</v>
      </c>
      <c r="B141" s="186">
        <v>42291</v>
      </c>
      <c r="C141" s="186"/>
      <c r="D141" s="187" t="s">
        <v>682</v>
      </c>
      <c r="E141" s="188" t="s">
        <v>621</v>
      </c>
      <c r="F141" s="189">
        <v>264</v>
      </c>
      <c r="G141" s="188"/>
      <c r="H141" s="188">
        <v>311</v>
      </c>
      <c r="I141" s="190">
        <v>311</v>
      </c>
      <c r="J141" s="191" t="s">
        <v>679</v>
      </c>
      <c r="K141" s="192">
        <f t="shared" si="46"/>
        <v>47</v>
      </c>
      <c r="L141" s="193">
        <f t="shared" si="47"/>
        <v>0.17803030303030304</v>
      </c>
      <c r="M141" s="188" t="s">
        <v>590</v>
      </c>
      <c r="N141" s="194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43</v>
      </c>
      <c r="B142" s="186">
        <v>42318</v>
      </c>
      <c r="C142" s="186"/>
      <c r="D142" s="187" t="s">
        <v>683</v>
      </c>
      <c r="E142" s="188" t="s">
        <v>592</v>
      </c>
      <c r="F142" s="189">
        <v>549.5</v>
      </c>
      <c r="G142" s="188"/>
      <c r="H142" s="188">
        <v>630</v>
      </c>
      <c r="I142" s="190">
        <v>630</v>
      </c>
      <c r="J142" s="191" t="s">
        <v>679</v>
      </c>
      <c r="K142" s="192">
        <f t="shared" si="46"/>
        <v>80.5</v>
      </c>
      <c r="L142" s="193">
        <f t="shared" si="47"/>
        <v>0.1464968152866242</v>
      </c>
      <c r="M142" s="188" t="s">
        <v>590</v>
      </c>
      <c r="N142" s="194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44</v>
      </c>
      <c r="B143" s="186">
        <v>42342</v>
      </c>
      <c r="C143" s="186"/>
      <c r="D143" s="187" t="s">
        <v>684</v>
      </c>
      <c r="E143" s="188" t="s">
        <v>621</v>
      </c>
      <c r="F143" s="189">
        <v>1027.5</v>
      </c>
      <c r="G143" s="188"/>
      <c r="H143" s="188">
        <v>1315</v>
      </c>
      <c r="I143" s="190">
        <v>1250</v>
      </c>
      <c r="J143" s="191" t="s">
        <v>679</v>
      </c>
      <c r="K143" s="192">
        <f t="shared" si="46"/>
        <v>287.5</v>
      </c>
      <c r="L143" s="193">
        <f t="shared" si="47"/>
        <v>0.27980535279805352</v>
      </c>
      <c r="M143" s="188" t="s">
        <v>590</v>
      </c>
      <c r="N143" s="194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45</v>
      </c>
      <c r="B144" s="186">
        <v>42367</v>
      </c>
      <c r="C144" s="186"/>
      <c r="D144" s="187" t="s">
        <v>685</v>
      </c>
      <c r="E144" s="188" t="s">
        <v>621</v>
      </c>
      <c r="F144" s="189">
        <v>465</v>
      </c>
      <c r="G144" s="188"/>
      <c r="H144" s="188">
        <v>540</v>
      </c>
      <c r="I144" s="190">
        <v>540</v>
      </c>
      <c r="J144" s="191" t="s">
        <v>679</v>
      </c>
      <c r="K144" s="192">
        <f t="shared" si="46"/>
        <v>75</v>
      </c>
      <c r="L144" s="193">
        <f t="shared" si="47"/>
        <v>0.16129032258064516</v>
      </c>
      <c r="M144" s="188" t="s">
        <v>590</v>
      </c>
      <c r="N144" s="194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46</v>
      </c>
      <c r="B145" s="186">
        <v>42380</v>
      </c>
      <c r="C145" s="186"/>
      <c r="D145" s="187" t="s">
        <v>382</v>
      </c>
      <c r="E145" s="188" t="s">
        <v>592</v>
      </c>
      <c r="F145" s="189">
        <v>81</v>
      </c>
      <c r="G145" s="188"/>
      <c r="H145" s="188">
        <v>110</v>
      </c>
      <c r="I145" s="190">
        <v>110</v>
      </c>
      <c r="J145" s="191" t="s">
        <v>679</v>
      </c>
      <c r="K145" s="192">
        <f t="shared" si="46"/>
        <v>29</v>
      </c>
      <c r="L145" s="193">
        <f t="shared" si="47"/>
        <v>0.35802469135802467</v>
      </c>
      <c r="M145" s="188" t="s">
        <v>590</v>
      </c>
      <c r="N145" s="194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47</v>
      </c>
      <c r="B146" s="186">
        <v>42382</v>
      </c>
      <c r="C146" s="186"/>
      <c r="D146" s="187" t="s">
        <v>686</v>
      </c>
      <c r="E146" s="188" t="s">
        <v>592</v>
      </c>
      <c r="F146" s="189">
        <v>417.5</v>
      </c>
      <c r="G146" s="188"/>
      <c r="H146" s="188">
        <v>547</v>
      </c>
      <c r="I146" s="190">
        <v>535</v>
      </c>
      <c r="J146" s="191" t="s">
        <v>679</v>
      </c>
      <c r="K146" s="192">
        <f t="shared" si="46"/>
        <v>129.5</v>
      </c>
      <c r="L146" s="193">
        <f t="shared" si="47"/>
        <v>0.31017964071856285</v>
      </c>
      <c r="M146" s="188" t="s">
        <v>590</v>
      </c>
      <c r="N146" s="194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48</v>
      </c>
      <c r="B147" s="186">
        <v>42408</v>
      </c>
      <c r="C147" s="186"/>
      <c r="D147" s="187" t="s">
        <v>687</v>
      </c>
      <c r="E147" s="188" t="s">
        <v>621</v>
      </c>
      <c r="F147" s="189">
        <v>650</v>
      </c>
      <c r="G147" s="188"/>
      <c r="H147" s="188">
        <v>800</v>
      </c>
      <c r="I147" s="190">
        <v>800</v>
      </c>
      <c r="J147" s="191" t="s">
        <v>679</v>
      </c>
      <c r="K147" s="192">
        <f t="shared" si="46"/>
        <v>150</v>
      </c>
      <c r="L147" s="193">
        <f t="shared" si="47"/>
        <v>0.23076923076923078</v>
      </c>
      <c r="M147" s="188" t="s">
        <v>590</v>
      </c>
      <c r="N147" s="194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49</v>
      </c>
      <c r="B148" s="186">
        <v>42433</v>
      </c>
      <c r="C148" s="186"/>
      <c r="D148" s="187" t="s">
        <v>211</v>
      </c>
      <c r="E148" s="188" t="s">
        <v>621</v>
      </c>
      <c r="F148" s="189">
        <v>437.5</v>
      </c>
      <c r="G148" s="188"/>
      <c r="H148" s="188">
        <v>504.5</v>
      </c>
      <c r="I148" s="190">
        <v>522</v>
      </c>
      <c r="J148" s="191" t="s">
        <v>688</v>
      </c>
      <c r="K148" s="192">
        <f t="shared" si="46"/>
        <v>67</v>
      </c>
      <c r="L148" s="193">
        <f t="shared" si="47"/>
        <v>0.15314285714285714</v>
      </c>
      <c r="M148" s="188" t="s">
        <v>590</v>
      </c>
      <c r="N148" s="194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50</v>
      </c>
      <c r="B149" s="186">
        <v>42438</v>
      </c>
      <c r="C149" s="186"/>
      <c r="D149" s="187" t="s">
        <v>689</v>
      </c>
      <c r="E149" s="188" t="s">
        <v>621</v>
      </c>
      <c r="F149" s="189">
        <v>189.5</v>
      </c>
      <c r="G149" s="188"/>
      <c r="H149" s="188">
        <v>218</v>
      </c>
      <c r="I149" s="190">
        <v>218</v>
      </c>
      <c r="J149" s="191" t="s">
        <v>679</v>
      </c>
      <c r="K149" s="192">
        <f t="shared" si="46"/>
        <v>28.5</v>
      </c>
      <c r="L149" s="193">
        <f t="shared" si="47"/>
        <v>0.15039577836411611</v>
      </c>
      <c r="M149" s="188" t="s">
        <v>590</v>
      </c>
      <c r="N149" s="194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51</v>
      </c>
      <c r="B150" s="196">
        <v>42471</v>
      </c>
      <c r="C150" s="196"/>
      <c r="D150" s="204" t="s">
        <v>690</v>
      </c>
      <c r="E150" s="199" t="s">
        <v>621</v>
      </c>
      <c r="F150" s="199">
        <v>36.5</v>
      </c>
      <c r="G150" s="200"/>
      <c r="H150" s="200">
        <v>15.85</v>
      </c>
      <c r="I150" s="200">
        <v>60</v>
      </c>
      <c r="J150" s="201" t="s">
        <v>691</v>
      </c>
      <c r="K150" s="202">
        <f t="shared" si="46"/>
        <v>-20.65</v>
      </c>
      <c r="L150" s="203">
        <f t="shared" si="47"/>
        <v>-0.5657534246575342</v>
      </c>
      <c r="M150" s="199" t="s">
        <v>602</v>
      </c>
      <c r="N150" s="207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52</v>
      </c>
      <c r="B151" s="186">
        <v>42472</v>
      </c>
      <c r="C151" s="186"/>
      <c r="D151" s="187" t="s">
        <v>692</v>
      </c>
      <c r="E151" s="188" t="s">
        <v>621</v>
      </c>
      <c r="F151" s="189">
        <v>93</v>
      </c>
      <c r="G151" s="188"/>
      <c r="H151" s="188">
        <v>149</v>
      </c>
      <c r="I151" s="190">
        <v>140</v>
      </c>
      <c r="J151" s="191" t="s">
        <v>693</v>
      </c>
      <c r="K151" s="192">
        <f t="shared" si="46"/>
        <v>56</v>
      </c>
      <c r="L151" s="193">
        <f t="shared" si="47"/>
        <v>0.60215053763440862</v>
      </c>
      <c r="M151" s="188" t="s">
        <v>590</v>
      </c>
      <c r="N151" s="194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53</v>
      </c>
      <c r="B152" s="186">
        <v>42472</v>
      </c>
      <c r="C152" s="186"/>
      <c r="D152" s="187" t="s">
        <v>694</v>
      </c>
      <c r="E152" s="188" t="s">
        <v>621</v>
      </c>
      <c r="F152" s="189">
        <v>130</v>
      </c>
      <c r="G152" s="188"/>
      <c r="H152" s="188">
        <v>150</v>
      </c>
      <c r="I152" s="190" t="s">
        <v>695</v>
      </c>
      <c r="J152" s="191" t="s">
        <v>679</v>
      </c>
      <c r="K152" s="192">
        <f t="shared" si="46"/>
        <v>20</v>
      </c>
      <c r="L152" s="193">
        <f t="shared" si="47"/>
        <v>0.15384615384615385</v>
      </c>
      <c r="M152" s="188" t="s">
        <v>590</v>
      </c>
      <c r="N152" s="194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54</v>
      </c>
      <c r="B153" s="186">
        <v>42473</v>
      </c>
      <c r="C153" s="186"/>
      <c r="D153" s="187" t="s">
        <v>696</v>
      </c>
      <c r="E153" s="188" t="s">
        <v>621</v>
      </c>
      <c r="F153" s="189">
        <v>196</v>
      </c>
      <c r="G153" s="188"/>
      <c r="H153" s="188">
        <v>299</v>
      </c>
      <c r="I153" s="190">
        <v>299</v>
      </c>
      <c r="J153" s="191" t="s">
        <v>679</v>
      </c>
      <c r="K153" s="192">
        <v>103</v>
      </c>
      <c r="L153" s="193">
        <v>0.52551020408163296</v>
      </c>
      <c r="M153" s="188" t="s">
        <v>590</v>
      </c>
      <c r="N153" s="194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55</v>
      </c>
      <c r="B154" s="186">
        <v>42473</v>
      </c>
      <c r="C154" s="186"/>
      <c r="D154" s="187" t="s">
        <v>697</v>
      </c>
      <c r="E154" s="188" t="s">
        <v>621</v>
      </c>
      <c r="F154" s="189">
        <v>88</v>
      </c>
      <c r="G154" s="188"/>
      <c r="H154" s="188">
        <v>103</v>
      </c>
      <c r="I154" s="190">
        <v>103</v>
      </c>
      <c r="J154" s="191" t="s">
        <v>679</v>
      </c>
      <c r="K154" s="192">
        <v>15</v>
      </c>
      <c r="L154" s="193">
        <v>0.170454545454545</v>
      </c>
      <c r="M154" s="188" t="s">
        <v>590</v>
      </c>
      <c r="N154" s="194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56</v>
      </c>
      <c r="B155" s="186">
        <v>42492</v>
      </c>
      <c r="C155" s="186"/>
      <c r="D155" s="187" t="s">
        <v>698</v>
      </c>
      <c r="E155" s="188" t="s">
        <v>621</v>
      </c>
      <c r="F155" s="189">
        <v>127.5</v>
      </c>
      <c r="G155" s="188"/>
      <c r="H155" s="188">
        <v>148</v>
      </c>
      <c r="I155" s="190" t="s">
        <v>699</v>
      </c>
      <c r="J155" s="191" t="s">
        <v>679</v>
      </c>
      <c r="K155" s="192">
        <f t="shared" ref="K155:K159" si="48">H155-F155</f>
        <v>20.5</v>
      </c>
      <c r="L155" s="193">
        <f t="shared" ref="L155:L159" si="49">K155/F155</f>
        <v>0.16078431372549021</v>
      </c>
      <c r="M155" s="188" t="s">
        <v>590</v>
      </c>
      <c r="N155" s="194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57</v>
      </c>
      <c r="B156" s="186">
        <v>42493</v>
      </c>
      <c r="C156" s="186"/>
      <c r="D156" s="187" t="s">
        <v>700</v>
      </c>
      <c r="E156" s="188" t="s">
        <v>621</v>
      </c>
      <c r="F156" s="189">
        <v>675</v>
      </c>
      <c r="G156" s="188"/>
      <c r="H156" s="188">
        <v>815</v>
      </c>
      <c r="I156" s="190" t="s">
        <v>701</v>
      </c>
      <c r="J156" s="191" t="s">
        <v>679</v>
      </c>
      <c r="K156" s="192">
        <f t="shared" si="48"/>
        <v>140</v>
      </c>
      <c r="L156" s="193">
        <f t="shared" si="49"/>
        <v>0.2074074074074074</v>
      </c>
      <c r="M156" s="188" t="s">
        <v>590</v>
      </c>
      <c r="N156" s="194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58</v>
      </c>
      <c r="B157" s="196">
        <v>42522</v>
      </c>
      <c r="C157" s="196"/>
      <c r="D157" s="197" t="s">
        <v>702</v>
      </c>
      <c r="E157" s="198" t="s">
        <v>621</v>
      </c>
      <c r="F157" s="199">
        <v>500</v>
      </c>
      <c r="G157" s="199"/>
      <c r="H157" s="200">
        <v>232.5</v>
      </c>
      <c r="I157" s="200" t="s">
        <v>703</v>
      </c>
      <c r="J157" s="201" t="s">
        <v>704</v>
      </c>
      <c r="K157" s="202">
        <f t="shared" si="48"/>
        <v>-267.5</v>
      </c>
      <c r="L157" s="203">
        <f t="shared" si="49"/>
        <v>-0.53500000000000003</v>
      </c>
      <c r="M157" s="199" t="s">
        <v>602</v>
      </c>
      <c r="N157" s="196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59</v>
      </c>
      <c r="B158" s="186">
        <v>42527</v>
      </c>
      <c r="C158" s="186"/>
      <c r="D158" s="187" t="s">
        <v>541</v>
      </c>
      <c r="E158" s="188" t="s">
        <v>621</v>
      </c>
      <c r="F158" s="189">
        <v>110</v>
      </c>
      <c r="G158" s="188"/>
      <c r="H158" s="188">
        <v>126.5</v>
      </c>
      <c r="I158" s="190">
        <v>125</v>
      </c>
      <c r="J158" s="191" t="s">
        <v>630</v>
      </c>
      <c r="K158" s="192">
        <f t="shared" si="48"/>
        <v>16.5</v>
      </c>
      <c r="L158" s="193">
        <f t="shared" si="49"/>
        <v>0.15</v>
      </c>
      <c r="M158" s="188" t="s">
        <v>590</v>
      </c>
      <c r="N158" s="194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60</v>
      </c>
      <c r="B159" s="186">
        <v>42538</v>
      </c>
      <c r="C159" s="186"/>
      <c r="D159" s="187" t="s">
        <v>705</v>
      </c>
      <c r="E159" s="188" t="s">
        <v>621</v>
      </c>
      <c r="F159" s="189">
        <v>44</v>
      </c>
      <c r="G159" s="188"/>
      <c r="H159" s="188">
        <v>69.5</v>
      </c>
      <c r="I159" s="190">
        <v>69.5</v>
      </c>
      <c r="J159" s="191" t="s">
        <v>706</v>
      </c>
      <c r="K159" s="192">
        <f t="shared" si="48"/>
        <v>25.5</v>
      </c>
      <c r="L159" s="193">
        <f t="shared" si="49"/>
        <v>0.57954545454545459</v>
      </c>
      <c r="M159" s="188" t="s">
        <v>590</v>
      </c>
      <c r="N159" s="194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61</v>
      </c>
      <c r="B160" s="186">
        <v>42549</v>
      </c>
      <c r="C160" s="186"/>
      <c r="D160" s="187" t="s">
        <v>707</v>
      </c>
      <c r="E160" s="188" t="s">
        <v>621</v>
      </c>
      <c r="F160" s="189">
        <v>262.5</v>
      </c>
      <c r="G160" s="188"/>
      <c r="H160" s="188">
        <v>340</v>
      </c>
      <c r="I160" s="190">
        <v>333</v>
      </c>
      <c r="J160" s="191" t="s">
        <v>708</v>
      </c>
      <c r="K160" s="192">
        <v>77.5</v>
      </c>
      <c r="L160" s="193">
        <v>0.29523809523809502</v>
      </c>
      <c r="M160" s="188" t="s">
        <v>590</v>
      </c>
      <c r="N160" s="194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62</v>
      </c>
      <c r="B161" s="186">
        <v>42549</v>
      </c>
      <c r="C161" s="186"/>
      <c r="D161" s="187" t="s">
        <v>709</v>
      </c>
      <c r="E161" s="188" t="s">
        <v>621</v>
      </c>
      <c r="F161" s="189">
        <v>840</v>
      </c>
      <c r="G161" s="188"/>
      <c r="H161" s="188">
        <v>1230</v>
      </c>
      <c r="I161" s="190">
        <v>1230</v>
      </c>
      <c r="J161" s="191" t="s">
        <v>679</v>
      </c>
      <c r="K161" s="192">
        <v>390</v>
      </c>
      <c r="L161" s="193">
        <v>0.46428571428571402</v>
      </c>
      <c r="M161" s="188" t="s">
        <v>590</v>
      </c>
      <c r="N161" s="194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8">
        <v>63</v>
      </c>
      <c r="B162" s="209">
        <v>42556</v>
      </c>
      <c r="C162" s="209"/>
      <c r="D162" s="210" t="s">
        <v>710</v>
      </c>
      <c r="E162" s="211" t="s">
        <v>621</v>
      </c>
      <c r="F162" s="211">
        <v>395</v>
      </c>
      <c r="G162" s="212"/>
      <c r="H162" s="212">
        <f>(468.5+342.5)/2</f>
        <v>405.5</v>
      </c>
      <c r="I162" s="212">
        <v>510</v>
      </c>
      <c r="J162" s="213" t="s">
        <v>711</v>
      </c>
      <c r="K162" s="214">
        <f t="shared" ref="K162:K168" si="50">H162-F162</f>
        <v>10.5</v>
      </c>
      <c r="L162" s="215">
        <f t="shared" ref="L162:L168" si="51">K162/F162</f>
        <v>2.6582278481012658E-2</v>
      </c>
      <c r="M162" s="211" t="s">
        <v>712</v>
      </c>
      <c r="N162" s="209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64</v>
      </c>
      <c r="B163" s="196">
        <v>42584</v>
      </c>
      <c r="C163" s="196"/>
      <c r="D163" s="197" t="s">
        <v>713</v>
      </c>
      <c r="E163" s="198" t="s">
        <v>592</v>
      </c>
      <c r="F163" s="199">
        <f>169.5-12.8</f>
        <v>156.69999999999999</v>
      </c>
      <c r="G163" s="199"/>
      <c r="H163" s="200">
        <v>77</v>
      </c>
      <c r="I163" s="200" t="s">
        <v>714</v>
      </c>
      <c r="J163" s="201" t="s">
        <v>715</v>
      </c>
      <c r="K163" s="202">
        <f t="shared" si="50"/>
        <v>-79.699999999999989</v>
      </c>
      <c r="L163" s="203">
        <f t="shared" si="51"/>
        <v>-0.50861518825781749</v>
      </c>
      <c r="M163" s="199" t="s">
        <v>602</v>
      </c>
      <c r="N163" s="196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65</v>
      </c>
      <c r="B164" s="196">
        <v>42586</v>
      </c>
      <c r="C164" s="196"/>
      <c r="D164" s="197" t="s">
        <v>716</v>
      </c>
      <c r="E164" s="198" t="s">
        <v>621</v>
      </c>
      <c r="F164" s="199">
        <v>400</v>
      </c>
      <c r="G164" s="199"/>
      <c r="H164" s="200">
        <v>305</v>
      </c>
      <c r="I164" s="200">
        <v>475</v>
      </c>
      <c r="J164" s="201" t="s">
        <v>717</v>
      </c>
      <c r="K164" s="202">
        <f t="shared" si="50"/>
        <v>-95</v>
      </c>
      <c r="L164" s="203">
        <f t="shared" si="51"/>
        <v>-0.23749999999999999</v>
      </c>
      <c r="M164" s="199" t="s">
        <v>602</v>
      </c>
      <c r="N164" s="196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66</v>
      </c>
      <c r="B165" s="186">
        <v>42593</v>
      </c>
      <c r="C165" s="186"/>
      <c r="D165" s="187" t="s">
        <v>718</v>
      </c>
      <c r="E165" s="188" t="s">
        <v>621</v>
      </c>
      <c r="F165" s="189">
        <v>86.5</v>
      </c>
      <c r="G165" s="188"/>
      <c r="H165" s="188">
        <v>130</v>
      </c>
      <c r="I165" s="190">
        <v>130</v>
      </c>
      <c r="J165" s="191" t="s">
        <v>719</v>
      </c>
      <c r="K165" s="192">
        <f t="shared" si="50"/>
        <v>43.5</v>
      </c>
      <c r="L165" s="193">
        <f t="shared" si="51"/>
        <v>0.50289017341040465</v>
      </c>
      <c r="M165" s="188" t="s">
        <v>590</v>
      </c>
      <c r="N165" s="194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67</v>
      </c>
      <c r="B166" s="196">
        <v>42600</v>
      </c>
      <c r="C166" s="196"/>
      <c r="D166" s="197" t="s">
        <v>110</v>
      </c>
      <c r="E166" s="198" t="s">
        <v>621</v>
      </c>
      <c r="F166" s="199">
        <v>133.5</v>
      </c>
      <c r="G166" s="199"/>
      <c r="H166" s="200">
        <v>126.5</v>
      </c>
      <c r="I166" s="200">
        <v>178</v>
      </c>
      <c r="J166" s="201" t="s">
        <v>720</v>
      </c>
      <c r="K166" s="202">
        <f t="shared" si="50"/>
        <v>-7</v>
      </c>
      <c r="L166" s="203">
        <f t="shared" si="51"/>
        <v>-5.2434456928838954E-2</v>
      </c>
      <c r="M166" s="199" t="s">
        <v>602</v>
      </c>
      <c r="N166" s="196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68</v>
      </c>
      <c r="B167" s="186">
        <v>42613</v>
      </c>
      <c r="C167" s="186"/>
      <c r="D167" s="187" t="s">
        <v>721</v>
      </c>
      <c r="E167" s="188" t="s">
        <v>621</v>
      </c>
      <c r="F167" s="189">
        <v>560</v>
      </c>
      <c r="G167" s="188"/>
      <c r="H167" s="188">
        <v>725</v>
      </c>
      <c r="I167" s="190">
        <v>725</v>
      </c>
      <c r="J167" s="191" t="s">
        <v>623</v>
      </c>
      <c r="K167" s="192">
        <f t="shared" si="50"/>
        <v>165</v>
      </c>
      <c r="L167" s="193">
        <f t="shared" si="51"/>
        <v>0.29464285714285715</v>
      </c>
      <c r="M167" s="188" t="s">
        <v>590</v>
      </c>
      <c r="N167" s="194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69</v>
      </c>
      <c r="B168" s="186">
        <v>42614</v>
      </c>
      <c r="C168" s="186"/>
      <c r="D168" s="187" t="s">
        <v>722</v>
      </c>
      <c r="E168" s="188" t="s">
        <v>621</v>
      </c>
      <c r="F168" s="189">
        <v>160.5</v>
      </c>
      <c r="G168" s="188"/>
      <c r="H168" s="188">
        <v>210</v>
      </c>
      <c r="I168" s="190">
        <v>210</v>
      </c>
      <c r="J168" s="191" t="s">
        <v>623</v>
      </c>
      <c r="K168" s="192">
        <f t="shared" si="50"/>
        <v>49.5</v>
      </c>
      <c r="L168" s="193">
        <f t="shared" si="51"/>
        <v>0.30841121495327101</v>
      </c>
      <c r="M168" s="188" t="s">
        <v>590</v>
      </c>
      <c r="N168" s="194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70</v>
      </c>
      <c r="B169" s="186">
        <v>42646</v>
      </c>
      <c r="C169" s="186"/>
      <c r="D169" s="187" t="s">
        <v>396</v>
      </c>
      <c r="E169" s="188" t="s">
        <v>621</v>
      </c>
      <c r="F169" s="189">
        <v>430</v>
      </c>
      <c r="G169" s="188"/>
      <c r="H169" s="188">
        <v>596</v>
      </c>
      <c r="I169" s="190">
        <v>575</v>
      </c>
      <c r="J169" s="191" t="s">
        <v>723</v>
      </c>
      <c r="K169" s="192">
        <v>166</v>
      </c>
      <c r="L169" s="193">
        <v>0.38604651162790699</v>
      </c>
      <c r="M169" s="188" t="s">
        <v>590</v>
      </c>
      <c r="N169" s="194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71</v>
      </c>
      <c r="B170" s="186">
        <v>42657</v>
      </c>
      <c r="C170" s="186"/>
      <c r="D170" s="187" t="s">
        <v>724</v>
      </c>
      <c r="E170" s="188" t="s">
        <v>621</v>
      </c>
      <c r="F170" s="189">
        <v>280</v>
      </c>
      <c r="G170" s="188"/>
      <c r="H170" s="188">
        <v>345</v>
      </c>
      <c r="I170" s="190">
        <v>345</v>
      </c>
      <c r="J170" s="191" t="s">
        <v>623</v>
      </c>
      <c r="K170" s="192">
        <f t="shared" ref="K170:K175" si="52">H170-F170</f>
        <v>65</v>
      </c>
      <c r="L170" s="193">
        <f t="shared" ref="L170:L171" si="53">K170/F170</f>
        <v>0.23214285714285715</v>
      </c>
      <c r="M170" s="188" t="s">
        <v>590</v>
      </c>
      <c r="N170" s="194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72</v>
      </c>
      <c r="B171" s="186">
        <v>42657</v>
      </c>
      <c r="C171" s="186"/>
      <c r="D171" s="187" t="s">
        <v>725</v>
      </c>
      <c r="E171" s="188" t="s">
        <v>621</v>
      </c>
      <c r="F171" s="189">
        <v>245</v>
      </c>
      <c r="G171" s="188"/>
      <c r="H171" s="188">
        <v>325.5</v>
      </c>
      <c r="I171" s="190">
        <v>330</v>
      </c>
      <c r="J171" s="191" t="s">
        <v>726</v>
      </c>
      <c r="K171" s="192">
        <f t="shared" si="52"/>
        <v>80.5</v>
      </c>
      <c r="L171" s="193">
        <f t="shared" si="53"/>
        <v>0.32857142857142857</v>
      </c>
      <c r="M171" s="188" t="s">
        <v>590</v>
      </c>
      <c r="N171" s="19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73</v>
      </c>
      <c r="B172" s="186">
        <v>42660</v>
      </c>
      <c r="C172" s="186"/>
      <c r="D172" s="187" t="s">
        <v>346</v>
      </c>
      <c r="E172" s="188" t="s">
        <v>621</v>
      </c>
      <c r="F172" s="189">
        <v>125</v>
      </c>
      <c r="G172" s="188"/>
      <c r="H172" s="188">
        <v>160</v>
      </c>
      <c r="I172" s="190">
        <v>160</v>
      </c>
      <c r="J172" s="191" t="s">
        <v>679</v>
      </c>
      <c r="K172" s="192">
        <f t="shared" si="52"/>
        <v>35</v>
      </c>
      <c r="L172" s="193">
        <v>0.28000000000000003</v>
      </c>
      <c r="M172" s="188" t="s">
        <v>590</v>
      </c>
      <c r="N172" s="194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74</v>
      </c>
      <c r="B173" s="186">
        <v>42660</v>
      </c>
      <c r="C173" s="186"/>
      <c r="D173" s="187" t="s">
        <v>469</v>
      </c>
      <c r="E173" s="188" t="s">
        <v>621</v>
      </c>
      <c r="F173" s="189">
        <v>114</v>
      </c>
      <c r="G173" s="188"/>
      <c r="H173" s="188">
        <v>145</v>
      </c>
      <c r="I173" s="190">
        <v>145</v>
      </c>
      <c r="J173" s="191" t="s">
        <v>679</v>
      </c>
      <c r="K173" s="192">
        <f t="shared" si="52"/>
        <v>31</v>
      </c>
      <c r="L173" s="193">
        <f t="shared" ref="L173:L175" si="54">K173/F173</f>
        <v>0.27192982456140352</v>
      </c>
      <c r="M173" s="188" t="s">
        <v>590</v>
      </c>
      <c r="N173" s="194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75</v>
      </c>
      <c r="B174" s="186">
        <v>42660</v>
      </c>
      <c r="C174" s="186"/>
      <c r="D174" s="187" t="s">
        <v>727</v>
      </c>
      <c r="E174" s="188" t="s">
        <v>621</v>
      </c>
      <c r="F174" s="189">
        <v>212</v>
      </c>
      <c r="G174" s="188"/>
      <c r="H174" s="188">
        <v>280</v>
      </c>
      <c r="I174" s="190">
        <v>276</v>
      </c>
      <c r="J174" s="191" t="s">
        <v>728</v>
      </c>
      <c r="K174" s="192">
        <f t="shared" si="52"/>
        <v>68</v>
      </c>
      <c r="L174" s="193">
        <f t="shared" si="54"/>
        <v>0.32075471698113206</v>
      </c>
      <c r="M174" s="188" t="s">
        <v>590</v>
      </c>
      <c r="N174" s="194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76</v>
      </c>
      <c r="B175" s="186">
        <v>42678</v>
      </c>
      <c r="C175" s="186"/>
      <c r="D175" s="187" t="s">
        <v>457</v>
      </c>
      <c r="E175" s="188" t="s">
        <v>621</v>
      </c>
      <c r="F175" s="189">
        <v>155</v>
      </c>
      <c r="G175" s="188"/>
      <c r="H175" s="188">
        <v>210</v>
      </c>
      <c r="I175" s="190">
        <v>210</v>
      </c>
      <c r="J175" s="191" t="s">
        <v>729</v>
      </c>
      <c r="K175" s="192">
        <f t="shared" si="52"/>
        <v>55</v>
      </c>
      <c r="L175" s="193">
        <f t="shared" si="54"/>
        <v>0.35483870967741937</v>
      </c>
      <c r="M175" s="188" t="s">
        <v>590</v>
      </c>
      <c r="N175" s="194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77</v>
      </c>
      <c r="B176" s="196">
        <v>42710</v>
      </c>
      <c r="C176" s="196"/>
      <c r="D176" s="197" t="s">
        <v>730</v>
      </c>
      <c r="E176" s="198" t="s">
        <v>621</v>
      </c>
      <c r="F176" s="199">
        <v>150.5</v>
      </c>
      <c r="G176" s="199"/>
      <c r="H176" s="200">
        <v>72.5</v>
      </c>
      <c r="I176" s="200">
        <v>174</v>
      </c>
      <c r="J176" s="201" t="s">
        <v>731</v>
      </c>
      <c r="K176" s="202">
        <v>-78</v>
      </c>
      <c r="L176" s="203">
        <v>-0.51827242524916906</v>
      </c>
      <c r="M176" s="199" t="s">
        <v>602</v>
      </c>
      <c r="N176" s="19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78</v>
      </c>
      <c r="B177" s="186">
        <v>42712</v>
      </c>
      <c r="C177" s="186"/>
      <c r="D177" s="187" t="s">
        <v>732</v>
      </c>
      <c r="E177" s="188" t="s">
        <v>621</v>
      </c>
      <c r="F177" s="189">
        <v>380</v>
      </c>
      <c r="G177" s="188"/>
      <c r="H177" s="188">
        <v>478</v>
      </c>
      <c r="I177" s="190">
        <v>468</v>
      </c>
      <c r="J177" s="191" t="s">
        <v>679</v>
      </c>
      <c r="K177" s="192">
        <f t="shared" ref="K177:K179" si="55">H177-F177</f>
        <v>98</v>
      </c>
      <c r="L177" s="193">
        <f t="shared" ref="L177:L179" si="56">K177/F177</f>
        <v>0.25789473684210529</v>
      </c>
      <c r="M177" s="188" t="s">
        <v>590</v>
      </c>
      <c r="N177" s="19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79</v>
      </c>
      <c r="B178" s="186">
        <v>42734</v>
      </c>
      <c r="C178" s="186"/>
      <c r="D178" s="187" t="s">
        <v>109</v>
      </c>
      <c r="E178" s="188" t="s">
        <v>621</v>
      </c>
      <c r="F178" s="189">
        <v>305</v>
      </c>
      <c r="G178" s="188"/>
      <c r="H178" s="188">
        <v>375</v>
      </c>
      <c r="I178" s="190">
        <v>375</v>
      </c>
      <c r="J178" s="191" t="s">
        <v>679</v>
      </c>
      <c r="K178" s="192">
        <f t="shared" si="55"/>
        <v>70</v>
      </c>
      <c r="L178" s="193">
        <f t="shared" si="56"/>
        <v>0.22950819672131148</v>
      </c>
      <c r="M178" s="188" t="s">
        <v>590</v>
      </c>
      <c r="N178" s="194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80</v>
      </c>
      <c r="B179" s="186">
        <v>42739</v>
      </c>
      <c r="C179" s="186"/>
      <c r="D179" s="187" t="s">
        <v>95</v>
      </c>
      <c r="E179" s="188" t="s">
        <v>621</v>
      </c>
      <c r="F179" s="189">
        <v>99.5</v>
      </c>
      <c r="G179" s="188"/>
      <c r="H179" s="188">
        <v>158</v>
      </c>
      <c r="I179" s="190">
        <v>158</v>
      </c>
      <c r="J179" s="191" t="s">
        <v>679</v>
      </c>
      <c r="K179" s="192">
        <f t="shared" si="55"/>
        <v>58.5</v>
      </c>
      <c r="L179" s="193">
        <f t="shared" si="56"/>
        <v>0.5879396984924623</v>
      </c>
      <c r="M179" s="188" t="s">
        <v>590</v>
      </c>
      <c r="N179" s="194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81</v>
      </c>
      <c r="B180" s="186">
        <v>42739</v>
      </c>
      <c r="C180" s="186"/>
      <c r="D180" s="187" t="s">
        <v>95</v>
      </c>
      <c r="E180" s="188" t="s">
        <v>621</v>
      </c>
      <c r="F180" s="189">
        <v>99.5</v>
      </c>
      <c r="G180" s="188"/>
      <c r="H180" s="188">
        <v>158</v>
      </c>
      <c r="I180" s="190">
        <v>158</v>
      </c>
      <c r="J180" s="191" t="s">
        <v>679</v>
      </c>
      <c r="K180" s="192">
        <v>58.5</v>
      </c>
      <c r="L180" s="193">
        <v>0.58793969849246197</v>
      </c>
      <c r="M180" s="188" t="s">
        <v>590</v>
      </c>
      <c r="N180" s="194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82</v>
      </c>
      <c r="B181" s="186">
        <v>42786</v>
      </c>
      <c r="C181" s="186"/>
      <c r="D181" s="187" t="s">
        <v>186</v>
      </c>
      <c r="E181" s="188" t="s">
        <v>621</v>
      </c>
      <c r="F181" s="189">
        <v>140.5</v>
      </c>
      <c r="G181" s="188"/>
      <c r="H181" s="188">
        <v>220</v>
      </c>
      <c r="I181" s="190">
        <v>220</v>
      </c>
      <c r="J181" s="191" t="s">
        <v>679</v>
      </c>
      <c r="K181" s="192">
        <f>H181-F181</f>
        <v>79.5</v>
      </c>
      <c r="L181" s="193">
        <f>K181/F181</f>
        <v>0.5658362989323843</v>
      </c>
      <c r="M181" s="188" t="s">
        <v>590</v>
      </c>
      <c r="N181" s="194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83</v>
      </c>
      <c r="B182" s="186">
        <v>42786</v>
      </c>
      <c r="C182" s="186"/>
      <c r="D182" s="187" t="s">
        <v>733</v>
      </c>
      <c r="E182" s="188" t="s">
        <v>621</v>
      </c>
      <c r="F182" s="189">
        <v>202.5</v>
      </c>
      <c r="G182" s="188"/>
      <c r="H182" s="188">
        <v>234</v>
      </c>
      <c r="I182" s="190">
        <v>234</v>
      </c>
      <c r="J182" s="191" t="s">
        <v>679</v>
      </c>
      <c r="K182" s="192">
        <v>31.5</v>
      </c>
      <c r="L182" s="193">
        <v>0.155555555555556</v>
      </c>
      <c r="M182" s="188" t="s">
        <v>590</v>
      </c>
      <c r="N182" s="194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84</v>
      </c>
      <c r="B183" s="186">
        <v>42818</v>
      </c>
      <c r="C183" s="186"/>
      <c r="D183" s="187" t="s">
        <v>734</v>
      </c>
      <c r="E183" s="188" t="s">
        <v>621</v>
      </c>
      <c r="F183" s="189">
        <v>300.5</v>
      </c>
      <c r="G183" s="188"/>
      <c r="H183" s="188">
        <v>417.5</v>
      </c>
      <c r="I183" s="190">
        <v>420</v>
      </c>
      <c r="J183" s="191" t="s">
        <v>735</v>
      </c>
      <c r="K183" s="192">
        <f>H183-F183</f>
        <v>117</v>
      </c>
      <c r="L183" s="193">
        <f>K183/F183</f>
        <v>0.38935108153078202</v>
      </c>
      <c r="M183" s="188" t="s">
        <v>590</v>
      </c>
      <c r="N183" s="194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85</v>
      </c>
      <c r="B184" s="186">
        <v>42818</v>
      </c>
      <c r="C184" s="186"/>
      <c r="D184" s="187" t="s">
        <v>709</v>
      </c>
      <c r="E184" s="188" t="s">
        <v>621</v>
      </c>
      <c r="F184" s="189">
        <v>850</v>
      </c>
      <c r="G184" s="188"/>
      <c r="H184" s="188">
        <v>1042.5</v>
      </c>
      <c r="I184" s="190">
        <v>1023</v>
      </c>
      <c r="J184" s="191" t="s">
        <v>736</v>
      </c>
      <c r="K184" s="192">
        <v>192.5</v>
      </c>
      <c r="L184" s="193">
        <v>0.22647058823529401</v>
      </c>
      <c r="M184" s="188" t="s">
        <v>590</v>
      </c>
      <c r="N184" s="194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86</v>
      </c>
      <c r="B185" s="186">
        <v>42830</v>
      </c>
      <c r="C185" s="186"/>
      <c r="D185" s="187" t="s">
        <v>488</v>
      </c>
      <c r="E185" s="188" t="s">
        <v>621</v>
      </c>
      <c r="F185" s="189">
        <v>785</v>
      </c>
      <c r="G185" s="188"/>
      <c r="H185" s="188">
        <v>930</v>
      </c>
      <c r="I185" s="190">
        <v>920</v>
      </c>
      <c r="J185" s="191" t="s">
        <v>737</v>
      </c>
      <c r="K185" s="192">
        <f>H185-F185</f>
        <v>145</v>
      </c>
      <c r="L185" s="193">
        <f>K185/F185</f>
        <v>0.18471337579617833</v>
      </c>
      <c r="M185" s="188" t="s">
        <v>590</v>
      </c>
      <c r="N185" s="194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87</v>
      </c>
      <c r="B186" s="196">
        <v>42831</v>
      </c>
      <c r="C186" s="196"/>
      <c r="D186" s="197" t="s">
        <v>738</v>
      </c>
      <c r="E186" s="198" t="s">
        <v>621</v>
      </c>
      <c r="F186" s="199">
        <v>40</v>
      </c>
      <c r="G186" s="199"/>
      <c r="H186" s="200">
        <v>13.1</v>
      </c>
      <c r="I186" s="200">
        <v>60</v>
      </c>
      <c r="J186" s="201" t="s">
        <v>739</v>
      </c>
      <c r="K186" s="202">
        <v>-26.9</v>
      </c>
      <c r="L186" s="203">
        <v>-0.67249999999999999</v>
      </c>
      <c r="M186" s="199" t="s">
        <v>602</v>
      </c>
      <c r="N186" s="196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88</v>
      </c>
      <c r="B187" s="186">
        <v>42837</v>
      </c>
      <c r="C187" s="186"/>
      <c r="D187" s="187" t="s">
        <v>94</v>
      </c>
      <c r="E187" s="188" t="s">
        <v>621</v>
      </c>
      <c r="F187" s="189">
        <v>289.5</v>
      </c>
      <c r="G187" s="188"/>
      <c r="H187" s="188">
        <v>354</v>
      </c>
      <c r="I187" s="190">
        <v>360</v>
      </c>
      <c r="J187" s="191" t="s">
        <v>740</v>
      </c>
      <c r="K187" s="192">
        <f t="shared" ref="K187:K195" si="57">H187-F187</f>
        <v>64.5</v>
      </c>
      <c r="L187" s="193">
        <f t="shared" ref="L187:L195" si="58">K187/F187</f>
        <v>0.22279792746113988</v>
      </c>
      <c r="M187" s="188" t="s">
        <v>590</v>
      </c>
      <c r="N187" s="19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89</v>
      </c>
      <c r="B188" s="186">
        <v>42845</v>
      </c>
      <c r="C188" s="186"/>
      <c r="D188" s="187" t="s">
        <v>427</v>
      </c>
      <c r="E188" s="188" t="s">
        <v>621</v>
      </c>
      <c r="F188" s="189">
        <v>700</v>
      </c>
      <c r="G188" s="188"/>
      <c r="H188" s="188">
        <v>840</v>
      </c>
      <c r="I188" s="190">
        <v>840</v>
      </c>
      <c r="J188" s="191" t="s">
        <v>741</v>
      </c>
      <c r="K188" s="192">
        <f t="shared" si="57"/>
        <v>140</v>
      </c>
      <c r="L188" s="193">
        <f t="shared" si="58"/>
        <v>0.2</v>
      </c>
      <c r="M188" s="188" t="s">
        <v>590</v>
      </c>
      <c r="N188" s="194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90</v>
      </c>
      <c r="B189" s="186">
        <v>42887</v>
      </c>
      <c r="C189" s="186"/>
      <c r="D189" s="187" t="s">
        <v>742</v>
      </c>
      <c r="E189" s="188" t="s">
        <v>621</v>
      </c>
      <c r="F189" s="189">
        <v>130</v>
      </c>
      <c r="G189" s="188"/>
      <c r="H189" s="188">
        <v>144.25</v>
      </c>
      <c r="I189" s="190">
        <v>170</v>
      </c>
      <c r="J189" s="191" t="s">
        <v>743</v>
      </c>
      <c r="K189" s="192">
        <f t="shared" si="57"/>
        <v>14.25</v>
      </c>
      <c r="L189" s="193">
        <f t="shared" si="58"/>
        <v>0.10961538461538461</v>
      </c>
      <c r="M189" s="188" t="s">
        <v>590</v>
      </c>
      <c r="N189" s="194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91</v>
      </c>
      <c r="B190" s="186">
        <v>42901</v>
      </c>
      <c r="C190" s="186"/>
      <c r="D190" s="187" t="s">
        <v>744</v>
      </c>
      <c r="E190" s="188" t="s">
        <v>621</v>
      </c>
      <c r="F190" s="189">
        <v>214.5</v>
      </c>
      <c r="G190" s="188"/>
      <c r="H190" s="188">
        <v>262</v>
      </c>
      <c r="I190" s="190">
        <v>262</v>
      </c>
      <c r="J190" s="191" t="s">
        <v>745</v>
      </c>
      <c r="K190" s="192">
        <f t="shared" si="57"/>
        <v>47.5</v>
      </c>
      <c r="L190" s="193">
        <f t="shared" si="58"/>
        <v>0.22144522144522144</v>
      </c>
      <c r="M190" s="188" t="s">
        <v>590</v>
      </c>
      <c r="N190" s="194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92</v>
      </c>
      <c r="B191" s="217">
        <v>42933</v>
      </c>
      <c r="C191" s="217"/>
      <c r="D191" s="218" t="s">
        <v>746</v>
      </c>
      <c r="E191" s="219" t="s">
        <v>621</v>
      </c>
      <c r="F191" s="220">
        <v>370</v>
      </c>
      <c r="G191" s="219"/>
      <c r="H191" s="219">
        <v>447.5</v>
      </c>
      <c r="I191" s="221">
        <v>450</v>
      </c>
      <c r="J191" s="222" t="s">
        <v>679</v>
      </c>
      <c r="K191" s="192">
        <f t="shared" si="57"/>
        <v>77.5</v>
      </c>
      <c r="L191" s="223">
        <f t="shared" si="58"/>
        <v>0.20945945945945946</v>
      </c>
      <c r="M191" s="219" t="s">
        <v>590</v>
      </c>
      <c r="N191" s="224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93</v>
      </c>
      <c r="B192" s="217">
        <v>42943</v>
      </c>
      <c r="C192" s="217"/>
      <c r="D192" s="218" t="s">
        <v>184</v>
      </c>
      <c r="E192" s="219" t="s">
        <v>621</v>
      </c>
      <c r="F192" s="220">
        <v>657.5</v>
      </c>
      <c r="G192" s="219"/>
      <c r="H192" s="219">
        <v>825</v>
      </c>
      <c r="I192" s="221">
        <v>820</v>
      </c>
      <c r="J192" s="222" t="s">
        <v>679</v>
      </c>
      <c r="K192" s="192">
        <f t="shared" si="57"/>
        <v>167.5</v>
      </c>
      <c r="L192" s="223">
        <f t="shared" si="58"/>
        <v>0.25475285171102663</v>
      </c>
      <c r="M192" s="219" t="s">
        <v>590</v>
      </c>
      <c r="N192" s="224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94</v>
      </c>
      <c r="B193" s="186">
        <v>42964</v>
      </c>
      <c r="C193" s="186"/>
      <c r="D193" s="187" t="s">
        <v>362</v>
      </c>
      <c r="E193" s="188" t="s">
        <v>621</v>
      </c>
      <c r="F193" s="189">
        <v>605</v>
      </c>
      <c r="G193" s="188"/>
      <c r="H193" s="188">
        <v>750</v>
      </c>
      <c r="I193" s="190">
        <v>750</v>
      </c>
      <c r="J193" s="191" t="s">
        <v>737</v>
      </c>
      <c r="K193" s="192">
        <f t="shared" si="57"/>
        <v>145</v>
      </c>
      <c r="L193" s="193">
        <f t="shared" si="58"/>
        <v>0.23966942148760331</v>
      </c>
      <c r="M193" s="188" t="s">
        <v>590</v>
      </c>
      <c r="N193" s="194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95</v>
      </c>
      <c r="B194" s="196">
        <v>42979</v>
      </c>
      <c r="C194" s="196"/>
      <c r="D194" s="204" t="s">
        <v>747</v>
      </c>
      <c r="E194" s="199" t="s">
        <v>621</v>
      </c>
      <c r="F194" s="199">
        <v>255</v>
      </c>
      <c r="G194" s="200"/>
      <c r="H194" s="200">
        <v>217.25</v>
      </c>
      <c r="I194" s="200">
        <v>320</v>
      </c>
      <c r="J194" s="201" t="s">
        <v>748</v>
      </c>
      <c r="K194" s="202">
        <f t="shared" si="57"/>
        <v>-37.75</v>
      </c>
      <c r="L194" s="205">
        <f t="shared" si="58"/>
        <v>-0.14803921568627451</v>
      </c>
      <c r="M194" s="199" t="s">
        <v>602</v>
      </c>
      <c r="N194" s="19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96</v>
      </c>
      <c r="B195" s="186">
        <v>42997</v>
      </c>
      <c r="C195" s="186"/>
      <c r="D195" s="187" t="s">
        <v>749</v>
      </c>
      <c r="E195" s="188" t="s">
        <v>621</v>
      </c>
      <c r="F195" s="189">
        <v>215</v>
      </c>
      <c r="G195" s="188"/>
      <c r="H195" s="188">
        <v>258</v>
      </c>
      <c r="I195" s="190">
        <v>258</v>
      </c>
      <c r="J195" s="191" t="s">
        <v>679</v>
      </c>
      <c r="K195" s="192">
        <f t="shared" si="57"/>
        <v>43</v>
      </c>
      <c r="L195" s="193">
        <f t="shared" si="58"/>
        <v>0.2</v>
      </c>
      <c r="M195" s="188" t="s">
        <v>590</v>
      </c>
      <c r="N195" s="19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97</v>
      </c>
      <c r="B196" s="186">
        <v>42997</v>
      </c>
      <c r="C196" s="186"/>
      <c r="D196" s="187" t="s">
        <v>749</v>
      </c>
      <c r="E196" s="188" t="s">
        <v>621</v>
      </c>
      <c r="F196" s="189">
        <v>215</v>
      </c>
      <c r="G196" s="188"/>
      <c r="H196" s="188">
        <v>258</v>
      </c>
      <c r="I196" s="190">
        <v>258</v>
      </c>
      <c r="J196" s="222" t="s">
        <v>679</v>
      </c>
      <c r="K196" s="192">
        <v>43</v>
      </c>
      <c r="L196" s="193">
        <v>0.2</v>
      </c>
      <c r="M196" s="188" t="s">
        <v>590</v>
      </c>
      <c r="N196" s="194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98</v>
      </c>
      <c r="B197" s="217">
        <v>42998</v>
      </c>
      <c r="C197" s="217"/>
      <c r="D197" s="218" t="s">
        <v>750</v>
      </c>
      <c r="E197" s="219" t="s">
        <v>621</v>
      </c>
      <c r="F197" s="189">
        <v>75</v>
      </c>
      <c r="G197" s="219"/>
      <c r="H197" s="219">
        <v>90</v>
      </c>
      <c r="I197" s="221">
        <v>90</v>
      </c>
      <c r="J197" s="191" t="s">
        <v>751</v>
      </c>
      <c r="K197" s="192">
        <f t="shared" ref="K197:K202" si="59">H197-F197</f>
        <v>15</v>
      </c>
      <c r="L197" s="193">
        <f t="shared" ref="L197:L202" si="60">K197/F197</f>
        <v>0.2</v>
      </c>
      <c r="M197" s="188" t="s">
        <v>590</v>
      </c>
      <c r="N197" s="194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99</v>
      </c>
      <c r="B198" s="217">
        <v>43011</v>
      </c>
      <c r="C198" s="217"/>
      <c r="D198" s="218" t="s">
        <v>604</v>
      </c>
      <c r="E198" s="219" t="s">
        <v>621</v>
      </c>
      <c r="F198" s="220">
        <v>315</v>
      </c>
      <c r="G198" s="219"/>
      <c r="H198" s="219">
        <v>392</v>
      </c>
      <c r="I198" s="221">
        <v>384</v>
      </c>
      <c r="J198" s="222" t="s">
        <v>752</v>
      </c>
      <c r="K198" s="192">
        <f t="shared" si="59"/>
        <v>77</v>
      </c>
      <c r="L198" s="223">
        <f t="shared" si="60"/>
        <v>0.24444444444444444</v>
      </c>
      <c r="M198" s="219" t="s">
        <v>590</v>
      </c>
      <c r="N198" s="22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100</v>
      </c>
      <c r="B199" s="217">
        <v>43013</v>
      </c>
      <c r="C199" s="217"/>
      <c r="D199" s="218" t="s">
        <v>462</v>
      </c>
      <c r="E199" s="219" t="s">
        <v>621</v>
      </c>
      <c r="F199" s="220">
        <v>145</v>
      </c>
      <c r="G199" s="219"/>
      <c r="H199" s="219">
        <v>179</v>
      </c>
      <c r="I199" s="221">
        <v>180</v>
      </c>
      <c r="J199" s="222" t="s">
        <v>753</v>
      </c>
      <c r="K199" s="192">
        <f t="shared" si="59"/>
        <v>34</v>
      </c>
      <c r="L199" s="223">
        <f t="shared" si="60"/>
        <v>0.23448275862068965</v>
      </c>
      <c r="M199" s="219" t="s">
        <v>590</v>
      </c>
      <c r="N199" s="224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101</v>
      </c>
      <c r="B200" s="217">
        <v>43014</v>
      </c>
      <c r="C200" s="217"/>
      <c r="D200" s="218" t="s">
        <v>336</v>
      </c>
      <c r="E200" s="219" t="s">
        <v>621</v>
      </c>
      <c r="F200" s="220">
        <v>256</v>
      </c>
      <c r="G200" s="219"/>
      <c r="H200" s="219">
        <v>323</v>
      </c>
      <c r="I200" s="221">
        <v>320</v>
      </c>
      <c r="J200" s="222" t="s">
        <v>679</v>
      </c>
      <c r="K200" s="192">
        <f t="shared" si="59"/>
        <v>67</v>
      </c>
      <c r="L200" s="223">
        <f t="shared" si="60"/>
        <v>0.26171875</v>
      </c>
      <c r="M200" s="219" t="s">
        <v>590</v>
      </c>
      <c r="N200" s="224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102</v>
      </c>
      <c r="B201" s="217">
        <v>43017</v>
      </c>
      <c r="C201" s="217"/>
      <c r="D201" s="218" t="s">
        <v>352</v>
      </c>
      <c r="E201" s="219" t="s">
        <v>621</v>
      </c>
      <c r="F201" s="220">
        <v>137.5</v>
      </c>
      <c r="G201" s="219"/>
      <c r="H201" s="219">
        <v>184</v>
      </c>
      <c r="I201" s="221">
        <v>183</v>
      </c>
      <c r="J201" s="222" t="s">
        <v>754</v>
      </c>
      <c r="K201" s="192">
        <f t="shared" si="59"/>
        <v>46.5</v>
      </c>
      <c r="L201" s="223">
        <f t="shared" si="60"/>
        <v>0.33818181818181819</v>
      </c>
      <c r="M201" s="219" t="s">
        <v>590</v>
      </c>
      <c r="N201" s="224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103</v>
      </c>
      <c r="B202" s="217">
        <v>43018</v>
      </c>
      <c r="C202" s="217"/>
      <c r="D202" s="218" t="s">
        <v>755</v>
      </c>
      <c r="E202" s="219" t="s">
        <v>621</v>
      </c>
      <c r="F202" s="220">
        <v>125.5</v>
      </c>
      <c r="G202" s="219"/>
      <c r="H202" s="219">
        <v>158</v>
      </c>
      <c r="I202" s="221">
        <v>155</v>
      </c>
      <c r="J202" s="222" t="s">
        <v>756</v>
      </c>
      <c r="K202" s="192">
        <f t="shared" si="59"/>
        <v>32.5</v>
      </c>
      <c r="L202" s="223">
        <f t="shared" si="60"/>
        <v>0.25896414342629481</v>
      </c>
      <c r="M202" s="219" t="s">
        <v>590</v>
      </c>
      <c r="N202" s="22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104</v>
      </c>
      <c r="B203" s="217">
        <v>43018</v>
      </c>
      <c r="C203" s="217"/>
      <c r="D203" s="218" t="s">
        <v>757</v>
      </c>
      <c r="E203" s="219" t="s">
        <v>621</v>
      </c>
      <c r="F203" s="220">
        <v>895</v>
      </c>
      <c r="G203" s="219"/>
      <c r="H203" s="219">
        <v>1122.5</v>
      </c>
      <c r="I203" s="221">
        <v>1078</v>
      </c>
      <c r="J203" s="222" t="s">
        <v>758</v>
      </c>
      <c r="K203" s="192">
        <v>227.5</v>
      </c>
      <c r="L203" s="223">
        <v>0.25418994413407803</v>
      </c>
      <c r="M203" s="219" t="s">
        <v>590</v>
      </c>
      <c r="N203" s="224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105</v>
      </c>
      <c r="B204" s="217">
        <v>43020</v>
      </c>
      <c r="C204" s="217"/>
      <c r="D204" s="218" t="s">
        <v>345</v>
      </c>
      <c r="E204" s="219" t="s">
        <v>621</v>
      </c>
      <c r="F204" s="220">
        <v>525</v>
      </c>
      <c r="G204" s="219"/>
      <c r="H204" s="219">
        <v>629</v>
      </c>
      <c r="I204" s="221">
        <v>629</v>
      </c>
      <c r="J204" s="222" t="s">
        <v>679</v>
      </c>
      <c r="K204" s="192">
        <v>104</v>
      </c>
      <c r="L204" s="223">
        <v>0.19809523809523799</v>
      </c>
      <c r="M204" s="219" t="s">
        <v>590</v>
      </c>
      <c r="N204" s="224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106</v>
      </c>
      <c r="B205" s="217">
        <v>43046</v>
      </c>
      <c r="C205" s="217"/>
      <c r="D205" s="218" t="s">
        <v>387</v>
      </c>
      <c r="E205" s="219" t="s">
        <v>621</v>
      </c>
      <c r="F205" s="220">
        <v>740</v>
      </c>
      <c r="G205" s="219"/>
      <c r="H205" s="219">
        <v>892.5</v>
      </c>
      <c r="I205" s="221">
        <v>900</v>
      </c>
      <c r="J205" s="222" t="s">
        <v>759</v>
      </c>
      <c r="K205" s="192">
        <f t="shared" ref="K205:K207" si="61">H205-F205</f>
        <v>152.5</v>
      </c>
      <c r="L205" s="223">
        <f t="shared" ref="L205:L207" si="62">K205/F205</f>
        <v>0.20608108108108109</v>
      </c>
      <c r="M205" s="219" t="s">
        <v>590</v>
      </c>
      <c r="N205" s="224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107</v>
      </c>
      <c r="B206" s="186">
        <v>43073</v>
      </c>
      <c r="C206" s="186"/>
      <c r="D206" s="187" t="s">
        <v>760</v>
      </c>
      <c r="E206" s="188" t="s">
        <v>621</v>
      </c>
      <c r="F206" s="189">
        <v>118.5</v>
      </c>
      <c r="G206" s="188"/>
      <c r="H206" s="188">
        <v>143.5</v>
      </c>
      <c r="I206" s="190">
        <v>145</v>
      </c>
      <c r="J206" s="191" t="s">
        <v>611</v>
      </c>
      <c r="K206" s="192">
        <f t="shared" si="61"/>
        <v>25</v>
      </c>
      <c r="L206" s="193">
        <f t="shared" si="62"/>
        <v>0.2109704641350211</v>
      </c>
      <c r="M206" s="188" t="s">
        <v>590</v>
      </c>
      <c r="N206" s="194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108</v>
      </c>
      <c r="B207" s="196">
        <v>43090</v>
      </c>
      <c r="C207" s="196"/>
      <c r="D207" s="197" t="s">
        <v>433</v>
      </c>
      <c r="E207" s="198" t="s">
        <v>621</v>
      </c>
      <c r="F207" s="199">
        <v>715</v>
      </c>
      <c r="G207" s="199"/>
      <c r="H207" s="200">
        <v>500</v>
      </c>
      <c r="I207" s="200">
        <v>872</v>
      </c>
      <c r="J207" s="201" t="s">
        <v>761</v>
      </c>
      <c r="K207" s="202">
        <f t="shared" si="61"/>
        <v>-215</v>
      </c>
      <c r="L207" s="203">
        <f t="shared" si="62"/>
        <v>-0.30069930069930068</v>
      </c>
      <c r="M207" s="199" t="s">
        <v>602</v>
      </c>
      <c r="N207" s="196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109</v>
      </c>
      <c r="B208" s="186">
        <v>43098</v>
      </c>
      <c r="C208" s="186"/>
      <c r="D208" s="187" t="s">
        <v>604</v>
      </c>
      <c r="E208" s="188" t="s">
        <v>621</v>
      </c>
      <c r="F208" s="189">
        <v>435</v>
      </c>
      <c r="G208" s="188"/>
      <c r="H208" s="188">
        <v>542.5</v>
      </c>
      <c r="I208" s="190">
        <v>539</v>
      </c>
      <c r="J208" s="191" t="s">
        <v>679</v>
      </c>
      <c r="K208" s="192">
        <v>107.5</v>
      </c>
      <c r="L208" s="193">
        <v>0.247126436781609</v>
      </c>
      <c r="M208" s="188" t="s">
        <v>590</v>
      </c>
      <c r="N208" s="194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110</v>
      </c>
      <c r="B209" s="186">
        <v>43098</v>
      </c>
      <c r="C209" s="186"/>
      <c r="D209" s="187" t="s">
        <v>562</v>
      </c>
      <c r="E209" s="188" t="s">
        <v>621</v>
      </c>
      <c r="F209" s="189">
        <v>885</v>
      </c>
      <c r="G209" s="188"/>
      <c r="H209" s="188">
        <v>1090</v>
      </c>
      <c r="I209" s="190">
        <v>1084</v>
      </c>
      <c r="J209" s="191" t="s">
        <v>679</v>
      </c>
      <c r="K209" s="192">
        <v>205</v>
      </c>
      <c r="L209" s="193">
        <v>0.23163841807909599</v>
      </c>
      <c r="M209" s="188" t="s">
        <v>590</v>
      </c>
      <c r="N209" s="194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5">
        <v>111</v>
      </c>
      <c r="B210" s="226">
        <v>43192</v>
      </c>
      <c r="C210" s="226"/>
      <c r="D210" s="204" t="s">
        <v>762</v>
      </c>
      <c r="E210" s="199" t="s">
        <v>621</v>
      </c>
      <c r="F210" s="227">
        <v>478.5</v>
      </c>
      <c r="G210" s="199"/>
      <c r="H210" s="199">
        <v>442</v>
      </c>
      <c r="I210" s="200">
        <v>613</v>
      </c>
      <c r="J210" s="201" t="s">
        <v>763</v>
      </c>
      <c r="K210" s="202">
        <f t="shared" ref="K210:K213" si="63">H210-F210</f>
        <v>-36.5</v>
      </c>
      <c r="L210" s="203">
        <f t="shared" ref="L210:L213" si="64">K210/F210</f>
        <v>-7.6280041797283177E-2</v>
      </c>
      <c r="M210" s="199" t="s">
        <v>602</v>
      </c>
      <c r="N210" s="196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112</v>
      </c>
      <c r="B211" s="196">
        <v>43194</v>
      </c>
      <c r="C211" s="196"/>
      <c r="D211" s="197" t="s">
        <v>764</v>
      </c>
      <c r="E211" s="198" t="s">
        <v>621</v>
      </c>
      <c r="F211" s="199">
        <f>141.5-7.3</f>
        <v>134.19999999999999</v>
      </c>
      <c r="G211" s="199"/>
      <c r="H211" s="200">
        <v>77</v>
      </c>
      <c r="I211" s="200">
        <v>180</v>
      </c>
      <c r="J211" s="201" t="s">
        <v>765</v>
      </c>
      <c r="K211" s="202">
        <f t="shared" si="63"/>
        <v>-57.199999999999989</v>
      </c>
      <c r="L211" s="203">
        <f t="shared" si="64"/>
        <v>-0.42622950819672129</v>
      </c>
      <c r="M211" s="199" t="s">
        <v>602</v>
      </c>
      <c r="N211" s="196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113</v>
      </c>
      <c r="B212" s="196">
        <v>43209</v>
      </c>
      <c r="C212" s="196"/>
      <c r="D212" s="197" t="s">
        <v>766</v>
      </c>
      <c r="E212" s="198" t="s">
        <v>621</v>
      </c>
      <c r="F212" s="199">
        <v>430</v>
      </c>
      <c r="G212" s="199"/>
      <c r="H212" s="200">
        <v>220</v>
      </c>
      <c r="I212" s="200">
        <v>537</v>
      </c>
      <c r="J212" s="201" t="s">
        <v>767</v>
      </c>
      <c r="K212" s="202">
        <f t="shared" si="63"/>
        <v>-210</v>
      </c>
      <c r="L212" s="203">
        <f t="shared" si="64"/>
        <v>-0.48837209302325579</v>
      </c>
      <c r="M212" s="199" t="s">
        <v>602</v>
      </c>
      <c r="N212" s="196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114</v>
      </c>
      <c r="B213" s="217">
        <v>43220</v>
      </c>
      <c r="C213" s="217"/>
      <c r="D213" s="218" t="s">
        <v>388</v>
      </c>
      <c r="E213" s="219" t="s">
        <v>621</v>
      </c>
      <c r="F213" s="219">
        <v>153.5</v>
      </c>
      <c r="G213" s="219"/>
      <c r="H213" s="219">
        <v>196</v>
      </c>
      <c r="I213" s="221">
        <v>196</v>
      </c>
      <c r="J213" s="191" t="s">
        <v>768</v>
      </c>
      <c r="K213" s="192">
        <f t="shared" si="63"/>
        <v>42.5</v>
      </c>
      <c r="L213" s="193">
        <f t="shared" si="64"/>
        <v>0.27687296416938112</v>
      </c>
      <c r="M213" s="188" t="s">
        <v>590</v>
      </c>
      <c r="N213" s="194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115</v>
      </c>
      <c r="B214" s="196">
        <v>43306</v>
      </c>
      <c r="C214" s="196"/>
      <c r="D214" s="197" t="s">
        <v>738</v>
      </c>
      <c r="E214" s="198" t="s">
        <v>621</v>
      </c>
      <c r="F214" s="199">
        <v>27.5</v>
      </c>
      <c r="G214" s="199"/>
      <c r="H214" s="200">
        <v>13.1</v>
      </c>
      <c r="I214" s="200">
        <v>60</v>
      </c>
      <c r="J214" s="201" t="s">
        <v>769</v>
      </c>
      <c r="K214" s="202">
        <v>-14.4</v>
      </c>
      <c r="L214" s="203">
        <v>-0.52363636363636401</v>
      </c>
      <c r="M214" s="199" t="s">
        <v>602</v>
      </c>
      <c r="N214" s="196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5">
        <v>116</v>
      </c>
      <c r="B215" s="226">
        <v>43318</v>
      </c>
      <c r="C215" s="226"/>
      <c r="D215" s="204" t="s">
        <v>770</v>
      </c>
      <c r="E215" s="199" t="s">
        <v>621</v>
      </c>
      <c r="F215" s="199">
        <v>148.5</v>
      </c>
      <c r="G215" s="199"/>
      <c r="H215" s="199">
        <v>102</v>
      </c>
      <c r="I215" s="200">
        <v>182</v>
      </c>
      <c r="J215" s="201" t="s">
        <v>771</v>
      </c>
      <c r="K215" s="202">
        <f>H215-F215</f>
        <v>-46.5</v>
      </c>
      <c r="L215" s="203">
        <f>K215/F215</f>
        <v>-0.31313131313131315</v>
      </c>
      <c r="M215" s="199" t="s">
        <v>602</v>
      </c>
      <c r="N215" s="196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117</v>
      </c>
      <c r="B216" s="186">
        <v>43335</v>
      </c>
      <c r="C216" s="186"/>
      <c r="D216" s="187" t="s">
        <v>772</v>
      </c>
      <c r="E216" s="188" t="s">
        <v>621</v>
      </c>
      <c r="F216" s="219">
        <v>285</v>
      </c>
      <c r="G216" s="188"/>
      <c r="H216" s="188">
        <v>355</v>
      </c>
      <c r="I216" s="190">
        <v>364</v>
      </c>
      <c r="J216" s="191" t="s">
        <v>773</v>
      </c>
      <c r="K216" s="192">
        <v>70</v>
      </c>
      <c r="L216" s="193">
        <v>0.24561403508771901</v>
      </c>
      <c r="M216" s="188" t="s">
        <v>590</v>
      </c>
      <c r="N216" s="194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118</v>
      </c>
      <c r="B217" s="186">
        <v>43341</v>
      </c>
      <c r="C217" s="186"/>
      <c r="D217" s="187" t="s">
        <v>376</v>
      </c>
      <c r="E217" s="188" t="s">
        <v>621</v>
      </c>
      <c r="F217" s="219">
        <v>525</v>
      </c>
      <c r="G217" s="188"/>
      <c r="H217" s="188">
        <v>585</v>
      </c>
      <c r="I217" s="190">
        <v>635</v>
      </c>
      <c r="J217" s="191" t="s">
        <v>774</v>
      </c>
      <c r="K217" s="192">
        <f t="shared" ref="K217:K234" si="65">H217-F217</f>
        <v>60</v>
      </c>
      <c r="L217" s="193">
        <f t="shared" ref="L217:L234" si="66">K217/F217</f>
        <v>0.11428571428571428</v>
      </c>
      <c r="M217" s="188" t="s">
        <v>590</v>
      </c>
      <c r="N217" s="194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119</v>
      </c>
      <c r="B218" s="186">
        <v>43395</v>
      </c>
      <c r="C218" s="186"/>
      <c r="D218" s="187" t="s">
        <v>362</v>
      </c>
      <c r="E218" s="188" t="s">
        <v>621</v>
      </c>
      <c r="F218" s="219">
        <v>475</v>
      </c>
      <c r="G218" s="188"/>
      <c r="H218" s="188">
        <v>574</v>
      </c>
      <c r="I218" s="190">
        <v>570</v>
      </c>
      <c r="J218" s="191" t="s">
        <v>679</v>
      </c>
      <c r="K218" s="192">
        <f t="shared" si="65"/>
        <v>99</v>
      </c>
      <c r="L218" s="193">
        <f t="shared" si="66"/>
        <v>0.20842105263157895</v>
      </c>
      <c r="M218" s="188" t="s">
        <v>590</v>
      </c>
      <c r="N218" s="194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120</v>
      </c>
      <c r="B219" s="217">
        <v>43397</v>
      </c>
      <c r="C219" s="217"/>
      <c r="D219" s="218" t="s">
        <v>383</v>
      </c>
      <c r="E219" s="219" t="s">
        <v>621</v>
      </c>
      <c r="F219" s="219">
        <v>707.5</v>
      </c>
      <c r="G219" s="219"/>
      <c r="H219" s="219">
        <v>872</v>
      </c>
      <c r="I219" s="221">
        <v>872</v>
      </c>
      <c r="J219" s="222" t="s">
        <v>679</v>
      </c>
      <c r="K219" s="192">
        <f t="shared" si="65"/>
        <v>164.5</v>
      </c>
      <c r="L219" s="223">
        <f t="shared" si="66"/>
        <v>0.23250883392226149</v>
      </c>
      <c r="M219" s="219" t="s">
        <v>590</v>
      </c>
      <c r="N219" s="224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121</v>
      </c>
      <c r="B220" s="217">
        <v>43398</v>
      </c>
      <c r="C220" s="217"/>
      <c r="D220" s="218" t="s">
        <v>775</v>
      </c>
      <c r="E220" s="219" t="s">
        <v>621</v>
      </c>
      <c r="F220" s="219">
        <v>162</v>
      </c>
      <c r="G220" s="219"/>
      <c r="H220" s="219">
        <v>204</v>
      </c>
      <c r="I220" s="221">
        <v>209</v>
      </c>
      <c r="J220" s="222" t="s">
        <v>776</v>
      </c>
      <c r="K220" s="192">
        <f t="shared" si="65"/>
        <v>42</v>
      </c>
      <c r="L220" s="223">
        <f t="shared" si="66"/>
        <v>0.25925925925925924</v>
      </c>
      <c r="M220" s="219" t="s">
        <v>590</v>
      </c>
      <c r="N220" s="224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122</v>
      </c>
      <c r="B221" s="217">
        <v>43399</v>
      </c>
      <c r="C221" s="217"/>
      <c r="D221" s="218" t="s">
        <v>481</v>
      </c>
      <c r="E221" s="219" t="s">
        <v>621</v>
      </c>
      <c r="F221" s="219">
        <v>240</v>
      </c>
      <c r="G221" s="219"/>
      <c r="H221" s="219">
        <v>297</v>
      </c>
      <c r="I221" s="221">
        <v>297</v>
      </c>
      <c r="J221" s="222" t="s">
        <v>679</v>
      </c>
      <c r="K221" s="228">
        <f t="shared" si="65"/>
        <v>57</v>
      </c>
      <c r="L221" s="223">
        <f t="shared" si="66"/>
        <v>0.23749999999999999</v>
      </c>
      <c r="M221" s="219" t="s">
        <v>590</v>
      </c>
      <c r="N221" s="224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123</v>
      </c>
      <c r="B222" s="186">
        <v>43439</v>
      </c>
      <c r="C222" s="186"/>
      <c r="D222" s="187" t="s">
        <v>777</v>
      </c>
      <c r="E222" s="188" t="s">
        <v>621</v>
      </c>
      <c r="F222" s="188">
        <v>202.5</v>
      </c>
      <c r="G222" s="188"/>
      <c r="H222" s="188">
        <v>255</v>
      </c>
      <c r="I222" s="190">
        <v>252</v>
      </c>
      <c r="J222" s="191" t="s">
        <v>679</v>
      </c>
      <c r="K222" s="192">
        <f t="shared" si="65"/>
        <v>52.5</v>
      </c>
      <c r="L222" s="193">
        <f t="shared" si="66"/>
        <v>0.25925925925925924</v>
      </c>
      <c r="M222" s="188" t="s">
        <v>590</v>
      </c>
      <c r="N222" s="194">
        <v>43542</v>
      </c>
      <c r="O222" s="1"/>
      <c r="P222" s="1"/>
      <c r="Q222" s="1"/>
      <c r="R222" s="6" t="s">
        <v>778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124</v>
      </c>
      <c r="B223" s="217">
        <v>43465</v>
      </c>
      <c r="C223" s="186"/>
      <c r="D223" s="218" t="s">
        <v>415</v>
      </c>
      <c r="E223" s="219" t="s">
        <v>621</v>
      </c>
      <c r="F223" s="219">
        <v>710</v>
      </c>
      <c r="G223" s="219"/>
      <c r="H223" s="219">
        <v>866</v>
      </c>
      <c r="I223" s="221">
        <v>866</v>
      </c>
      <c r="J223" s="222" t="s">
        <v>679</v>
      </c>
      <c r="K223" s="192">
        <f t="shared" si="65"/>
        <v>156</v>
      </c>
      <c r="L223" s="193">
        <f t="shared" si="66"/>
        <v>0.21971830985915494</v>
      </c>
      <c r="M223" s="188" t="s">
        <v>590</v>
      </c>
      <c r="N223" s="194">
        <v>43553</v>
      </c>
      <c r="O223" s="1"/>
      <c r="P223" s="1"/>
      <c r="Q223" s="1"/>
      <c r="R223" s="6" t="s">
        <v>778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125</v>
      </c>
      <c r="B224" s="217">
        <v>43522</v>
      </c>
      <c r="C224" s="217"/>
      <c r="D224" s="218" t="s">
        <v>153</v>
      </c>
      <c r="E224" s="219" t="s">
        <v>621</v>
      </c>
      <c r="F224" s="219">
        <v>337.25</v>
      </c>
      <c r="G224" s="219"/>
      <c r="H224" s="219">
        <v>398.5</v>
      </c>
      <c r="I224" s="221">
        <v>411</v>
      </c>
      <c r="J224" s="191" t="s">
        <v>779</v>
      </c>
      <c r="K224" s="192">
        <f t="shared" si="65"/>
        <v>61.25</v>
      </c>
      <c r="L224" s="193">
        <f t="shared" si="66"/>
        <v>0.1816160118606375</v>
      </c>
      <c r="M224" s="188" t="s">
        <v>590</v>
      </c>
      <c r="N224" s="194">
        <v>43760</v>
      </c>
      <c r="O224" s="1"/>
      <c r="P224" s="1"/>
      <c r="Q224" s="1"/>
      <c r="R224" s="6" t="s">
        <v>778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126</v>
      </c>
      <c r="B225" s="230">
        <v>43559</v>
      </c>
      <c r="C225" s="230"/>
      <c r="D225" s="231" t="s">
        <v>780</v>
      </c>
      <c r="E225" s="232" t="s">
        <v>621</v>
      </c>
      <c r="F225" s="232">
        <v>130</v>
      </c>
      <c r="G225" s="232"/>
      <c r="H225" s="232">
        <v>65</v>
      </c>
      <c r="I225" s="233">
        <v>158</v>
      </c>
      <c r="J225" s="201" t="s">
        <v>781</v>
      </c>
      <c r="K225" s="202">
        <f t="shared" si="65"/>
        <v>-65</v>
      </c>
      <c r="L225" s="203">
        <f t="shared" si="66"/>
        <v>-0.5</v>
      </c>
      <c r="M225" s="199" t="s">
        <v>602</v>
      </c>
      <c r="N225" s="196">
        <v>43726</v>
      </c>
      <c r="O225" s="1"/>
      <c r="P225" s="1"/>
      <c r="Q225" s="1"/>
      <c r="R225" s="6" t="s">
        <v>782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127</v>
      </c>
      <c r="B226" s="217">
        <v>43017</v>
      </c>
      <c r="C226" s="217"/>
      <c r="D226" s="218" t="s">
        <v>186</v>
      </c>
      <c r="E226" s="219" t="s">
        <v>621</v>
      </c>
      <c r="F226" s="219">
        <v>141.5</v>
      </c>
      <c r="G226" s="219"/>
      <c r="H226" s="219">
        <v>183.5</v>
      </c>
      <c r="I226" s="221">
        <v>210</v>
      </c>
      <c r="J226" s="191" t="s">
        <v>776</v>
      </c>
      <c r="K226" s="192">
        <f t="shared" si="65"/>
        <v>42</v>
      </c>
      <c r="L226" s="193">
        <f t="shared" si="66"/>
        <v>0.29681978798586572</v>
      </c>
      <c r="M226" s="188" t="s">
        <v>590</v>
      </c>
      <c r="N226" s="194">
        <v>43042</v>
      </c>
      <c r="O226" s="1"/>
      <c r="P226" s="1"/>
      <c r="Q226" s="1"/>
      <c r="R226" s="6" t="s">
        <v>782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128</v>
      </c>
      <c r="B227" s="230">
        <v>43074</v>
      </c>
      <c r="C227" s="230"/>
      <c r="D227" s="231" t="s">
        <v>783</v>
      </c>
      <c r="E227" s="232" t="s">
        <v>621</v>
      </c>
      <c r="F227" s="227">
        <v>172</v>
      </c>
      <c r="G227" s="232"/>
      <c r="H227" s="232">
        <v>155.25</v>
      </c>
      <c r="I227" s="233">
        <v>230</v>
      </c>
      <c r="J227" s="201" t="s">
        <v>784</v>
      </c>
      <c r="K227" s="202">
        <f t="shared" si="65"/>
        <v>-16.75</v>
      </c>
      <c r="L227" s="203">
        <f t="shared" si="66"/>
        <v>-9.7383720930232565E-2</v>
      </c>
      <c r="M227" s="199" t="s">
        <v>602</v>
      </c>
      <c r="N227" s="196">
        <v>43787</v>
      </c>
      <c r="O227" s="1"/>
      <c r="P227" s="1"/>
      <c r="Q227" s="1"/>
      <c r="R227" s="6" t="s">
        <v>782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129</v>
      </c>
      <c r="B228" s="217">
        <v>43398</v>
      </c>
      <c r="C228" s="217"/>
      <c r="D228" s="218" t="s">
        <v>108</v>
      </c>
      <c r="E228" s="219" t="s">
        <v>621</v>
      </c>
      <c r="F228" s="219">
        <v>698.5</v>
      </c>
      <c r="G228" s="219"/>
      <c r="H228" s="219">
        <v>890</v>
      </c>
      <c r="I228" s="221">
        <v>890</v>
      </c>
      <c r="J228" s="191" t="s">
        <v>854</v>
      </c>
      <c r="K228" s="192">
        <f t="shared" si="65"/>
        <v>191.5</v>
      </c>
      <c r="L228" s="193">
        <f t="shared" si="66"/>
        <v>0.27415891195418757</v>
      </c>
      <c r="M228" s="188" t="s">
        <v>590</v>
      </c>
      <c r="N228" s="194">
        <v>44328</v>
      </c>
      <c r="O228" s="1"/>
      <c r="P228" s="1"/>
      <c r="Q228" s="1"/>
      <c r="R228" s="6" t="s">
        <v>778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130</v>
      </c>
      <c r="B229" s="217">
        <v>42877</v>
      </c>
      <c r="C229" s="217"/>
      <c r="D229" s="218" t="s">
        <v>375</v>
      </c>
      <c r="E229" s="219" t="s">
        <v>621</v>
      </c>
      <c r="F229" s="219">
        <v>127.6</v>
      </c>
      <c r="G229" s="219"/>
      <c r="H229" s="219">
        <v>138</v>
      </c>
      <c r="I229" s="221">
        <v>190</v>
      </c>
      <c r="J229" s="191" t="s">
        <v>785</v>
      </c>
      <c r="K229" s="192">
        <f t="shared" si="65"/>
        <v>10.400000000000006</v>
      </c>
      <c r="L229" s="193">
        <f t="shared" si="66"/>
        <v>8.1504702194357417E-2</v>
      </c>
      <c r="M229" s="188" t="s">
        <v>590</v>
      </c>
      <c r="N229" s="194">
        <v>43774</v>
      </c>
      <c r="O229" s="1"/>
      <c r="P229" s="1"/>
      <c r="Q229" s="1"/>
      <c r="R229" s="6" t="s">
        <v>782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131</v>
      </c>
      <c r="B230" s="217">
        <v>43158</v>
      </c>
      <c r="C230" s="217"/>
      <c r="D230" s="218" t="s">
        <v>786</v>
      </c>
      <c r="E230" s="219" t="s">
        <v>621</v>
      </c>
      <c r="F230" s="219">
        <v>317</v>
      </c>
      <c r="G230" s="219"/>
      <c r="H230" s="219">
        <v>382.5</v>
      </c>
      <c r="I230" s="221">
        <v>398</v>
      </c>
      <c r="J230" s="191" t="s">
        <v>787</v>
      </c>
      <c r="K230" s="192">
        <f t="shared" si="65"/>
        <v>65.5</v>
      </c>
      <c r="L230" s="193">
        <f t="shared" si="66"/>
        <v>0.20662460567823343</v>
      </c>
      <c r="M230" s="188" t="s">
        <v>590</v>
      </c>
      <c r="N230" s="194">
        <v>44238</v>
      </c>
      <c r="O230" s="1"/>
      <c r="P230" s="1"/>
      <c r="Q230" s="1"/>
      <c r="R230" s="6" t="s">
        <v>782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132</v>
      </c>
      <c r="B231" s="230">
        <v>43164</v>
      </c>
      <c r="C231" s="230"/>
      <c r="D231" s="231" t="s">
        <v>145</v>
      </c>
      <c r="E231" s="232" t="s">
        <v>621</v>
      </c>
      <c r="F231" s="227">
        <f>510-14.4</f>
        <v>495.6</v>
      </c>
      <c r="G231" s="232"/>
      <c r="H231" s="232">
        <v>350</v>
      </c>
      <c r="I231" s="233">
        <v>672</v>
      </c>
      <c r="J231" s="201" t="s">
        <v>788</v>
      </c>
      <c r="K231" s="202">
        <f t="shared" si="65"/>
        <v>-145.60000000000002</v>
      </c>
      <c r="L231" s="203">
        <f t="shared" si="66"/>
        <v>-0.29378531073446329</v>
      </c>
      <c r="M231" s="199" t="s">
        <v>602</v>
      </c>
      <c r="N231" s="196">
        <v>43887</v>
      </c>
      <c r="O231" s="1"/>
      <c r="P231" s="1"/>
      <c r="Q231" s="1"/>
      <c r="R231" s="6" t="s">
        <v>778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133</v>
      </c>
      <c r="B232" s="230">
        <v>43237</v>
      </c>
      <c r="C232" s="230"/>
      <c r="D232" s="231" t="s">
        <v>473</v>
      </c>
      <c r="E232" s="232" t="s">
        <v>621</v>
      </c>
      <c r="F232" s="227">
        <v>230.3</v>
      </c>
      <c r="G232" s="232"/>
      <c r="H232" s="232">
        <v>102.5</v>
      </c>
      <c r="I232" s="233">
        <v>348</v>
      </c>
      <c r="J232" s="201" t="s">
        <v>789</v>
      </c>
      <c r="K232" s="202">
        <f t="shared" si="65"/>
        <v>-127.80000000000001</v>
      </c>
      <c r="L232" s="203">
        <f t="shared" si="66"/>
        <v>-0.55492835432045162</v>
      </c>
      <c r="M232" s="199" t="s">
        <v>602</v>
      </c>
      <c r="N232" s="196">
        <v>43896</v>
      </c>
      <c r="O232" s="1"/>
      <c r="P232" s="1"/>
      <c r="Q232" s="1"/>
      <c r="R232" s="6" t="s">
        <v>778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134</v>
      </c>
      <c r="B233" s="217">
        <v>43258</v>
      </c>
      <c r="C233" s="217"/>
      <c r="D233" s="218" t="s">
        <v>438</v>
      </c>
      <c r="E233" s="219" t="s">
        <v>621</v>
      </c>
      <c r="F233" s="219">
        <f>342.5-5.1</f>
        <v>337.4</v>
      </c>
      <c r="G233" s="219"/>
      <c r="H233" s="219">
        <v>412.5</v>
      </c>
      <c r="I233" s="221">
        <v>439</v>
      </c>
      <c r="J233" s="191" t="s">
        <v>790</v>
      </c>
      <c r="K233" s="192">
        <f t="shared" si="65"/>
        <v>75.100000000000023</v>
      </c>
      <c r="L233" s="193">
        <f t="shared" si="66"/>
        <v>0.22258446947243635</v>
      </c>
      <c r="M233" s="188" t="s">
        <v>590</v>
      </c>
      <c r="N233" s="194">
        <v>44230</v>
      </c>
      <c r="O233" s="1"/>
      <c r="P233" s="1"/>
      <c r="Q233" s="1"/>
      <c r="R233" s="6" t="s">
        <v>782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135</v>
      </c>
      <c r="B234" s="209">
        <v>43285</v>
      </c>
      <c r="C234" s="209"/>
      <c r="D234" s="210" t="s">
        <v>55</v>
      </c>
      <c r="E234" s="211" t="s">
        <v>621</v>
      </c>
      <c r="F234" s="211">
        <f>127.5-5.53</f>
        <v>121.97</v>
      </c>
      <c r="G234" s="212"/>
      <c r="H234" s="212">
        <v>122.5</v>
      </c>
      <c r="I234" s="212">
        <v>170</v>
      </c>
      <c r="J234" s="213" t="s">
        <v>819</v>
      </c>
      <c r="K234" s="214">
        <f t="shared" si="65"/>
        <v>0.53000000000000114</v>
      </c>
      <c r="L234" s="215">
        <f t="shared" si="66"/>
        <v>4.3453308190538747E-3</v>
      </c>
      <c r="M234" s="211" t="s">
        <v>712</v>
      </c>
      <c r="N234" s="209">
        <v>44431</v>
      </c>
      <c r="O234" s="1"/>
      <c r="P234" s="1"/>
      <c r="Q234" s="1"/>
      <c r="R234" s="6" t="s">
        <v>778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136</v>
      </c>
      <c r="B235" s="230">
        <v>43294</v>
      </c>
      <c r="C235" s="230"/>
      <c r="D235" s="231" t="s">
        <v>364</v>
      </c>
      <c r="E235" s="232" t="s">
        <v>621</v>
      </c>
      <c r="F235" s="227">
        <v>46.5</v>
      </c>
      <c r="G235" s="232"/>
      <c r="H235" s="232">
        <v>17</v>
      </c>
      <c r="I235" s="233">
        <v>59</v>
      </c>
      <c r="J235" s="201" t="s">
        <v>791</v>
      </c>
      <c r="K235" s="202">
        <f t="shared" ref="K235:K243" si="67">H235-F235</f>
        <v>-29.5</v>
      </c>
      <c r="L235" s="203">
        <f t="shared" ref="L235:L243" si="68">K235/F235</f>
        <v>-0.63440860215053763</v>
      </c>
      <c r="M235" s="199" t="s">
        <v>602</v>
      </c>
      <c r="N235" s="196">
        <v>43887</v>
      </c>
      <c r="O235" s="1"/>
      <c r="P235" s="1"/>
      <c r="Q235" s="1"/>
      <c r="R235" s="6" t="s">
        <v>778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137</v>
      </c>
      <c r="B236" s="217">
        <v>43396</v>
      </c>
      <c r="C236" s="217"/>
      <c r="D236" s="218" t="s">
        <v>417</v>
      </c>
      <c r="E236" s="219" t="s">
        <v>621</v>
      </c>
      <c r="F236" s="219">
        <v>156.5</v>
      </c>
      <c r="G236" s="219"/>
      <c r="H236" s="219">
        <v>207.5</v>
      </c>
      <c r="I236" s="221">
        <v>191</v>
      </c>
      <c r="J236" s="191" t="s">
        <v>679</v>
      </c>
      <c r="K236" s="192">
        <f t="shared" si="67"/>
        <v>51</v>
      </c>
      <c r="L236" s="193">
        <f t="shared" si="68"/>
        <v>0.32587859424920129</v>
      </c>
      <c r="M236" s="188" t="s">
        <v>590</v>
      </c>
      <c r="N236" s="194">
        <v>44369</v>
      </c>
      <c r="O236" s="1"/>
      <c r="P236" s="1"/>
      <c r="Q236" s="1"/>
      <c r="R236" s="6" t="s">
        <v>778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138</v>
      </c>
      <c r="B237" s="217">
        <v>43439</v>
      </c>
      <c r="C237" s="217"/>
      <c r="D237" s="218" t="s">
        <v>326</v>
      </c>
      <c r="E237" s="219" t="s">
        <v>621</v>
      </c>
      <c r="F237" s="219">
        <v>259.5</v>
      </c>
      <c r="G237" s="219"/>
      <c r="H237" s="219">
        <v>320</v>
      </c>
      <c r="I237" s="221">
        <v>320</v>
      </c>
      <c r="J237" s="191" t="s">
        <v>679</v>
      </c>
      <c r="K237" s="192">
        <f t="shared" si="67"/>
        <v>60.5</v>
      </c>
      <c r="L237" s="193">
        <f t="shared" si="68"/>
        <v>0.23314065510597304</v>
      </c>
      <c r="M237" s="188" t="s">
        <v>590</v>
      </c>
      <c r="N237" s="194">
        <v>44323</v>
      </c>
      <c r="O237" s="1"/>
      <c r="P237" s="1"/>
      <c r="Q237" s="1"/>
      <c r="R237" s="6" t="s">
        <v>778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139</v>
      </c>
      <c r="B238" s="230">
        <v>43439</v>
      </c>
      <c r="C238" s="230"/>
      <c r="D238" s="231" t="s">
        <v>792</v>
      </c>
      <c r="E238" s="232" t="s">
        <v>621</v>
      </c>
      <c r="F238" s="232">
        <v>715</v>
      </c>
      <c r="G238" s="232"/>
      <c r="H238" s="232">
        <v>445</v>
      </c>
      <c r="I238" s="233">
        <v>840</v>
      </c>
      <c r="J238" s="201" t="s">
        <v>793</v>
      </c>
      <c r="K238" s="202">
        <f t="shared" si="67"/>
        <v>-270</v>
      </c>
      <c r="L238" s="203">
        <f t="shared" si="68"/>
        <v>-0.3776223776223776</v>
      </c>
      <c r="M238" s="199" t="s">
        <v>602</v>
      </c>
      <c r="N238" s="196">
        <v>43800</v>
      </c>
      <c r="O238" s="1"/>
      <c r="P238" s="1"/>
      <c r="Q238" s="1"/>
      <c r="R238" s="6" t="s">
        <v>778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140</v>
      </c>
      <c r="B239" s="217">
        <v>43469</v>
      </c>
      <c r="C239" s="217"/>
      <c r="D239" s="218" t="s">
        <v>158</v>
      </c>
      <c r="E239" s="219" t="s">
        <v>621</v>
      </c>
      <c r="F239" s="219">
        <v>875</v>
      </c>
      <c r="G239" s="219"/>
      <c r="H239" s="219">
        <v>1165</v>
      </c>
      <c r="I239" s="221">
        <v>1185</v>
      </c>
      <c r="J239" s="191" t="s">
        <v>794</v>
      </c>
      <c r="K239" s="192">
        <f t="shared" si="67"/>
        <v>290</v>
      </c>
      <c r="L239" s="193">
        <f t="shared" si="68"/>
        <v>0.33142857142857141</v>
      </c>
      <c r="M239" s="188" t="s">
        <v>590</v>
      </c>
      <c r="N239" s="194">
        <v>43847</v>
      </c>
      <c r="O239" s="1"/>
      <c r="P239" s="1"/>
      <c r="Q239" s="1"/>
      <c r="R239" s="6" t="s">
        <v>778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141</v>
      </c>
      <c r="B240" s="217">
        <v>43559</v>
      </c>
      <c r="C240" s="217"/>
      <c r="D240" s="218" t="s">
        <v>342</v>
      </c>
      <c r="E240" s="219" t="s">
        <v>621</v>
      </c>
      <c r="F240" s="219">
        <f>387-14.63</f>
        <v>372.37</v>
      </c>
      <c r="G240" s="219"/>
      <c r="H240" s="219">
        <v>490</v>
      </c>
      <c r="I240" s="221">
        <v>490</v>
      </c>
      <c r="J240" s="191" t="s">
        <v>679</v>
      </c>
      <c r="K240" s="192">
        <f t="shared" si="67"/>
        <v>117.63</v>
      </c>
      <c r="L240" s="193">
        <f t="shared" si="68"/>
        <v>0.31589548030185027</v>
      </c>
      <c r="M240" s="188" t="s">
        <v>590</v>
      </c>
      <c r="N240" s="194">
        <v>43850</v>
      </c>
      <c r="O240" s="1"/>
      <c r="P240" s="1"/>
      <c r="Q240" s="1"/>
      <c r="R240" s="6" t="s">
        <v>778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142</v>
      </c>
      <c r="B241" s="230">
        <v>43578</v>
      </c>
      <c r="C241" s="230"/>
      <c r="D241" s="231" t="s">
        <v>795</v>
      </c>
      <c r="E241" s="232" t="s">
        <v>592</v>
      </c>
      <c r="F241" s="232">
        <v>220</v>
      </c>
      <c r="G241" s="232"/>
      <c r="H241" s="232">
        <v>127.5</v>
      </c>
      <c r="I241" s="233">
        <v>284</v>
      </c>
      <c r="J241" s="201" t="s">
        <v>796</v>
      </c>
      <c r="K241" s="202">
        <f t="shared" si="67"/>
        <v>-92.5</v>
      </c>
      <c r="L241" s="203">
        <f t="shared" si="68"/>
        <v>-0.42045454545454547</v>
      </c>
      <c r="M241" s="199" t="s">
        <v>602</v>
      </c>
      <c r="N241" s="196">
        <v>43896</v>
      </c>
      <c r="O241" s="1"/>
      <c r="P241" s="1"/>
      <c r="Q241" s="1"/>
      <c r="R241" s="6" t="s">
        <v>778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143</v>
      </c>
      <c r="B242" s="217">
        <v>43622</v>
      </c>
      <c r="C242" s="217"/>
      <c r="D242" s="218" t="s">
        <v>482</v>
      </c>
      <c r="E242" s="219" t="s">
        <v>592</v>
      </c>
      <c r="F242" s="219">
        <v>332.8</v>
      </c>
      <c r="G242" s="219"/>
      <c r="H242" s="219">
        <v>405</v>
      </c>
      <c r="I242" s="221">
        <v>419</v>
      </c>
      <c r="J242" s="191" t="s">
        <v>797</v>
      </c>
      <c r="K242" s="192">
        <f t="shared" si="67"/>
        <v>72.199999999999989</v>
      </c>
      <c r="L242" s="193">
        <f t="shared" si="68"/>
        <v>0.21694711538461534</v>
      </c>
      <c r="M242" s="188" t="s">
        <v>590</v>
      </c>
      <c r="N242" s="194">
        <v>43860</v>
      </c>
      <c r="O242" s="1"/>
      <c r="P242" s="1"/>
      <c r="Q242" s="1"/>
      <c r="R242" s="6" t="s">
        <v>782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0">
        <v>144</v>
      </c>
      <c r="B243" s="209">
        <v>43641</v>
      </c>
      <c r="C243" s="209"/>
      <c r="D243" s="210" t="s">
        <v>151</v>
      </c>
      <c r="E243" s="211" t="s">
        <v>621</v>
      </c>
      <c r="F243" s="211">
        <v>386</v>
      </c>
      <c r="G243" s="212"/>
      <c r="H243" s="212">
        <v>395</v>
      </c>
      <c r="I243" s="212">
        <v>452</v>
      </c>
      <c r="J243" s="213" t="s">
        <v>798</v>
      </c>
      <c r="K243" s="214">
        <f t="shared" si="67"/>
        <v>9</v>
      </c>
      <c r="L243" s="215">
        <f t="shared" si="68"/>
        <v>2.3316062176165803E-2</v>
      </c>
      <c r="M243" s="211" t="s">
        <v>712</v>
      </c>
      <c r="N243" s="209">
        <v>43868</v>
      </c>
      <c r="O243" s="1"/>
      <c r="P243" s="1"/>
      <c r="Q243" s="1"/>
      <c r="R243" s="6" t="s">
        <v>782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0">
        <v>145</v>
      </c>
      <c r="B244" s="209">
        <v>43707</v>
      </c>
      <c r="C244" s="209"/>
      <c r="D244" s="210" t="s">
        <v>131</v>
      </c>
      <c r="E244" s="211" t="s">
        <v>621</v>
      </c>
      <c r="F244" s="211">
        <v>137.5</v>
      </c>
      <c r="G244" s="212"/>
      <c r="H244" s="212">
        <v>138.5</v>
      </c>
      <c r="I244" s="212">
        <v>190</v>
      </c>
      <c r="J244" s="213" t="s">
        <v>818</v>
      </c>
      <c r="K244" s="214">
        <f t="shared" ref="K244" si="69">H244-F244</f>
        <v>1</v>
      </c>
      <c r="L244" s="215">
        <f t="shared" ref="L244" si="70">K244/F244</f>
        <v>7.2727272727272727E-3</v>
      </c>
      <c r="M244" s="211" t="s">
        <v>712</v>
      </c>
      <c r="N244" s="209">
        <v>44432</v>
      </c>
      <c r="O244" s="1"/>
      <c r="P244" s="1"/>
      <c r="Q244" s="1"/>
      <c r="R244" s="6" t="s">
        <v>778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146</v>
      </c>
      <c r="B245" s="217">
        <v>43731</v>
      </c>
      <c r="C245" s="217"/>
      <c r="D245" s="218" t="s">
        <v>429</v>
      </c>
      <c r="E245" s="219" t="s">
        <v>621</v>
      </c>
      <c r="F245" s="219">
        <v>235</v>
      </c>
      <c r="G245" s="219"/>
      <c r="H245" s="219">
        <v>295</v>
      </c>
      <c r="I245" s="221">
        <v>296</v>
      </c>
      <c r="J245" s="191" t="s">
        <v>799</v>
      </c>
      <c r="K245" s="192">
        <f t="shared" ref="K245:K251" si="71">H245-F245</f>
        <v>60</v>
      </c>
      <c r="L245" s="193">
        <f t="shared" ref="L245:L251" si="72">K245/F245</f>
        <v>0.25531914893617019</v>
      </c>
      <c r="M245" s="188" t="s">
        <v>590</v>
      </c>
      <c r="N245" s="194">
        <v>43844</v>
      </c>
      <c r="O245" s="1"/>
      <c r="P245" s="1"/>
      <c r="Q245" s="1"/>
      <c r="R245" s="6" t="s">
        <v>782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147</v>
      </c>
      <c r="B246" s="217">
        <v>43752</v>
      </c>
      <c r="C246" s="217"/>
      <c r="D246" s="218" t="s">
        <v>800</v>
      </c>
      <c r="E246" s="219" t="s">
        <v>621</v>
      </c>
      <c r="F246" s="219">
        <v>277.5</v>
      </c>
      <c r="G246" s="219"/>
      <c r="H246" s="219">
        <v>333</v>
      </c>
      <c r="I246" s="221">
        <v>333</v>
      </c>
      <c r="J246" s="191" t="s">
        <v>801</v>
      </c>
      <c r="K246" s="192">
        <f t="shared" si="71"/>
        <v>55.5</v>
      </c>
      <c r="L246" s="193">
        <f t="shared" si="72"/>
        <v>0.2</v>
      </c>
      <c r="M246" s="188" t="s">
        <v>590</v>
      </c>
      <c r="N246" s="194">
        <v>43846</v>
      </c>
      <c r="O246" s="1"/>
      <c r="P246" s="1"/>
      <c r="Q246" s="1"/>
      <c r="R246" s="6" t="s">
        <v>778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148</v>
      </c>
      <c r="B247" s="217">
        <v>43752</v>
      </c>
      <c r="C247" s="217"/>
      <c r="D247" s="218" t="s">
        <v>802</v>
      </c>
      <c r="E247" s="219" t="s">
        <v>621</v>
      </c>
      <c r="F247" s="219">
        <v>930</v>
      </c>
      <c r="G247" s="219"/>
      <c r="H247" s="219">
        <v>1165</v>
      </c>
      <c r="I247" s="221">
        <v>1200</v>
      </c>
      <c r="J247" s="191" t="s">
        <v>803</v>
      </c>
      <c r="K247" s="192">
        <f t="shared" si="71"/>
        <v>235</v>
      </c>
      <c r="L247" s="193">
        <f t="shared" si="72"/>
        <v>0.25268817204301075</v>
      </c>
      <c r="M247" s="188" t="s">
        <v>590</v>
      </c>
      <c r="N247" s="194">
        <v>43847</v>
      </c>
      <c r="O247" s="1"/>
      <c r="P247" s="1"/>
      <c r="Q247" s="1"/>
      <c r="R247" s="6" t="s">
        <v>782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149</v>
      </c>
      <c r="B248" s="217">
        <v>43753</v>
      </c>
      <c r="C248" s="217"/>
      <c r="D248" s="218" t="s">
        <v>804</v>
      </c>
      <c r="E248" s="219" t="s">
        <v>621</v>
      </c>
      <c r="F248" s="189">
        <v>111</v>
      </c>
      <c r="G248" s="219"/>
      <c r="H248" s="219">
        <v>141</v>
      </c>
      <c r="I248" s="221">
        <v>141</v>
      </c>
      <c r="J248" s="191" t="s">
        <v>605</v>
      </c>
      <c r="K248" s="192">
        <f t="shared" si="71"/>
        <v>30</v>
      </c>
      <c r="L248" s="193">
        <f t="shared" si="72"/>
        <v>0.27027027027027029</v>
      </c>
      <c r="M248" s="188" t="s">
        <v>590</v>
      </c>
      <c r="N248" s="194">
        <v>44328</v>
      </c>
      <c r="O248" s="1"/>
      <c r="P248" s="1"/>
      <c r="Q248" s="1"/>
      <c r="R248" s="6" t="s">
        <v>782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150</v>
      </c>
      <c r="B249" s="217">
        <v>43753</v>
      </c>
      <c r="C249" s="217"/>
      <c r="D249" s="218" t="s">
        <v>805</v>
      </c>
      <c r="E249" s="219" t="s">
        <v>621</v>
      </c>
      <c r="F249" s="189">
        <v>296</v>
      </c>
      <c r="G249" s="219"/>
      <c r="H249" s="219">
        <v>370</v>
      </c>
      <c r="I249" s="221">
        <v>370</v>
      </c>
      <c r="J249" s="191" t="s">
        <v>679</v>
      </c>
      <c r="K249" s="192">
        <f t="shared" si="71"/>
        <v>74</v>
      </c>
      <c r="L249" s="193">
        <f t="shared" si="72"/>
        <v>0.25</v>
      </c>
      <c r="M249" s="188" t="s">
        <v>590</v>
      </c>
      <c r="N249" s="194">
        <v>43853</v>
      </c>
      <c r="O249" s="1"/>
      <c r="P249" s="1"/>
      <c r="Q249" s="1"/>
      <c r="R249" s="6" t="s">
        <v>782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151</v>
      </c>
      <c r="B250" s="217">
        <v>43754</v>
      </c>
      <c r="C250" s="217"/>
      <c r="D250" s="218" t="s">
        <v>806</v>
      </c>
      <c r="E250" s="219" t="s">
        <v>621</v>
      </c>
      <c r="F250" s="189">
        <v>300</v>
      </c>
      <c r="G250" s="219"/>
      <c r="H250" s="219">
        <v>382.5</v>
      </c>
      <c r="I250" s="221">
        <v>344</v>
      </c>
      <c r="J250" s="191" t="s">
        <v>861</v>
      </c>
      <c r="K250" s="192">
        <f t="shared" si="71"/>
        <v>82.5</v>
      </c>
      <c r="L250" s="193">
        <f t="shared" si="72"/>
        <v>0.27500000000000002</v>
      </c>
      <c r="M250" s="188" t="s">
        <v>590</v>
      </c>
      <c r="N250" s="194">
        <v>44238</v>
      </c>
      <c r="O250" s="1"/>
      <c r="P250" s="1"/>
      <c r="Q250" s="1"/>
      <c r="R250" s="6" t="s">
        <v>782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152</v>
      </c>
      <c r="B251" s="217">
        <v>43832</v>
      </c>
      <c r="C251" s="217"/>
      <c r="D251" s="218" t="s">
        <v>807</v>
      </c>
      <c r="E251" s="219" t="s">
        <v>621</v>
      </c>
      <c r="F251" s="189">
        <v>495</v>
      </c>
      <c r="G251" s="219"/>
      <c r="H251" s="219">
        <v>595</v>
      </c>
      <c r="I251" s="221">
        <v>590</v>
      </c>
      <c r="J251" s="191" t="s">
        <v>860</v>
      </c>
      <c r="K251" s="192">
        <f t="shared" si="71"/>
        <v>100</v>
      </c>
      <c r="L251" s="193">
        <f t="shared" si="72"/>
        <v>0.20202020202020202</v>
      </c>
      <c r="M251" s="188" t="s">
        <v>590</v>
      </c>
      <c r="N251" s="194">
        <v>44589</v>
      </c>
      <c r="O251" s="1"/>
      <c r="P251" s="1"/>
      <c r="Q251" s="1"/>
      <c r="R251" s="6" t="s">
        <v>782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153</v>
      </c>
      <c r="B252" s="217">
        <v>43966</v>
      </c>
      <c r="C252" s="217"/>
      <c r="D252" s="218" t="s">
        <v>71</v>
      </c>
      <c r="E252" s="219" t="s">
        <v>621</v>
      </c>
      <c r="F252" s="189">
        <v>67.5</v>
      </c>
      <c r="G252" s="219"/>
      <c r="H252" s="219">
        <v>86</v>
      </c>
      <c r="I252" s="221">
        <v>86</v>
      </c>
      <c r="J252" s="191" t="s">
        <v>808</v>
      </c>
      <c r="K252" s="192">
        <f t="shared" ref="K252:K259" si="73">H252-F252</f>
        <v>18.5</v>
      </c>
      <c r="L252" s="193">
        <f t="shared" ref="L252:L259" si="74">K252/F252</f>
        <v>0.27407407407407408</v>
      </c>
      <c r="M252" s="188" t="s">
        <v>590</v>
      </c>
      <c r="N252" s="194">
        <v>44008</v>
      </c>
      <c r="O252" s="1"/>
      <c r="P252" s="1"/>
      <c r="Q252" s="1"/>
      <c r="R252" s="6" t="s">
        <v>782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154</v>
      </c>
      <c r="B253" s="217">
        <v>44035</v>
      </c>
      <c r="C253" s="217"/>
      <c r="D253" s="218" t="s">
        <v>481</v>
      </c>
      <c r="E253" s="219" t="s">
        <v>621</v>
      </c>
      <c r="F253" s="189">
        <v>231</v>
      </c>
      <c r="G253" s="219"/>
      <c r="H253" s="219">
        <v>281</v>
      </c>
      <c r="I253" s="221">
        <v>281</v>
      </c>
      <c r="J253" s="191" t="s">
        <v>679</v>
      </c>
      <c r="K253" s="192">
        <f t="shared" si="73"/>
        <v>50</v>
      </c>
      <c r="L253" s="193">
        <f t="shared" si="74"/>
        <v>0.21645021645021645</v>
      </c>
      <c r="M253" s="188" t="s">
        <v>590</v>
      </c>
      <c r="N253" s="194">
        <v>44358</v>
      </c>
      <c r="O253" s="1"/>
      <c r="P253" s="1"/>
      <c r="Q253" s="1"/>
      <c r="R253" s="6" t="s">
        <v>782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155</v>
      </c>
      <c r="B254" s="217">
        <v>44092</v>
      </c>
      <c r="C254" s="217"/>
      <c r="D254" s="218" t="s">
        <v>406</v>
      </c>
      <c r="E254" s="219" t="s">
        <v>621</v>
      </c>
      <c r="F254" s="219">
        <v>206</v>
      </c>
      <c r="G254" s="219"/>
      <c r="H254" s="219">
        <v>248</v>
      </c>
      <c r="I254" s="221">
        <v>248</v>
      </c>
      <c r="J254" s="191" t="s">
        <v>679</v>
      </c>
      <c r="K254" s="192">
        <f t="shared" si="73"/>
        <v>42</v>
      </c>
      <c r="L254" s="193">
        <f t="shared" si="74"/>
        <v>0.20388349514563106</v>
      </c>
      <c r="M254" s="188" t="s">
        <v>590</v>
      </c>
      <c r="N254" s="194">
        <v>44214</v>
      </c>
      <c r="O254" s="1"/>
      <c r="P254" s="1"/>
      <c r="Q254" s="1"/>
      <c r="R254" s="6" t="s">
        <v>782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156</v>
      </c>
      <c r="B255" s="217">
        <v>44140</v>
      </c>
      <c r="C255" s="217"/>
      <c r="D255" s="218" t="s">
        <v>406</v>
      </c>
      <c r="E255" s="219" t="s">
        <v>621</v>
      </c>
      <c r="F255" s="219">
        <v>182.5</v>
      </c>
      <c r="G255" s="219"/>
      <c r="H255" s="219">
        <v>248</v>
      </c>
      <c r="I255" s="221">
        <v>248</v>
      </c>
      <c r="J255" s="191" t="s">
        <v>679</v>
      </c>
      <c r="K255" s="192">
        <f t="shared" si="73"/>
        <v>65.5</v>
      </c>
      <c r="L255" s="193">
        <f t="shared" si="74"/>
        <v>0.35890410958904112</v>
      </c>
      <c r="M255" s="188" t="s">
        <v>590</v>
      </c>
      <c r="N255" s="194">
        <v>44214</v>
      </c>
      <c r="O255" s="1"/>
      <c r="P255" s="1"/>
      <c r="Q255" s="1"/>
      <c r="R255" s="6" t="s">
        <v>782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157</v>
      </c>
      <c r="B256" s="217">
        <v>44140</v>
      </c>
      <c r="C256" s="217"/>
      <c r="D256" s="218" t="s">
        <v>326</v>
      </c>
      <c r="E256" s="219" t="s">
        <v>621</v>
      </c>
      <c r="F256" s="219">
        <v>247.5</v>
      </c>
      <c r="G256" s="219"/>
      <c r="H256" s="219">
        <v>320</v>
      </c>
      <c r="I256" s="221">
        <v>320</v>
      </c>
      <c r="J256" s="191" t="s">
        <v>679</v>
      </c>
      <c r="K256" s="192">
        <f t="shared" si="73"/>
        <v>72.5</v>
      </c>
      <c r="L256" s="193">
        <f t="shared" si="74"/>
        <v>0.29292929292929293</v>
      </c>
      <c r="M256" s="188" t="s">
        <v>590</v>
      </c>
      <c r="N256" s="194">
        <v>44323</v>
      </c>
      <c r="O256" s="1"/>
      <c r="P256" s="1"/>
      <c r="Q256" s="1"/>
      <c r="R256" s="6" t="s">
        <v>782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158</v>
      </c>
      <c r="B257" s="217">
        <v>44140</v>
      </c>
      <c r="C257" s="217"/>
      <c r="D257" s="218" t="s">
        <v>272</v>
      </c>
      <c r="E257" s="219" t="s">
        <v>621</v>
      </c>
      <c r="F257" s="189">
        <v>925</v>
      </c>
      <c r="G257" s="219"/>
      <c r="H257" s="219">
        <v>1095</v>
      </c>
      <c r="I257" s="221">
        <v>1093</v>
      </c>
      <c r="J257" s="191" t="s">
        <v>809</v>
      </c>
      <c r="K257" s="192">
        <f t="shared" si="73"/>
        <v>170</v>
      </c>
      <c r="L257" s="193">
        <f t="shared" si="74"/>
        <v>0.18378378378378379</v>
      </c>
      <c r="M257" s="188" t="s">
        <v>590</v>
      </c>
      <c r="N257" s="194">
        <v>44201</v>
      </c>
      <c r="O257" s="1"/>
      <c r="P257" s="1"/>
      <c r="Q257" s="1"/>
      <c r="R257" s="6" t="s">
        <v>782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159</v>
      </c>
      <c r="B258" s="217">
        <v>44140</v>
      </c>
      <c r="C258" s="217"/>
      <c r="D258" s="218" t="s">
        <v>342</v>
      </c>
      <c r="E258" s="219" t="s">
        <v>621</v>
      </c>
      <c r="F258" s="189">
        <v>332.5</v>
      </c>
      <c r="G258" s="219"/>
      <c r="H258" s="219">
        <v>393</v>
      </c>
      <c r="I258" s="221">
        <v>406</v>
      </c>
      <c r="J258" s="191" t="s">
        <v>810</v>
      </c>
      <c r="K258" s="192">
        <f t="shared" si="73"/>
        <v>60.5</v>
      </c>
      <c r="L258" s="193">
        <f t="shared" si="74"/>
        <v>0.18195488721804512</v>
      </c>
      <c r="M258" s="188" t="s">
        <v>590</v>
      </c>
      <c r="N258" s="194">
        <v>44256</v>
      </c>
      <c r="O258" s="1"/>
      <c r="P258" s="1"/>
      <c r="Q258" s="1"/>
      <c r="R258" s="6" t="s">
        <v>782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160</v>
      </c>
      <c r="B259" s="217">
        <v>44141</v>
      </c>
      <c r="C259" s="217"/>
      <c r="D259" s="218" t="s">
        <v>481</v>
      </c>
      <c r="E259" s="219" t="s">
        <v>621</v>
      </c>
      <c r="F259" s="189">
        <v>231</v>
      </c>
      <c r="G259" s="219"/>
      <c r="H259" s="219">
        <v>281</v>
      </c>
      <c r="I259" s="221">
        <v>281</v>
      </c>
      <c r="J259" s="191" t="s">
        <v>679</v>
      </c>
      <c r="K259" s="192">
        <f t="shared" si="73"/>
        <v>50</v>
      </c>
      <c r="L259" s="193">
        <f t="shared" si="74"/>
        <v>0.21645021645021645</v>
      </c>
      <c r="M259" s="188" t="s">
        <v>590</v>
      </c>
      <c r="N259" s="194">
        <v>44358</v>
      </c>
      <c r="O259" s="1"/>
      <c r="P259" s="1"/>
      <c r="Q259" s="1"/>
      <c r="R259" s="6" t="s">
        <v>782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161</v>
      </c>
      <c r="B260" s="235">
        <v>44187</v>
      </c>
      <c r="C260" s="235"/>
      <c r="D260" s="236" t="s">
        <v>454</v>
      </c>
      <c r="E260" s="53" t="s">
        <v>621</v>
      </c>
      <c r="F260" s="237" t="s">
        <v>811</v>
      </c>
      <c r="G260" s="53"/>
      <c r="H260" s="53"/>
      <c r="I260" s="238">
        <v>239</v>
      </c>
      <c r="J260" s="234" t="s">
        <v>593</v>
      </c>
      <c r="K260" s="234"/>
      <c r="L260" s="239"/>
      <c r="M260" s="240"/>
      <c r="N260" s="241"/>
      <c r="O260" s="1"/>
      <c r="P260" s="1"/>
      <c r="Q260" s="1"/>
      <c r="R260" s="6" t="s">
        <v>782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162</v>
      </c>
      <c r="B261" s="217">
        <v>44258</v>
      </c>
      <c r="C261" s="217"/>
      <c r="D261" s="218" t="s">
        <v>807</v>
      </c>
      <c r="E261" s="219" t="s">
        <v>621</v>
      </c>
      <c r="F261" s="189">
        <v>495</v>
      </c>
      <c r="G261" s="219"/>
      <c r="H261" s="219">
        <v>595</v>
      </c>
      <c r="I261" s="221">
        <v>590</v>
      </c>
      <c r="J261" s="191" t="s">
        <v>860</v>
      </c>
      <c r="K261" s="192">
        <f t="shared" ref="K261" si="75">H261-F261</f>
        <v>100</v>
      </c>
      <c r="L261" s="193">
        <f t="shared" ref="L261" si="76">K261/F261</f>
        <v>0.20202020202020202</v>
      </c>
      <c r="M261" s="188" t="s">
        <v>590</v>
      </c>
      <c r="N261" s="194">
        <v>44589</v>
      </c>
      <c r="O261" s="1"/>
      <c r="P261" s="1"/>
      <c r="R261" s="6" t="s">
        <v>782</v>
      </c>
    </row>
    <row r="262" spans="1:26" ht="12.75" customHeight="1">
      <c r="A262" s="216">
        <v>163</v>
      </c>
      <c r="B262" s="217">
        <v>44274</v>
      </c>
      <c r="C262" s="217"/>
      <c r="D262" s="218" t="s">
        <v>342</v>
      </c>
      <c r="E262" s="219" t="s">
        <v>621</v>
      </c>
      <c r="F262" s="189">
        <v>355</v>
      </c>
      <c r="G262" s="219"/>
      <c r="H262" s="219">
        <v>422.5</v>
      </c>
      <c r="I262" s="221">
        <v>420</v>
      </c>
      <c r="J262" s="191" t="s">
        <v>812</v>
      </c>
      <c r="K262" s="192">
        <f t="shared" ref="K262:K265" si="77">H262-F262</f>
        <v>67.5</v>
      </c>
      <c r="L262" s="193">
        <f t="shared" ref="L262:L265" si="78">K262/F262</f>
        <v>0.19014084507042253</v>
      </c>
      <c r="M262" s="188" t="s">
        <v>590</v>
      </c>
      <c r="N262" s="194">
        <v>44361</v>
      </c>
      <c r="O262" s="1"/>
      <c r="R262" s="243" t="s">
        <v>782</v>
      </c>
    </row>
    <row r="263" spans="1:26" ht="12.75" customHeight="1">
      <c r="A263" s="216">
        <v>164</v>
      </c>
      <c r="B263" s="217">
        <v>44295</v>
      </c>
      <c r="C263" s="217"/>
      <c r="D263" s="218" t="s">
        <v>813</v>
      </c>
      <c r="E263" s="219" t="s">
        <v>621</v>
      </c>
      <c r="F263" s="189">
        <v>555</v>
      </c>
      <c r="G263" s="219"/>
      <c r="H263" s="219">
        <v>663</v>
      </c>
      <c r="I263" s="221">
        <v>663</v>
      </c>
      <c r="J263" s="191" t="s">
        <v>814</v>
      </c>
      <c r="K263" s="192">
        <f t="shared" si="77"/>
        <v>108</v>
      </c>
      <c r="L263" s="193">
        <f t="shared" si="78"/>
        <v>0.19459459459459461</v>
      </c>
      <c r="M263" s="188" t="s">
        <v>590</v>
      </c>
      <c r="N263" s="194">
        <v>44321</v>
      </c>
      <c r="O263" s="1"/>
      <c r="P263" s="1"/>
      <c r="Q263" s="1"/>
      <c r="R263" s="243" t="s">
        <v>782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165</v>
      </c>
      <c r="B264" s="217">
        <v>44308</v>
      </c>
      <c r="C264" s="217"/>
      <c r="D264" s="218" t="s">
        <v>375</v>
      </c>
      <c r="E264" s="219" t="s">
        <v>621</v>
      </c>
      <c r="F264" s="189">
        <v>126.5</v>
      </c>
      <c r="G264" s="219"/>
      <c r="H264" s="219">
        <v>155</v>
      </c>
      <c r="I264" s="221">
        <v>155</v>
      </c>
      <c r="J264" s="191" t="s">
        <v>679</v>
      </c>
      <c r="K264" s="192">
        <f t="shared" si="77"/>
        <v>28.5</v>
      </c>
      <c r="L264" s="193">
        <f t="shared" si="78"/>
        <v>0.22529644268774704</v>
      </c>
      <c r="M264" s="188" t="s">
        <v>590</v>
      </c>
      <c r="N264" s="194">
        <v>44362</v>
      </c>
      <c r="O264" s="1"/>
      <c r="R264" s="243" t="s">
        <v>782</v>
      </c>
    </row>
    <row r="265" spans="1:26" ht="12.75" customHeight="1">
      <c r="A265" s="286">
        <v>166</v>
      </c>
      <c r="B265" s="287">
        <v>44368</v>
      </c>
      <c r="C265" s="287"/>
      <c r="D265" s="288" t="s">
        <v>393</v>
      </c>
      <c r="E265" s="289" t="s">
        <v>621</v>
      </c>
      <c r="F265" s="290">
        <v>287.5</v>
      </c>
      <c r="G265" s="289"/>
      <c r="H265" s="289">
        <v>245</v>
      </c>
      <c r="I265" s="291">
        <v>344</v>
      </c>
      <c r="J265" s="201" t="s">
        <v>851</v>
      </c>
      <c r="K265" s="202">
        <f t="shared" si="77"/>
        <v>-42.5</v>
      </c>
      <c r="L265" s="203">
        <f t="shared" si="78"/>
        <v>-0.14782608695652175</v>
      </c>
      <c r="M265" s="199" t="s">
        <v>602</v>
      </c>
      <c r="N265" s="196">
        <v>44508</v>
      </c>
      <c r="O265" s="1"/>
      <c r="R265" s="243" t="s">
        <v>782</v>
      </c>
    </row>
    <row r="266" spans="1:26" ht="12.75" customHeight="1">
      <c r="A266" s="242">
        <v>167</v>
      </c>
      <c r="B266" s="235">
        <v>44368</v>
      </c>
      <c r="C266" s="235"/>
      <c r="D266" s="236" t="s">
        <v>481</v>
      </c>
      <c r="E266" s="53" t="s">
        <v>621</v>
      </c>
      <c r="F266" s="237" t="s">
        <v>815</v>
      </c>
      <c r="G266" s="53"/>
      <c r="H266" s="53"/>
      <c r="I266" s="238">
        <v>320</v>
      </c>
      <c r="J266" s="234" t="s">
        <v>593</v>
      </c>
      <c r="K266" s="242"/>
      <c r="L266" s="235"/>
      <c r="M266" s="235"/>
      <c r="N266" s="236"/>
      <c r="O266" s="41"/>
      <c r="R266" s="243" t="s">
        <v>782</v>
      </c>
    </row>
    <row r="267" spans="1:26" ht="12.75" customHeight="1">
      <c r="A267" s="216">
        <v>168</v>
      </c>
      <c r="B267" s="217">
        <v>44406</v>
      </c>
      <c r="C267" s="217"/>
      <c r="D267" s="218" t="s">
        <v>375</v>
      </c>
      <c r="E267" s="219" t="s">
        <v>621</v>
      </c>
      <c r="F267" s="189">
        <v>162.5</v>
      </c>
      <c r="G267" s="219"/>
      <c r="H267" s="219">
        <v>200</v>
      </c>
      <c r="I267" s="221">
        <v>200</v>
      </c>
      <c r="J267" s="191" t="s">
        <v>679</v>
      </c>
      <c r="K267" s="192">
        <f t="shared" ref="K267" si="79">H267-F267</f>
        <v>37.5</v>
      </c>
      <c r="L267" s="193">
        <f t="shared" ref="L267" si="80">K267/F267</f>
        <v>0.23076923076923078</v>
      </c>
      <c r="M267" s="188" t="s">
        <v>590</v>
      </c>
      <c r="N267" s="194">
        <v>44571</v>
      </c>
      <c r="O267" s="1"/>
      <c r="R267" s="243" t="s">
        <v>782</v>
      </c>
    </row>
    <row r="268" spans="1:26" ht="12.75" customHeight="1">
      <c r="A268" s="216">
        <v>169</v>
      </c>
      <c r="B268" s="217">
        <v>44462</v>
      </c>
      <c r="C268" s="217"/>
      <c r="D268" s="218" t="s">
        <v>820</v>
      </c>
      <c r="E268" s="219" t="s">
        <v>621</v>
      </c>
      <c r="F268" s="189">
        <v>1235</v>
      </c>
      <c r="G268" s="219"/>
      <c r="H268" s="219">
        <v>1505</v>
      </c>
      <c r="I268" s="221">
        <v>1500</v>
      </c>
      <c r="J268" s="191" t="s">
        <v>679</v>
      </c>
      <c r="K268" s="192">
        <f t="shared" ref="K268" si="81">H268-F268</f>
        <v>270</v>
      </c>
      <c r="L268" s="193">
        <f t="shared" ref="L268" si="82">K268/F268</f>
        <v>0.21862348178137653</v>
      </c>
      <c r="M268" s="188" t="s">
        <v>590</v>
      </c>
      <c r="N268" s="194">
        <v>44564</v>
      </c>
      <c r="O268" s="1"/>
      <c r="R268" s="243" t="s">
        <v>782</v>
      </c>
    </row>
    <row r="269" spans="1:26" ht="12.75" customHeight="1">
      <c r="A269" s="258">
        <v>170</v>
      </c>
      <c r="B269" s="259">
        <v>44480</v>
      </c>
      <c r="C269" s="259"/>
      <c r="D269" s="260" t="s">
        <v>822</v>
      </c>
      <c r="E269" s="261" t="s">
        <v>621</v>
      </c>
      <c r="F269" s="262" t="s">
        <v>827</v>
      </c>
      <c r="G269" s="261"/>
      <c r="H269" s="261"/>
      <c r="I269" s="261">
        <v>145</v>
      </c>
      <c r="J269" s="263" t="s">
        <v>593</v>
      </c>
      <c r="K269" s="258"/>
      <c r="L269" s="259"/>
      <c r="M269" s="259"/>
      <c r="N269" s="260"/>
      <c r="O269" s="41"/>
      <c r="R269" s="243" t="s">
        <v>782</v>
      </c>
    </row>
    <row r="270" spans="1:26" ht="12.75" customHeight="1">
      <c r="A270" s="264">
        <v>171</v>
      </c>
      <c r="B270" s="265">
        <v>44481</v>
      </c>
      <c r="C270" s="265"/>
      <c r="D270" s="266" t="s">
        <v>261</v>
      </c>
      <c r="E270" s="267" t="s">
        <v>621</v>
      </c>
      <c r="F270" s="268" t="s">
        <v>824</v>
      </c>
      <c r="G270" s="267"/>
      <c r="H270" s="267"/>
      <c r="I270" s="267">
        <v>380</v>
      </c>
      <c r="J270" s="269" t="s">
        <v>593</v>
      </c>
      <c r="K270" s="264"/>
      <c r="L270" s="265"/>
      <c r="M270" s="265"/>
      <c r="N270" s="266"/>
      <c r="O270" s="41"/>
      <c r="R270" s="243" t="s">
        <v>782</v>
      </c>
    </row>
    <row r="271" spans="1:26" ht="12.75" customHeight="1">
      <c r="A271" s="264">
        <v>172</v>
      </c>
      <c r="B271" s="265">
        <v>44481</v>
      </c>
      <c r="C271" s="265"/>
      <c r="D271" s="266" t="s">
        <v>401</v>
      </c>
      <c r="E271" s="267" t="s">
        <v>621</v>
      </c>
      <c r="F271" s="268" t="s">
        <v>825</v>
      </c>
      <c r="G271" s="267"/>
      <c r="H271" s="267"/>
      <c r="I271" s="267">
        <v>56</v>
      </c>
      <c r="J271" s="269" t="s">
        <v>593</v>
      </c>
      <c r="K271" s="264"/>
      <c r="L271" s="265"/>
      <c r="M271" s="265"/>
      <c r="N271" s="266"/>
      <c r="O271" s="41"/>
      <c r="R271" s="243"/>
    </row>
    <row r="272" spans="1:26" ht="12.75" customHeight="1">
      <c r="A272" s="364">
        <v>173</v>
      </c>
      <c r="B272" s="365">
        <v>44551</v>
      </c>
      <c r="C272" s="364"/>
      <c r="D272" s="364" t="s">
        <v>119</v>
      </c>
      <c r="E272" s="366" t="s">
        <v>621</v>
      </c>
      <c r="F272" s="366">
        <v>2360</v>
      </c>
      <c r="G272" s="366"/>
      <c r="H272" s="366">
        <v>2820</v>
      </c>
      <c r="I272" s="366">
        <v>3000</v>
      </c>
      <c r="J272" s="367" t="s">
        <v>869</v>
      </c>
      <c r="K272" s="368">
        <f t="shared" ref="K272" si="83">H272-F272</f>
        <v>460</v>
      </c>
      <c r="L272" s="369">
        <f t="shared" ref="L272" si="84">K272/F272</f>
        <v>0.19491525423728814</v>
      </c>
      <c r="M272" s="370" t="s">
        <v>590</v>
      </c>
      <c r="N272" s="371">
        <v>44608</v>
      </c>
      <c r="O272" s="41"/>
      <c r="R272" s="243"/>
    </row>
    <row r="273" spans="1:18" ht="12.75" customHeight="1">
      <c r="A273" s="270">
        <v>174</v>
      </c>
      <c r="B273" s="265">
        <v>44606</v>
      </c>
      <c r="C273" s="270"/>
      <c r="D273" s="270" t="s">
        <v>427</v>
      </c>
      <c r="E273" s="267" t="s">
        <v>621</v>
      </c>
      <c r="F273" s="267" t="s">
        <v>867</v>
      </c>
      <c r="G273" s="267"/>
      <c r="H273" s="267"/>
      <c r="I273" s="267">
        <v>764</v>
      </c>
      <c r="J273" s="267" t="s">
        <v>593</v>
      </c>
      <c r="K273" s="267"/>
      <c r="L273" s="267"/>
      <c r="M273" s="267"/>
      <c r="N273" s="270"/>
      <c r="O273" s="41"/>
      <c r="R273" s="243"/>
    </row>
    <row r="274" spans="1:18" ht="12.75" customHeight="1">
      <c r="A274" s="270">
        <v>175</v>
      </c>
      <c r="B274" s="265">
        <v>44613</v>
      </c>
      <c r="C274" s="270"/>
      <c r="D274" s="270" t="s">
        <v>820</v>
      </c>
      <c r="E274" s="267" t="s">
        <v>621</v>
      </c>
      <c r="F274" s="267" t="s">
        <v>872</v>
      </c>
      <c r="G274" s="267"/>
      <c r="H274" s="267"/>
      <c r="I274" s="267">
        <v>1510</v>
      </c>
      <c r="J274" s="267" t="s">
        <v>593</v>
      </c>
      <c r="K274" s="267"/>
      <c r="L274" s="267"/>
      <c r="M274" s="267"/>
      <c r="N274" s="270"/>
      <c r="O274" s="41"/>
      <c r="R274" s="243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243"/>
    </row>
    <row r="276" spans="1:18" ht="12.75" customHeight="1">
      <c r="A276" s="242"/>
      <c r="B276" s="244" t="s">
        <v>816</v>
      </c>
      <c r="F276" s="56"/>
      <c r="G276" s="56"/>
      <c r="H276" s="56"/>
      <c r="I276" s="56"/>
      <c r="J276" s="41"/>
      <c r="K276" s="56"/>
      <c r="L276" s="56"/>
      <c r="M276" s="56"/>
      <c r="O276" s="41"/>
      <c r="R276" s="243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245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45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53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</sheetData>
  <autoFilter ref="R1:R28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2022-03-07T02:59:10Z</dcterms:modified>
</cp:coreProperties>
</file>