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34" i="7"/>
  <c r="K34"/>
  <c r="L63"/>
  <c r="K63"/>
  <c r="L60"/>
  <c r="K60"/>
  <c r="L15"/>
  <c r="K15"/>
  <c r="L57"/>
  <c r="K57"/>
  <c r="L61"/>
  <c r="K61"/>
  <c r="K73"/>
  <c r="M73" s="1"/>
  <c r="K72"/>
  <c r="M72" s="1"/>
  <c r="K259"/>
  <c r="L259" s="1"/>
  <c r="L59"/>
  <c r="K59"/>
  <c r="L58"/>
  <c r="K58"/>
  <c r="L14"/>
  <c r="K14"/>
  <c r="L54"/>
  <c r="K54"/>
  <c r="L56"/>
  <c r="K56"/>
  <c r="L55"/>
  <c r="K55"/>
  <c r="K51"/>
  <c r="L51"/>
  <c r="L53"/>
  <c r="K53"/>
  <c r="M53" s="1"/>
  <c r="L35"/>
  <c r="K35"/>
  <c r="L29"/>
  <c r="K29"/>
  <c r="L28"/>
  <c r="K28"/>
  <c r="L52"/>
  <c r="K52"/>
  <c r="L48"/>
  <c r="K48"/>
  <c r="L50"/>
  <c r="K50"/>
  <c r="L49"/>
  <c r="K49"/>
  <c r="L33"/>
  <c r="K33"/>
  <c r="L32"/>
  <c r="K32"/>
  <c r="L27"/>
  <c r="K27"/>
  <c r="L13"/>
  <c r="K13"/>
  <c r="L12"/>
  <c r="K12"/>
  <c r="M15" l="1"/>
  <c r="M60"/>
  <c r="M34"/>
  <c r="M63"/>
  <c r="M57"/>
  <c r="M61"/>
  <c r="M29"/>
  <c r="M59"/>
  <c r="M28"/>
  <c r="M14"/>
  <c r="M58"/>
  <c r="M55"/>
  <c r="M35"/>
  <c r="M54"/>
  <c r="M56"/>
  <c r="M51"/>
  <c r="M32"/>
  <c r="M52"/>
  <c r="M48"/>
  <c r="M33"/>
  <c r="M50"/>
  <c r="M49"/>
  <c r="M27"/>
  <c r="M13"/>
  <c r="M12"/>
  <c r="L11"/>
  <c r="K11"/>
  <c r="L10"/>
  <c r="K10"/>
  <c r="M11" l="1"/>
  <c r="M10"/>
  <c r="K257" l="1"/>
  <c r="L257" s="1"/>
  <c r="K254" l="1"/>
  <c r="L254" s="1"/>
  <c r="M7" l="1"/>
  <c r="F242" l="1"/>
  <c r="K243"/>
  <c r="L243" s="1"/>
  <c r="K234"/>
  <c r="L234" s="1"/>
  <c r="K237"/>
  <c r="L237" s="1"/>
  <c r="K245" l="1"/>
  <c r="L245" s="1"/>
  <c r="F236"/>
  <c r="F235"/>
  <c r="F233"/>
  <c r="K233" s="1"/>
  <c r="L233" s="1"/>
  <c r="F213"/>
  <c r="F165"/>
  <c r="K244" l="1"/>
  <c r="L244" s="1"/>
  <c r="K242"/>
  <c r="L242" s="1"/>
  <c r="K248"/>
  <c r="L248" s="1"/>
  <c r="K249"/>
  <c r="L249" s="1"/>
  <c r="K241"/>
  <c r="L241" s="1"/>
  <c r="K251"/>
  <c r="L251" s="1"/>
  <c r="K247"/>
  <c r="L247" s="1"/>
  <c r="K240" l="1"/>
  <c r="L240" s="1"/>
  <c r="K229"/>
  <c r="L229" s="1"/>
  <c r="K231"/>
  <c r="L231" s="1"/>
  <c r="K228"/>
  <c r="L228" s="1"/>
  <c r="K230"/>
  <c r="L230" s="1"/>
  <c r="K159"/>
  <c r="L159" s="1"/>
  <c r="K212"/>
  <c r="L212" s="1"/>
  <c r="K226"/>
  <c r="L226" s="1"/>
  <c r="K227"/>
  <c r="L227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4"/>
  <c r="L214" s="1"/>
  <c r="K213"/>
  <c r="L213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5"/>
  <c r="L185" s="1"/>
  <c r="K183"/>
  <c r="L183" s="1"/>
  <c r="K181"/>
  <c r="L181" s="1"/>
  <c r="K180"/>
  <c r="L180" s="1"/>
  <c r="K179"/>
  <c r="L179" s="1"/>
  <c r="K177"/>
  <c r="L177" s="1"/>
  <c r="K176"/>
  <c r="L176" s="1"/>
  <c r="K175"/>
  <c r="L175" s="1"/>
  <c r="K174"/>
  <c r="K173"/>
  <c r="L173" s="1"/>
  <c r="K172"/>
  <c r="L172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K161"/>
  <c r="L161" s="1"/>
  <c r="K160"/>
  <c r="L160" s="1"/>
  <c r="K158"/>
  <c r="L158" s="1"/>
  <c r="K157"/>
  <c r="L157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H130"/>
  <c r="K130" s="1"/>
  <c r="L130" s="1"/>
  <c r="F129"/>
  <c r="K129" s="1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D7" i="6"/>
  <c r="K6" i="4"/>
  <c r="K6" i="3"/>
  <c r="L6" i="2"/>
</calcChain>
</file>

<file path=xl/sharedStrings.xml><?xml version="1.0" encoding="utf-8"?>
<sst xmlns="http://schemas.openxmlformats.org/spreadsheetml/2006/main" count="7556" uniqueCount="3800">
  <si>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</si>
  <si>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</si>
  <si>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</si>
  <si>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</si>
  <si>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</si>
  <si>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</si>
  <si>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</si>
  <si>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</si>
  <si>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</si>
  <si>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</si>
  <si>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</si>
  <si>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</si>
  <si>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</si>
  <si>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</si>
  <si>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</si>
  <si>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</si>
  <si>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</si>
  <si>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</si>
  <si>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</si>
  <si>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</si>
  <si>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</si>
  <si>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</si>
  <si>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</si>
  <si>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</si>
  <si>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</si>
  <si>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</si>
  <si>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</si>
  <si>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</si>
  <si>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</si>
  <si>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</si>
  <si>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</si>
  <si>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</si>
  <si>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</si>
  <si>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</si>
  <si>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</si>
  <si>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</si>
  <si>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</si>
  <si>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</si>
  <si>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</si>
  <si>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</si>
  <si>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</si>
  <si>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</si>
  <si>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</si>
  <si>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</si>
  <si>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</si>
  <si>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</si>
  <si>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</si>
  <si>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</si>
  <si>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</si>
  <si>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</si>
  <si>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</si>
  <si>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</si>
  <si>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</si>
  <si>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</si>
  <si>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</si>
  <si>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</si>
  <si>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</si>
  <si>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</si>
  <si>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</si>
  <si>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</si>
  <si>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</si>
  <si>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</si>
  <si>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</si>
  <si>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</si>
  <si>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</si>
  <si>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</si>
  <si>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</si>
  <si>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</si>
  <si>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</si>
  <si>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</si>
  <si>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</si>
  <si>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</si>
  <si>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</si>
  <si>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</si>
  <si>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</si>
  <si>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</si>
  <si>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</si>
  <si>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</si>
  <si>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</si>
  <si>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</si>
  <si>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</si>
  <si>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</si>
  <si>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</si>
  <si>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</si>
  <si>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</si>
  <si>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</si>
  <si>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</si>
  <si>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</si>
  <si>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</si>
  <si>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</si>
  <si>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</si>
  <si>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</si>
  <si>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</si>
  <si>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</si>
  <si>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</si>
  <si>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</si>
  <si>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</si>
  <si>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</si>
  <si>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</si>
  <si>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</si>
  <si>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</si>
  <si>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</si>
  <si>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</si>
  <si>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</si>
  <si>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</si>
  <si>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</si>
  <si>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</si>
  <si>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</si>
  <si>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</si>
  <si>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</si>
  <si>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</si>
  <si>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</si>
  <si>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</si>
  <si>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</si>
  <si>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</si>
  <si>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</si>
  <si>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</si>
  <si>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</si>
  <si>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</si>
  <si>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</si>
  <si>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</si>
  <si>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</si>
  <si>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</si>
  <si>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</si>
  <si>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</si>
  <si>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</si>
  <si>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</si>
  <si>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</si>
  <si>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</si>
  <si>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</si>
  <si>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</si>
  <si>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</si>
  <si>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</si>
  <si>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</si>
  <si>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</si>
  <si>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</si>
  <si>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</si>
  <si>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</si>
  <si>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</si>
  <si>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</si>
  <si>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</si>
  <si>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</si>
  <si>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</si>
  <si>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</si>
  <si>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</si>
  <si>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</si>
  <si>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</si>
  <si>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</si>
  <si>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</si>
  <si>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</si>
  <si>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</si>
  <si>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</si>
  <si>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</si>
  <si>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</si>
  <si>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</si>
  <si>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</si>
  <si>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</si>
  <si>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</si>
  <si>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</si>
  <si>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</si>
  <si>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</si>
  <si>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</si>
  <si>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</si>
  <si>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</si>
  <si>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</si>
  <si>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</si>
  <si>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</si>
  <si>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</si>
  <si>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</si>
  <si>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</si>
  <si>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</si>
  <si>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</si>
  <si>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</si>
  <si>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</si>
  <si>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</si>
  <si>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</si>
  <si>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</si>
  <si>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</si>
  <si>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</si>
  <si>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</si>
  <si>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</si>
  <si>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</si>
  <si>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</si>
  <si>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</si>
  <si>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</si>
  <si>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</si>
  <si>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</si>
  <si>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</si>
  <si>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</si>
  <si>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</si>
  <si>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</si>
  <si>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</si>
  <si>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</si>
  <si>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</si>
  <si>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</si>
  <si>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</si>
  <si>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</si>
  <si>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</si>
  <si>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</si>
  <si>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</si>
  <si>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</si>
  <si>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</si>
  <si>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</si>
  <si>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</si>
  <si>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</si>
  <si>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</si>
  <si>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</si>
  <si>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</si>
  <si>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</si>
  <si>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</si>
  <si>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</si>
  <si>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</si>
  <si>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</si>
  <si>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</si>
  <si>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</si>
  <si>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</si>
  <si>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</si>
  <si>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</si>
  <si>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</si>
  <si>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</si>
  <si>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</si>
  <si>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</si>
  <si>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</si>
  <si>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</si>
  <si>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</si>
  <si>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</si>
  <si>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</si>
  <si>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</si>
  <si>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</si>
  <si>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</si>
  <si>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</si>
  <si>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</si>
  <si>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</si>
  <si>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</si>
  <si>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</si>
  <si>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</si>
  <si>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</si>
  <si>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</si>
  <si>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</si>
  <si>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</si>
  <si>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</si>
  <si>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</si>
  <si>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</si>
  <si>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</si>
  <si>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</si>
  <si>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</si>
  <si>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</si>
  <si>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</si>
  <si>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</si>
  <si>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</si>
  <si>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</si>
  <si>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</si>
  <si>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</si>
  <si>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</si>
  <si>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</si>
  <si>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</si>
  <si>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</si>
  <si>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</si>
  <si>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</si>
  <si>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</si>
  <si>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</si>
  <si>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</si>
  <si>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</si>
  <si>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</si>
  <si>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</si>
  <si>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</si>
  <si>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</si>
  <si>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</si>
  <si>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</si>
  <si>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</si>
  <si>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</si>
  <si>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</si>
  <si>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</si>
  <si>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</si>
  <si>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</si>
  <si>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</si>
  <si>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</si>
  <si>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</si>
  <si>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</si>
  <si>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</si>
  <si>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</si>
  <si>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</si>
  <si>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</si>
  <si>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</si>
  <si>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</si>
  <si>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</si>
  <si>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</si>
  <si>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</si>
  <si>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</si>
  <si>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</si>
  <si>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</si>
  <si>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</si>
  <si>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</si>
  <si>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</si>
  <si>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</si>
  <si>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</si>
  <si>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</si>
  <si>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</si>
  <si>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</si>
  <si>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</si>
  <si>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</si>
  <si>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</si>
  <si>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</si>
  <si>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</si>
  <si>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</si>
  <si>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</si>
  <si>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</si>
  <si>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</si>
  <si>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</si>
  <si>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</si>
  <si>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</si>
  <si>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</si>
  <si>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</si>
  <si>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</si>
  <si>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</si>
  <si>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</si>
  <si>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</si>
  <si>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</si>
  <si>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</si>
  <si>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</si>
  <si>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</si>
  <si>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</si>
  <si>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</si>
  <si>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</si>
  <si>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</si>
  <si>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</si>
  <si>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</si>
  <si>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</si>
  <si>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</si>
  <si>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</si>
  <si>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</si>
  <si>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</si>
  <si>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</si>
  <si>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</si>
  <si>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</si>
  <si>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</si>
  <si>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</si>
  <si>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</si>
  <si>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</si>
  <si>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</si>
  <si>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</si>
  <si>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</si>
  <si>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</si>
  <si>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</si>
  <si>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</si>
  <si>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</si>
  <si>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</si>
  <si>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</si>
  <si>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</si>
  <si>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</si>
  <si>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</si>
  <si>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</si>
  <si>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</si>
  <si>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</si>
  <si>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</si>
  <si>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</si>
  <si>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</si>
  <si>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</si>
  <si>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</si>
  <si>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</si>
  <si>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</si>
  <si>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</si>
  <si>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</si>
  <si>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</si>
  <si>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</si>
  <si>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</si>
  <si>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</si>
  <si>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</si>
  <si>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</si>
  <si>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</si>
  <si>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</si>
  <si>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</si>
  <si>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</si>
  <si>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</si>
  <si>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</si>
  <si>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</si>
  <si>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</si>
  <si>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</si>
  <si>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</si>
  <si>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</si>
  <si>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</si>
  <si>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</si>
  <si>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</si>
  <si>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</si>
  <si>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</si>
  <si>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</si>
  <si>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</si>
  <si>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</si>
  <si>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</si>
  <si>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</si>
  <si>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</si>
  <si>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</si>
  <si>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</si>
  <si>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</si>
  <si>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</si>
  <si>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</si>
  <si>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</si>
  <si>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</si>
  <si>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</si>
  <si>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</si>
  <si>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</si>
  <si>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</si>
  <si>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</si>
  <si>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</si>
  <si>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</si>
  <si>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</si>
  <si>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</si>
  <si>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</si>
  <si>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</si>
  <si>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</si>
  <si>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</si>
  <si>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</si>
  <si>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</si>
  <si>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</si>
  <si>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</si>
  <si>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</si>
  <si>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</si>
  <si>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</si>
  <si>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</si>
  <si>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</si>
  <si>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</si>
  <si>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</si>
  <si>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</si>
  <si>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</si>
  <si>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</si>
  <si>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</si>
  <si>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</si>
  <si>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</si>
  <si>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</si>
  <si>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</si>
  <si>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</si>
  <si>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</si>
  <si>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</si>
  <si>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</si>
  <si>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</si>
  <si>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</si>
  <si>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</si>
  <si>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</si>
  <si>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</si>
  <si>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</si>
  <si>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</si>
  <si>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</si>
  <si>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</si>
  <si>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</si>
  <si>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</si>
  <si>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</si>
  <si>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</si>
  <si>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</si>
  <si>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</si>
  <si>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</si>
  <si>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</si>
  <si>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</si>
  <si>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</si>
  <si>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</si>
  <si>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</si>
  <si>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</si>
  <si>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</si>
  <si>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</si>
  <si>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</si>
  <si>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</si>
  <si>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</si>
  <si>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</si>
  <si>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</si>
  <si>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</si>
  <si>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</si>
  <si>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</si>
  <si>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</si>
  <si>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</si>
  <si>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</si>
  <si>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</si>
  <si>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</si>
  <si>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</si>
  <si>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</si>
  <si>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</si>
  <si>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</si>
  <si>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</si>
  <si>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</si>
  <si>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</si>
  <si>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</si>
  <si>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</si>
  <si>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</si>
  <si>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</si>
  <si>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</si>
  <si>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</si>
  <si>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</si>
  <si>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</si>
  <si>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</si>
  <si>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</si>
  <si>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</si>
  <si>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</si>
  <si>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</si>
  <si>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</si>
  <si>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</si>
  <si>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</si>
  <si>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</si>
  <si>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</si>
  <si>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</si>
  <si>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</si>
  <si>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</si>
  <si>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</si>
  <si>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</si>
  <si>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</si>
  <si>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</si>
  <si>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</si>
  <si>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</si>
  <si>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</si>
  <si>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</si>
  <si>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</si>
  <si>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</si>
  <si>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</si>
  <si>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</si>
  <si>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</si>
  <si>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</si>
  <si>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</si>
  <si>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</si>
  <si>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</si>
  <si>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</si>
  <si>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</si>
  <si>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</si>
  <si>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</si>
  <si>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</si>
  <si>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</si>
  <si>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</si>
  <si>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</si>
  <si>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</si>
  <si>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</si>
  <si>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</si>
  <si>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</si>
  <si>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</si>
  <si>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</si>
  <si>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</si>
  <si>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</si>
  <si>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</si>
  <si>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</si>
  <si>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</si>
  <si>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</si>
  <si>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</si>
  <si>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</si>
  <si>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</si>
  <si>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</si>
  <si>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</si>
  <si>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</si>
  <si>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</si>
  <si>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</si>
  <si>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</si>
  <si>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</si>
  <si>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</si>
  <si>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</si>
  <si>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</si>
  <si>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</si>
  <si>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</si>
  <si>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</si>
  <si>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</si>
  <si>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</si>
  <si>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</si>
  <si>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</si>
  <si>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</si>
  <si>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</si>
  <si>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</si>
  <si>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</si>
  <si>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</si>
  <si>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</si>
  <si>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</si>
  <si>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</si>
  <si>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</si>
  <si>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</si>
  <si>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</si>
  <si>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</si>
  <si>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</si>
  <si>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</si>
  <si>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</si>
  <si>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</si>
  <si>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</si>
  <si>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</si>
  <si>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</si>
  <si>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</si>
  <si>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</si>
  <si>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</si>
  <si>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</si>
  <si>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</si>
  <si>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</si>
  <si>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</si>
  <si>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</si>
  <si>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</si>
  <si>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</si>
  <si>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</si>
  <si>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</si>
  <si>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</si>
  <si>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</si>
  <si>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</si>
  <si>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</si>
  <si>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</si>
  <si>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</si>
  <si>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</si>
  <si>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</si>
  <si>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</si>
  <si>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</si>
  <si>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</si>
  <si>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</si>
  <si>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</si>
  <si>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</si>
  <si>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</si>
  <si>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</si>
  <si>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</si>
  <si>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</si>
  <si>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</si>
  <si>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</si>
  <si>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</si>
  <si>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</si>
  <si>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</si>
  <si>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</si>
  <si>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</si>
  <si>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</si>
  <si>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</si>
  <si>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</si>
  <si>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</si>
  <si>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</si>
  <si>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</si>
  <si>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</si>
  <si>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</si>
  <si>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</si>
  <si>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</si>
  <si>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</si>
  <si>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</si>
  <si>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</si>
  <si>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</si>
  <si>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</si>
  <si>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</si>
  <si>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</si>
  <si>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</si>
  <si>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</si>
  <si>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</si>
  <si>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</si>
  <si>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</si>
  <si>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</si>
  <si>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</si>
  <si>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</si>
  <si>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</si>
  <si>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</si>
  <si>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</si>
  <si>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</si>
  <si>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</si>
  <si>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</si>
  <si>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</si>
  <si>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</si>
  <si>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</si>
  <si>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</si>
  <si>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</si>
  <si>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</si>
  <si>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</si>
  <si>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</si>
  <si>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</si>
  <si>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</si>
  <si>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</si>
  <si>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</si>
  <si>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</si>
  <si>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</si>
  <si>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</si>
  <si>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</si>
  <si>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</si>
  <si>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</si>
  <si>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</si>
  <si>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</si>
  <si>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</si>
  <si>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</si>
  <si>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</si>
  <si>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</si>
  <si>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</si>
  <si>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</si>
  <si>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</si>
  <si>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</si>
  <si>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</si>
  <si>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</si>
  <si>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</si>
  <si>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</si>
  <si>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</si>
  <si>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</si>
  <si>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</si>
  <si>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</si>
  <si>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</si>
  <si>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</si>
  <si>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</si>
  <si>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</si>
  <si>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</si>
  <si>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</si>
  <si>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</si>
  <si>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</si>
  <si>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</si>
  <si>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</si>
  <si>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</si>
  <si>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</si>
  <si>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</si>
  <si>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</si>
  <si>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</si>
  <si>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</si>
  <si>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</si>
  <si>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</si>
  <si>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</si>
  <si>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</si>
  <si>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</si>
  <si>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</si>
  <si>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</si>
  <si>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</si>
  <si>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</si>
  <si>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</si>
  <si>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</si>
  <si>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</si>
  <si>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</si>
  <si>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</si>
  <si>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</si>
  <si>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</si>
  <si>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</si>
  <si>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</si>
  <si>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</si>
  <si>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</si>
  <si>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</si>
  <si>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</si>
  <si>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</si>
  <si>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</si>
  <si>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</si>
  <si>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</si>
  <si>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</si>
  <si>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</si>
  <si>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</si>
  <si>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</si>
  <si>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</si>
  <si>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</si>
  <si>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</si>
  <si>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</si>
  <si>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</si>
  <si>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</si>
  <si>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</si>
  <si>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</si>
  <si>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</si>
  <si>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</si>
  <si>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</si>
  <si>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</si>
  <si>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</si>
  <si>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</si>
  <si>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</si>
  <si>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</si>
  <si>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</si>
  <si>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</si>
  <si>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</si>
  <si>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</si>
  <si>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</si>
  <si>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</si>
  <si>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</si>
  <si>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</si>
  <si>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</si>
  <si>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</si>
  <si>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</si>
  <si>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</si>
  <si>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</si>
  <si>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</si>
  <si>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</si>
  <si>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</si>
  <si>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</si>
  <si>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</si>
  <si>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</si>
  <si>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</si>
  <si>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</si>
  <si>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</si>
  <si>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</si>
  <si>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</si>
  <si>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</si>
  <si>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</si>
  <si>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</si>
  <si>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</si>
  <si>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</si>
  <si>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</si>
  <si>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</si>
  <si>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</si>
  <si>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</si>
  <si>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</si>
  <si>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</si>
  <si>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</si>
  <si>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</si>
  <si>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</si>
  <si>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</si>
  <si>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</si>
  <si>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</si>
  <si>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</si>
  <si>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</si>
  <si>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</si>
  <si>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</si>
  <si>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</si>
  <si>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</si>
  <si>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</si>
  <si>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</si>
  <si>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</si>
  <si>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</si>
  <si>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</si>
  <si>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</si>
  <si>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</si>
  <si>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</si>
  <si>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</si>
  <si>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</si>
  <si>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</si>
  <si>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</si>
  <si>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</si>
  <si>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</si>
  <si>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</si>
  <si>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</si>
  <si>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</si>
  <si>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</si>
  <si>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</si>
  <si>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</si>
  <si>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</si>
  <si>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</si>
  <si>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</si>
  <si>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</si>
  <si>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</si>
  <si>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</si>
  <si>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</si>
  <si>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</si>
  <si>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</si>
  <si>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</si>
  <si>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</si>
  <si>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</si>
  <si>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</si>
  <si>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</si>
  <si>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</si>
  <si>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</si>
  <si>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</si>
  <si>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</si>
  <si>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</si>
  <si>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</si>
  <si>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</si>
  <si>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</si>
  <si>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</si>
  <si>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</si>
  <si>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</si>
  <si>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</si>
  <si>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</si>
  <si>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</si>
  <si>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</si>
  <si>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</si>
  <si>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</si>
  <si>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</si>
  <si>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</si>
  <si>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</si>
  <si>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</si>
  <si>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</si>
  <si>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</si>
  <si>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</si>
  <si>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</si>
  <si>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</si>
  <si>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</si>
  <si>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</si>
  <si>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</si>
  <si>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</si>
  <si>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</si>
  <si>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</si>
  <si>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</si>
  <si>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</si>
  <si>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</si>
  <si>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</si>
  <si>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</si>
  <si>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</si>
  <si>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</si>
  <si>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</si>
  <si>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</si>
  <si>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</si>
  <si>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</si>
  <si>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</si>
  <si>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</si>
  <si>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</si>
  <si>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</si>
  <si>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</si>
  <si>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</si>
  <si>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</si>
  <si>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</si>
  <si>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</si>
  <si>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</si>
  <si>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</si>
  <si>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</si>
  <si>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</si>
  <si>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</si>
  <si>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</si>
  <si>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</si>
  <si>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</si>
  <si>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</si>
  <si>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</si>
  <si>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</si>
  <si>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</si>
  <si>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</si>
  <si>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</si>
  <si>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</si>
  <si>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</si>
  <si>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</si>
  <si>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</si>
  <si>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</si>
  <si>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</si>
  <si>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</si>
  <si>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</si>
  <si>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</si>
  <si>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</si>
  <si>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</si>
  <si>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</si>
  <si>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</si>
  <si>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</si>
  <si>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</si>
  <si>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</si>
  <si>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</si>
  <si>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</si>
  <si>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</si>
  <si>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</si>
  <si>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</si>
  <si>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</si>
  <si>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</si>
  <si>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</si>
  <si>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</si>
  <si>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</si>
  <si>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</si>
  <si>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</si>
  <si>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</si>
  <si>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</si>
  <si>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</si>
  <si>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</si>
  <si>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</si>
  <si>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</si>
  <si>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</si>
  <si>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</si>
  <si>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</si>
  <si>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</si>
  <si>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</si>
  <si>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</si>
  <si>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</si>
  <si>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</si>
  <si>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</si>
  <si>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</si>
  <si>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</si>
  <si>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</si>
  <si>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</si>
  <si>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</si>
  <si>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</si>
  <si>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</si>
  <si>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</si>
  <si>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</si>
  <si>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</si>
  <si>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</si>
  <si>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</si>
  <si>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</si>
  <si>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</si>
  <si>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</si>
  <si>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</si>
  <si>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</si>
  <si>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</si>
  <si>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</si>
  <si>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</si>
  <si>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</si>
  <si>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</si>
  <si>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</si>
  <si>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</si>
  <si>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</si>
  <si>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</si>
  <si>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</si>
  <si>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</si>
  <si>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</si>
  <si>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</si>
  <si>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</si>
  <si>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</si>
  <si>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</si>
  <si>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</si>
  <si>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</si>
  <si>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</si>
  <si>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</si>
  <si>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</si>
  <si>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</si>
  <si>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</si>
  <si>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</si>
  <si>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</si>
  <si>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</si>
  <si>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</si>
  <si>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</si>
  <si>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</si>
  <si>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</si>
  <si>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</si>
  <si>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</si>
  <si>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</si>
  <si>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</si>
  <si>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</si>
  <si>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</si>
  <si>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</si>
  <si>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</si>
  <si>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</si>
  <si>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</si>
  <si>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</si>
  <si>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</si>
  <si>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</si>
  <si>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</si>
  <si>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</si>
  <si>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</si>
  <si>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</si>
  <si>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</si>
  <si>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</si>
  <si>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</si>
  <si>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</si>
  <si>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</si>
  <si>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</si>
  <si>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</si>
  <si>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</si>
  <si>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</si>
  <si>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</si>
  <si>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</si>
  <si>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</si>
  <si>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</si>
  <si>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</si>
  <si>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</si>
  <si>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</si>
  <si>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</si>
  <si>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</si>
  <si>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</si>
  <si>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</si>
  <si>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</si>
  <si>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</si>
  <si>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</si>
  <si>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</si>
  <si>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</si>
  <si>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</si>
  <si>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</si>
  <si>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</si>
  <si>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</si>
  <si>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</si>
  <si>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</si>
  <si>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</si>
  <si>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</si>
  <si>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</si>
  <si>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</si>
  <si>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</si>
  <si>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</si>
  <si>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</si>
  <si>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</si>
  <si>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</si>
  <si>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</si>
  <si>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</si>
  <si>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</si>
  <si>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</si>
  <si>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</si>
  <si>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</si>
  <si>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</si>
  <si>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</si>
  <si>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</si>
  <si>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</si>
  <si>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</si>
  <si>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</si>
  <si>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</si>
  <si>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</si>
  <si>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</si>
  <si>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</si>
  <si>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</si>
  <si>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</si>
  <si>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</si>
  <si>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</si>
  <si>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</si>
  <si>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</si>
  <si>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</si>
  <si>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</si>
  <si>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</si>
  <si>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</si>
  <si>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</si>
  <si>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</si>
  <si>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</si>
  <si>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</si>
  <si>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</si>
  <si>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</si>
  <si>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</si>
  <si>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</si>
  <si>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</si>
  <si>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</si>
  <si>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</si>
  <si>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</si>
  <si>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</si>
  <si>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</si>
  <si>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</si>
  <si>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</si>
  <si>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</si>
  <si>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</si>
  <si>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</si>
  <si>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</si>
  <si>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</si>
  <si>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</si>
  <si>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</si>
  <si>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</si>
  <si>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</si>
  <si>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</si>
  <si>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</si>
  <si>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</si>
  <si>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</si>
  <si>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</si>
  <si>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</si>
  <si>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</si>
  <si>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</si>
  <si>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</si>
  <si>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</si>
  <si>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</si>
  <si>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</si>
  <si>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</si>
  <si>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</si>
  <si>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</si>
  <si>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</si>
  <si>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</si>
  <si>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</si>
  <si>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</si>
  <si>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</si>
  <si>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</si>
  <si>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</si>
  <si>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</si>
  <si>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</si>
  <si>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</si>
  <si>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</si>
  <si>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</si>
  <si>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</si>
  <si>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</si>
  <si>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</si>
  <si>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</si>
  <si>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</si>
  <si>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</si>
  <si>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</si>
  <si>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</si>
  <si>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</si>
  <si>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</si>
  <si>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</si>
  <si>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</si>
  <si>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</si>
  <si>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</si>
  <si>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</si>
  <si>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</si>
  <si>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</si>
  <si>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</si>
  <si>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</si>
  <si>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</si>
  <si>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</si>
  <si>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</si>
  <si>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</si>
  <si>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</si>
  <si>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</si>
  <si>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</si>
  <si>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</si>
  <si>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</si>
  <si>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</si>
  <si>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</si>
  <si>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</si>
  <si>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</si>
  <si>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</si>
  <si>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</si>
  <si>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</si>
  <si>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</si>
  <si>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</si>
  <si>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</si>
  <si>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</si>
  <si>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</si>
  <si>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</si>
  <si>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</si>
  <si>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</si>
  <si>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</si>
  <si>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</si>
  <si>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</si>
  <si>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</si>
  <si>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</si>
  <si>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</si>
  <si>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</si>
  <si>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</si>
  <si>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</si>
  <si>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</si>
  <si>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</si>
  <si>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</si>
  <si>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</si>
  <si>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</si>
  <si>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</si>
  <si>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</si>
  <si>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</si>
  <si>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</si>
  <si>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</si>
  <si>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</si>
  <si>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</si>
  <si>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</si>
  <si>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</si>
  <si>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</si>
  <si>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</si>
  <si>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</si>
  <si>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</si>
  <si>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</si>
  <si>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</si>
  <si>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</si>
  <si>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</si>
  <si>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</si>
  <si>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</si>
  <si>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</si>
  <si>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</si>
  <si>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</si>
  <si>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</si>
  <si>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</si>
  <si>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</si>
  <si>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</si>
  <si>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</si>
  <si>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</si>
  <si>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</si>
  <si>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</si>
  <si>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</si>
  <si>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</si>
  <si>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</si>
  <si>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</si>
  <si>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</si>
  <si>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</si>
  <si>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</si>
  <si>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</si>
  <si>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</si>
  <si>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</si>
  <si>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</si>
  <si>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</si>
  <si>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</si>
  <si>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</si>
  <si>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</si>
  <si>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</si>
  <si>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</si>
  <si>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</si>
  <si>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</si>
  <si>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</si>
  <si>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</si>
  <si>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</si>
  <si>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</si>
  <si>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</si>
  <si>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</si>
  <si>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</si>
  <si>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</si>
  <si>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</si>
  <si>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</si>
  <si>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</si>
  <si>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</si>
  <si>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</si>
  <si>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</si>
  <si>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</si>
  <si>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</si>
  <si>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</si>
  <si>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</si>
  <si>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</si>
  <si>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</si>
  <si>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</si>
  <si>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</si>
  <si>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</si>
  <si>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</si>
  <si>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</si>
  <si>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</si>
  <si>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</si>
  <si>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</si>
  <si>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</si>
  <si>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</si>
  <si>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</si>
  <si>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</si>
  <si>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</si>
  <si>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</si>
  <si>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</si>
  <si>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</si>
  <si>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</si>
  <si>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</si>
  <si>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</si>
  <si>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</si>
  <si>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</si>
  <si>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</si>
  <si>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</si>
  <si>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</si>
  <si>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</si>
  <si>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</si>
  <si>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</si>
  <si>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</si>
  <si>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</si>
  <si>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</si>
  <si>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</si>
  <si>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</si>
  <si>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</si>
  <si>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</si>
  <si>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</si>
  <si>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</si>
  <si>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</si>
  <si>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</si>
  <si>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</si>
  <si>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</si>
  <si>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</si>
  <si>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</si>
  <si>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</si>
  <si>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</si>
  <si>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</si>
  <si>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</si>
  <si>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</si>
  <si>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</si>
  <si>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</si>
  <si>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</si>
  <si>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</si>
  <si>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</si>
  <si>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</si>
  <si>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</si>
  <si>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</si>
  <si>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</si>
  <si>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</si>
  <si>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</si>
  <si>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</si>
  <si>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</si>
  <si>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</si>
  <si>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</si>
  <si>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</si>
  <si>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</si>
  <si>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</si>
  <si>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</si>
  <si>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</si>
  <si>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</si>
  <si>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</si>
  <si>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</si>
  <si>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</si>
  <si>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</si>
  <si>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</si>
  <si>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</si>
  <si>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</si>
  <si>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</si>
  <si>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</si>
  <si>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</si>
  <si>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</si>
  <si>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</si>
  <si>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</si>
  <si>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</si>
  <si>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</si>
  <si>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</si>
  <si>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</si>
  <si>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</si>
  <si>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</si>
  <si>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</si>
  <si>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</si>
  <si>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</si>
  <si>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</si>
  <si>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</si>
  <si>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</si>
  <si>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</si>
  <si>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</si>
  <si>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</si>
  <si>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</si>
  <si>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</si>
  <si>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</si>
  <si>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</si>
  <si>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</si>
  <si>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</si>
  <si>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</si>
  <si>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</si>
  <si>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</si>
  <si>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</si>
  <si>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</si>
  <si>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</si>
  <si>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</si>
  <si>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</si>
  <si>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</si>
  <si>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</si>
  <si>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</si>
  <si>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</si>
  <si>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</si>
  <si>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</si>
  <si>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</si>
  <si>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</si>
  <si>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</si>
  <si>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</si>
  <si>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</si>
  <si>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</si>
  <si>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</si>
  <si>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</si>
  <si>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</si>
  <si>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</si>
  <si>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</si>
  <si>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</si>
  <si>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</si>
  <si>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</si>
  <si>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</si>
  <si>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</si>
  <si>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</si>
  <si>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</si>
  <si>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</si>
  <si>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</si>
  <si>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</si>
  <si>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</si>
  <si>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</si>
  <si>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</si>
  <si>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</si>
  <si>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</si>
  <si>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</si>
  <si>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</si>
  <si>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</si>
  <si>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</si>
  <si>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</si>
  <si>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</si>
  <si>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</si>
  <si>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</si>
  <si>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</si>
  <si>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</si>
  <si>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</si>
  <si>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</si>
  <si>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</si>
  <si>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</si>
  <si>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</si>
  <si>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</si>
  <si>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</si>
  <si>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</si>
  <si>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</si>
  <si>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</si>
  <si>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</si>
  <si>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</si>
  <si>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</si>
  <si>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</si>
  <si>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</si>
  <si>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</si>
  <si>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</si>
  <si>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</si>
  <si>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</si>
  <si>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</si>
  <si>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</si>
  <si>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</si>
  <si>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</si>
  <si>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</si>
  <si>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</si>
  <si>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</si>
  <si>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</si>
  <si>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</si>
  <si>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</si>
  <si>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</si>
  <si>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</si>
  <si>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</si>
  <si>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</si>
  <si>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</si>
  <si>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</si>
  <si>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</si>
  <si>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</si>
  <si>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</si>
  <si>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</si>
  <si>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</si>
  <si>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</si>
  <si>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</si>
  <si>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</si>
  <si>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</si>
  <si>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</si>
  <si>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</si>
  <si>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</si>
  <si>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</si>
  <si>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</si>
  <si>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</si>
  <si>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</si>
  <si>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</si>
  <si>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</si>
  <si>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</si>
  <si>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</si>
  <si>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</si>
  <si>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</si>
  <si>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</si>
  <si>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</si>
  <si>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</si>
  <si>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</si>
  <si>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</si>
  <si>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</si>
  <si>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</si>
  <si>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</si>
  <si>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</si>
  <si>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</si>
  <si>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</si>
  <si>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</si>
  <si>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</si>
  <si>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</si>
  <si>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</si>
  <si>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</si>
  <si>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</si>
  <si>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</si>
  <si>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</si>
  <si>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</si>
  <si>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</si>
  <si>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</si>
  <si>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</si>
  <si>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</si>
  <si>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</si>
  <si>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</si>
  <si>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</si>
  <si>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</si>
  <si>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</si>
  <si>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</si>
  <si>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</si>
  <si>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</si>
  <si>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</si>
  <si>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</si>
  <si>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</si>
  <si>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</si>
  <si>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</si>
  <si>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</si>
  <si>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</si>
  <si>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</si>
  <si>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</si>
  <si>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</si>
  <si>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</si>
  <si>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</si>
  <si>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</si>
  <si>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</si>
  <si>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</si>
  <si>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</si>
  <si>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</si>
  <si>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</si>
  <si>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</si>
  <si>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</si>
  <si>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</si>
  <si>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</si>
  <si>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</si>
  <si>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</si>
  <si>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</si>
  <si>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</si>
  <si>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</si>
  <si>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</si>
  <si>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</si>
  <si>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</si>
  <si>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</si>
  <si>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</si>
  <si>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</si>
  <si>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</si>
  <si>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</si>
  <si>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</si>
  <si>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</si>
  <si>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</si>
  <si>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</si>
  <si>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</si>
  <si>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</si>
  <si>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</si>
  <si>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</si>
  <si>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</si>
  <si>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</si>
  <si>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</si>
  <si>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</si>
  <si>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</si>
  <si>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</si>
  <si>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</si>
  <si>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</si>
  <si>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</si>
  <si>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</si>
  <si>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</si>
  <si>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</si>
  <si>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</si>
  <si>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</si>
  <si>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</si>
  <si>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</si>
  <si>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</si>
  <si>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</si>
  <si>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</si>
  <si>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</si>
  <si>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</si>
  <si>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</si>
  <si>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</si>
  <si>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</si>
  <si>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</si>
  <si>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</si>
  <si>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</si>
  <si>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</si>
  <si>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</si>
  <si>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</si>
  <si>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</si>
  <si>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</si>
  <si>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</si>
  <si>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</si>
  <si>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</si>
  <si>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</si>
  <si>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</si>
  <si>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</si>
  <si>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</si>
  <si>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</si>
  <si>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</si>
  <si>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</si>
  <si>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</si>
  <si>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</si>
  <si>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</si>
  <si>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</si>
  <si>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</si>
  <si>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</si>
  <si>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</si>
  <si>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</si>
  <si>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</si>
  <si>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</si>
  <si>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</si>
  <si>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</si>
  <si>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</si>
  <si>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</si>
  <si>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</si>
  <si>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</si>
  <si>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</si>
  <si>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</si>
  <si>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</si>
  <si>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</si>
  <si>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</si>
  <si>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</si>
  <si>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</si>
  <si>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</si>
  <si>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</si>
  <si>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</si>
  <si>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</si>
  <si>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</si>
  <si>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</si>
  <si>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</si>
  <si>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</si>
  <si>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</si>
  <si>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</si>
  <si>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</si>
  <si>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</si>
  <si>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</si>
  <si>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</si>
  <si>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</si>
  <si>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</si>
  <si>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</si>
  <si>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</si>
  <si>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</si>
  <si>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</si>
  <si>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</si>
  <si>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</si>
  <si>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</si>
  <si>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</si>
  <si>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</si>
  <si>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</si>
  <si>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</si>
  <si>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</si>
  <si>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</si>
  <si>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</si>
  <si>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</si>
  <si>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</si>
  <si>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</si>
  <si>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</si>
  <si>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</si>
  <si>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</si>
  <si>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</si>
  <si>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</si>
  <si>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</si>
  <si>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</si>
  <si>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</si>
  <si>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</si>
  <si>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</si>
  <si>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</si>
  <si>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</si>
  <si>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</si>
  <si>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</si>
  <si>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</si>
  <si>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</si>
  <si>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</si>
  <si>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</si>
  <si>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</si>
  <si>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</si>
  <si>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</si>
  <si>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</si>
  <si>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</si>
  <si>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</si>
  <si>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</si>
  <si>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</si>
  <si>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</si>
  <si>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</si>
  <si>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</si>
  <si>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</si>
  <si>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</si>
  <si>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</si>
  <si>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</si>
  <si>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</si>
  <si>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</si>
  <si>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</si>
  <si>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</si>
  <si>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</si>
  <si>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</si>
  <si>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</si>
  <si>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</si>
  <si>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</si>
  <si>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</si>
  <si>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</si>
  <si>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</si>
  <si>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</si>
  <si>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</si>
  <si>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</si>
  <si>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</si>
  <si>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</si>
  <si>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</si>
  <si>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</si>
  <si>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</si>
  <si>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</si>
  <si>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</si>
  <si>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</si>
  <si>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</si>
  <si>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</si>
  <si>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</si>
  <si>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</si>
  <si>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</si>
  <si>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</si>
  <si>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</si>
  <si>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</si>
  <si>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</si>
  <si>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</si>
  <si>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</si>
  <si>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</si>
  <si>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</si>
  <si>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</si>
  <si>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</si>
  <si>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</si>
  <si>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</si>
  <si>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</si>
  <si>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</si>
  <si>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</si>
  <si>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</si>
  <si>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</si>
  <si>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</si>
  <si>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</si>
  <si>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</si>
  <si>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</si>
  <si>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</si>
  <si>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</si>
  <si>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</si>
  <si>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</si>
  <si>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</si>
  <si>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</si>
  <si>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</si>
  <si>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</si>
  <si>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</si>
  <si>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</si>
  <si>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</si>
  <si>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</si>
  <si>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</si>
  <si>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</si>
  <si>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</si>
  <si>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</si>
  <si>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</si>
  <si>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</si>
  <si>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</si>
  <si>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</si>
  <si>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</si>
  <si>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</si>
  <si>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</si>
  <si>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</si>
  <si>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</si>
  <si>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</si>
  <si>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</si>
  <si>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</si>
  <si>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</si>
  <si>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</si>
  <si>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</si>
  <si>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</si>
  <si>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</si>
  <si>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</si>
  <si>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</si>
  <si>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</si>
  <si>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</si>
  <si>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</si>
  <si>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</si>
  <si>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</si>
  <si>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</si>
  <si>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</si>
  <si>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</si>
  <si>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</si>
  <si>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</si>
  <si>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</si>
  <si>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</si>
  <si>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</si>
  <si>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</si>
  <si>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</si>
  <si>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</si>
  <si>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</si>
  <si>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</si>
  <si>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</si>
  <si>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</si>
  <si>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</si>
  <si>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</si>
  <si>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</si>
  <si>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</si>
  <si>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</si>
  <si>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</si>
  <si>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</si>
  <si>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</si>
  <si>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</si>
  <si>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</si>
  <si>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</si>
  <si>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</si>
  <si>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</si>
  <si>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</si>
  <si>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</si>
  <si>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</si>
  <si>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</si>
  <si>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</si>
  <si>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</si>
  <si>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</si>
  <si>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</si>
  <si>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</si>
  <si>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</si>
  <si>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</si>
  <si>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</si>
  <si>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</si>
  <si>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</si>
  <si>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</si>
  <si>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</si>
  <si>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</si>
  <si>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</si>
  <si>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</si>
  <si>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</si>
  <si>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</si>
  <si>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</si>
  <si>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</si>
  <si>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</si>
  <si>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</si>
  <si>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</si>
  <si>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</si>
  <si>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</si>
  <si>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</si>
  <si>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</si>
  <si>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</si>
  <si>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</si>
  <si>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</si>
  <si>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</si>
  <si>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</si>
  <si>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</si>
  <si>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</si>
  <si>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</si>
  <si>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</si>
  <si>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</si>
  <si>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</si>
  <si>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</si>
  <si>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</si>
  <si>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</si>
  <si>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</si>
  <si>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</si>
  <si>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</si>
  <si>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</si>
  <si>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</si>
  <si>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</si>
  <si>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</si>
  <si>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</si>
  <si>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</si>
  <si>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</si>
  <si>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</si>
  <si>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</si>
  <si>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</si>
  <si>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</si>
  <si>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</si>
  <si>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</si>
  <si>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</si>
  <si>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</si>
  <si>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</si>
  <si>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</si>
  <si>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</si>
  <si>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</si>
  <si>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</si>
  <si>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</si>
  <si>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</si>
  <si>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</si>
  <si>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</si>
  <si>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</si>
  <si>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</si>
  <si>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</si>
  <si>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</si>
  <si>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</si>
  <si>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</si>
  <si>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</si>
  <si>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</si>
  <si>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</si>
  <si>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</si>
  <si>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</si>
  <si>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</si>
  <si>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</si>
  <si>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</si>
  <si>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</si>
  <si>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</si>
  <si>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</si>
  <si>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</si>
  <si>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</si>
  <si>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</si>
  <si>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</si>
  <si>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</si>
  <si>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</si>
  <si>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</si>
  <si>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</si>
  <si>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</si>
  <si>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</si>
  <si>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</si>
  <si>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</si>
  <si>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</si>
  <si>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</si>
  <si>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</si>
  <si>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</si>
  <si>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</si>
  <si>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</si>
  <si>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</si>
  <si>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</si>
  <si>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</si>
  <si>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</si>
  <si>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</si>
  <si>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</si>
  <si>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</si>
  <si>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</si>
  <si>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</si>
  <si>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</si>
  <si>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</si>
  <si>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</si>
  <si>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</si>
  <si>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</si>
  <si>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</si>
  <si>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</si>
  <si>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</si>
  <si>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</si>
  <si>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</si>
  <si>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</si>
  <si>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</si>
  <si>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</si>
  <si>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</si>
  <si>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</si>
  <si>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</si>
  <si>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</si>
  <si>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</si>
  <si>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</si>
  <si>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</si>
  <si>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</si>
  <si>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</si>
  <si>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</si>
  <si>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</si>
  <si>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</si>
  <si>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</si>
  <si>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</si>
  <si>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</si>
  <si>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</si>
  <si>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</si>
  <si>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</si>
  <si>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</si>
  <si>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</si>
  <si>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</si>
  <si>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</si>
  <si>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</si>
  <si>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</si>
  <si>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</si>
  <si>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</si>
  <si>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</si>
  <si>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</si>
  <si>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</si>
  <si>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</si>
  <si>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</si>
  <si>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</si>
  <si>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</si>
  <si>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</si>
  <si>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</si>
  <si>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</si>
  <si>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</si>
  <si>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</si>
  <si>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</si>
  <si>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</si>
  <si>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</si>
  <si>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</si>
  <si>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</si>
  <si>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</si>
  <si>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</si>
  <si>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</si>
  <si>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</si>
  <si>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</si>
  <si>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</si>
  <si>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</si>
  <si>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</si>
  <si>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</si>
  <si>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</si>
  <si>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</si>
  <si>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</si>
  <si>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</si>
  <si>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</si>
  <si>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</si>
  <si>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</si>
  <si>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</si>
  <si>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</si>
  <si>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</si>
  <si>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</si>
  <si>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</si>
  <si>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</si>
  <si>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</si>
  <si>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</si>
  <si>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</si>
  <si>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</si>
  <si>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</si>
  <si>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</si>
  <si>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</si>
  <si>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</si>
  <si>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</si>
  <si>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</si>
  <si>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</si>
  <si>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</si>
  <si>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</si>
  <si>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</si>
  <si>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</si>
  <si>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</si>
  <si>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</si>
  <si>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</si>
  <si>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</si>
  <si>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</si>
  <si>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</si>
  <si>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</si>
  <si>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</si>
  <si>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</si>
  <si>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</si>
  <si>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</si>
  <si>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</si>
  <si>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</si>
  <si>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</si>
  <si>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</si>
  <si>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</si>
  <si>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</si>
  <si>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</si>
  <si>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</si>
  <si>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</si>
  <si>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</si>
  <si>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</si>
  <si>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</si>
  <si>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</si>
  <si>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</si>
  <si>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</si>
  <si>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</si>
  <si>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</si>
  <si>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</si>
  <si>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</si>
  <si>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</si>
  <si>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</si>
  <si>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</si>
  <si>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</si>
  <si>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</si>
  <si>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</si>
  <si>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</si>
  <si>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</si>
  <si>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</si>
  <si>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</si>
  <si>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</si>
  <si>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</si>
  <si>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</si>
  <si>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</si>
  <si>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</si>
  <si>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</si>
  <si>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</si>
  <si>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</si>
  <si>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</si>
  <si>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</si>
  <si>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</si>
  <si>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</si>
  <si>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</si>
  <si>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</si>
  <si>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</si>
  <si>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</si>
  <si>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</si>
  <si>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</si>
  <si>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</si>
  <si>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</si>
  <si>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</si>
  <si>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</si>
  <si>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</si>
  <si>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</si>
  <si>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</si>
  <si>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</si>
  <si>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</si>
  <si>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</si>
  <si>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</si>
  <si>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</si>
  <si>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</si>
  <si>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</si>
  <si>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</si>
  <si>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</si>
  <si>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</si>
  <si>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</si>
  <si>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</si>
  <si>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</si>
  <si>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</si>
  <si>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</si>
  <si>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</si>
  <si>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</si>
  <si>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</si>
  <si>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</si>
  <si>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</si>
  <si>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</si>
  <si>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</si>
  <si>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</si>
  <si>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</si>
  <si>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</si>
  <si>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</si>
  <si>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</si>
  <si>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</si>
  <si>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</si>
  <si>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</si>
  <si>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</si>
  <si>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</si>
  <si>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</si>
  <si>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</si>
  <si>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</si>
  <si>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</si>
  <si>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</si>
  <si>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</si>
  <si>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</si>
  <si>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</si>
  <si>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</si>
  <si>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</si>
  <si>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</si>
  <si>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</si>
  <si>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</si>
  <si>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</si>
  <si>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</si>
  <si>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</si>
  <si>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</si>
  <si>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</si>
  <si>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</si>
  <si>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</si>
  <si>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</si>
  <si>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</si>
  <si>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</si>
  <si>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</si>
  <si>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</si>
  <si>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</si>
  <si>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</si>
  <si>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</si>
  <si>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</si>
  <si>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</si>
  <si>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</si>
  <si>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</si>
  <si>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</si>
  <si>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</si>
  <si>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</si>
  <si>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</si>
  <si>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</si>
  <si>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</si>
  <si>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</si>
  <si>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</si>
  <si>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</si>
  <si>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</si>
  <si>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</si>
  <si>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</si>
  <si>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</si>
  <si>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</si>
  <si>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</si>
  <si>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</si>
  <si>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</si>
  <si>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</si>
  <si>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</si>
  <si>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</si>
  <si>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</si>
  <si>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</si>
  <si>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</si>
  <si>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</si>
  <si>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</si>
  <si>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</si>
  <si>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</si>
  <si>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</si>
  <si>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</si>
  <si>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</si>
  <si>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</si>
  <si>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</si>
  <si>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</si>
  <si>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</si>
  <si>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</si>
  <si>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</si>
  <si>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</si>
  <si>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</si>
  <si>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</si>
  <si>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</si>
  <si>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</si>
  <si>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</si>
  <si>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</si>
  <si>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</si>
  <si>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</si>
  <si>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</si>
  <si>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</si>
  <si>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</si>
  <si>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</si>
  <si>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</si>
  <si>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</si>
  <si>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</si>
  <si>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</si>
  <si>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</si>
  <si>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</si>
  <si>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</si>
  <si>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</si>
  <si>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</si>
  <si>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</si>
  <si>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</si>
  <si>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</si>
  <si>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</si>
  <si>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</si>
  <si>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</si>
  <si>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</si>
  <si>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</si>
  <si>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</si>
  <si>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</si>
  <si>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</si>
  <si>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</si>
  <si>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</si>
  <si>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</si>
  <si>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</si>
  <si>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</si>
  <si>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</si>
  <si>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</si>
  <si>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</si>
  <si>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</si>
  <si>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</si>
  <si>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</si>
  <si>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</si>
  <si>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</si>
  <si>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</si>
  <si>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</si>
  <si>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</si>
  <si>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</si>
  <si>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</si>
  <si>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</si>
  <si>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</si>
  <si>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</si>
  <si>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</si>
  <si>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</si>
  <si>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</si>
  <si>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</si>
  <si>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</si>
  <si>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</si>
  <si>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</si>
  <si>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</si>
  <si>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</si>
  <si>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</si>
  <si>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</si>
  <si>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</si>
  <si>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</si>
  <si>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</si>
  <si>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</si>
  <si>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</si>
  <si>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</si>
  <si>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</si>
  <si>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</si>
  <si>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</si>
  <si>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</si>
  <si>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</si>
  <si>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</si>
  <si>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</si>
  <si>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</si>
  <si>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</si>
  <si>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</si>
  <si>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</si>
  <si>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</si>
  <si>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</si>
  <si>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</si>
  <si>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</si>
  <si>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</si>
  <si>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</si>
  <si>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</si>
  <si>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</si>
  <si>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</si>
  <si>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</si>
  <si>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</si>
  <si>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</si>
  <si>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</si>
  <si>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</si>
  <si>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</si>
  <si>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</si>
  <si>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</si>
  <si>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</si>
  <si>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</si>
  <si>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</si>
  <si>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</si>
  <si>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</si>
  <si>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</si>
  <si>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</si>
  <si>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</si>
  <si>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</si>
  <si>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</si>
  <si>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</si>
  <si>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</si>
  <si>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</si>
  <si>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</si>
  <si>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</si>
  <si>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</si>
  <si>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</si>
  <si>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</si>
  <si>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</si>
  <si>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</si>
  <si>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</si>
  <si>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</si>
  <si>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</si>
  <si>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</si>
  <si>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</si>
  <si>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</si>
  <si>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</si>
  <si>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</si>
  <si>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</si>
  <si>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</si>
  <si>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</si>
  <si>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</si>
  <si>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</si>
  <si>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</si>
  <si>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</si>
  <si>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</si>
  <si>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</si>
  <si>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</si>
  <si>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</si>
  <si>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</si>
  <si>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</si>
  <si>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</si>
  <si>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</si>
  <si>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</si>
  <si>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</si>
  <si>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</si>
  <si>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</si>
  <si>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</si>
  <si>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</si>
  <si>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</si>
  <si>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</si>
  <si>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</si>
  <si>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</si>
  <si>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</si>
  <si>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</si>
  <si>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</si>
  <si>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</si>
  <si>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</si>
  <si>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</si>
  <si>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</si>
  <si>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</si>
  <si>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</si>
  <si>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</si>
  <si>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</si>
  <si>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</si>
  <si>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</si>
  <si>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</si>
  <si>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</si>
  <si>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</si>
  <si>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</si>
  <si>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</si>
  <si>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</si>
  <si>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</si>
  <si>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</si>
  <si>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</si>
  <si>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</si>
  <si>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</si>
  <si>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</si>
  <si>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</si>
  <si>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</si>
  <si>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</si>
  <si>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</si>
  <si>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</si>
  <si>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</si>
  <si>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</si>
  <si>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</si>
  <si>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</si>
  <si>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</si>
  <si>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</si>
  <si>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</si>
  <si>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</si>
  <si>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</si>
  <si>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</si>
  <si>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</si>
  <si>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</si>
  <si>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</si>
  <si>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</si>
  <si>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</si>
  <si>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</si>
  <si>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</si>
  <si>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</si>
  <si>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</si>
  <si>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</si>
  <si>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</si>
  <si>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</si>
  <si>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</si>
  <si>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</si>
  <si>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</si>
  <si>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</si>
  <si>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</si>
  <si>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</si>
  <si>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</si>
  <si>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</si>
  <si>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</si>
  <si>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</si>
  <si>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</si>
  <si>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</si>
  <si>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</si>
  <si>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</si>
  <si>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</si>
  <si>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</si>
  <si>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</si>
  <si>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</si>
  <si>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</si>
  <si>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</si>
  <si>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</si>
  <si>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</si>
  <si>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</si>
  <si>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</si>
  <si>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</si>
  <si>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</si>
  <si>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</si>
  <si>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</si>
  <si>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</si>
  <si>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</si>
  <si>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</si>
  <si>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</si>
  <si>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</si>
  <si>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</si>
  <si>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</si>
  <si>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</si>
  <si>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</si>
  <si>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</si>
  <si>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</si>
  <si>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</si>
  <si>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</si>
  <si>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</si>
  <si>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</si>
  <si>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</si>
  <si>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</si>
  <si>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</si>
  <si>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</si>
  <si>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</si>
  <si>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</si>
  <si>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</si>
  <si>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</si>
  <si>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</si>
  <si>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</si>
  <si>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</si>
  <si>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</si>
  <si>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</si>
  <si>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</si>
  <si>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</si>
  <si>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</si>
  <si>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</si>
  <si>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</si>
  <si>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</si>
  <si>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</si>
  <si>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</si>
  <si>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</si>
  <si>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</si>
  <si>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</si>
  <si>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</si>
  <si>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</si>
  <si>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</si>
  <si>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</si>
  <si>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</si>
  <si>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</si>
  <si>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</si>
  <si>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</si>
  <si>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</si>
  <si>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</si>
  <si>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</si>
  <si>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</si>
  <si>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</si>
  <si>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</si>
  <si>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</si>
  <si>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</si>
  <si>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</si>
  <si>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</si>
  <si>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</si>
  <si>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</si>
  <si>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</si>
  <si>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</si>
  <si>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</si>
  <si>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</si>
  <si>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</si>
  <si>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</si>
  <si>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</si>
  <si>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</si>
  <si>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</si>
  <si>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</si>
  <si>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</si>
  <si>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</si>
  <si>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</si>
  <si>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</si>
  <si>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</si>
  <si>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</si>
  <si>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</si>
  <si>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</si>
  <si>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</si>
  <si>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</si>
  <si>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</si>
  <si>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</si>
  <si>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</si>
  <si>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</si>
  <si>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</si>
  <si>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</si>
  <si>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</si>
  <si>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</si>
  <si>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</si>
  <si>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</si>
  <si>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</si>
  <si>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</si>
  <si>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</si>
  <si>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</si>
  <si>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</si>
  <si>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</si>
  <si>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</si>
  <si>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</si>
  <si>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</si>
  <si>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</si>
  <si>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</si>
  <si>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</si>
  <si>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</si>
  <si>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</si>
  <si>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</si>
  <si>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</si>
  <si>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</si>
  <si>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</si>
  <si>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</si>
  <si>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</si>
  <si>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</si>
  <si>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</si>
  <si>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</si>
  <si>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</si>
  <si>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</si>
  <si>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</si>
  <si>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</si>
  <si>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</si>
  <si>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</si>
  <si>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</si>
  <si>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</si>
  <si>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</si>
  <si>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</si>
  <si>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</si>
  <si>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</si>
  <si>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</si>
  <si>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</si>
  <si>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</si>
  <si>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</si>
  <si>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</si>
  <si>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</si>
  <si>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</si>
  <si>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</si>
  <si>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</si>
  <si>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</si>
  <si>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</si>
  <si>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</si>
  <si>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</si>
  <si>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</si>
  <si>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</si>
  <si>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</si>
  <si>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</si>
  <si>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</si>
  <si>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</si>
  <si>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</si>
  <si>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</si>
  <si>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</si>
  <si>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</si>
  <si>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</si>
  <si>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</si>
  <si>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</si>
  <si>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</si>
  <si>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</si>
  <si>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</si>
  <si>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</si>
  <si>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</si>
  <si>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</si>
  <si>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</si>
  <si>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</si>
  <si>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</si>
  <si>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</si>
  <si>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</si>
  <si>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</si>
  <si>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</si>
  <si>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</si>
  <si>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</si>
  <si>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</si>
  <si>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</si>
  <si>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</si>
  <si>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</si>
  <si>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</si>
  <si>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</si>
  <si>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</si>
  <si>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</si>
  <si>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</si>
  <si>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</si>
  <si>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</si>
  <si>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</si>
  <si>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</si>
  <si>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</si>
  <si>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</si>
  <si>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</si>
  <si>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</si>
  <si>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</si>
  <si>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</si>
  <si>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</si>
  <si>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</si>
  <si>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</si>
  <si>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</si>
  <si>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</si>
  <si>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</si>
  <si>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</si>
  <si>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</si>
  <si>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</si>
  <si>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</si>
  <si>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</si>
  <si>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</si>
  <si>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</si>
  <si>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</si>
  <si>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</si>
  <si>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</si>
  <si>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</si>
  <si>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</si>
  <si>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</si>
  <si>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</si>
  <si>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</si>
  <si>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</si>
  <si>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</si>
  <si>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</si>
  <si>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</si>
  <si>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</si>
  <si>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</si>
  <si>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</si>
  <si>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</si>
  <si>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</si>
  <si>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</si>
  <si>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</si>
  <si>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</si>
  <si>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</si>
  <si>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</si>
  <si>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</si>
  <si>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</si>
  <si>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</si>
  <si>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</si>
  <si>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</si>
  <si>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</si>
  <si>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</si>
  <si>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</si>
  <si>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</si>
  <si>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</si>
  <si>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</si>
  <si>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</si>
  <si>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</si>
  <si>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</si>
  <si>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</si>
  <si>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</si>
  <si>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</si>
  <si>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</si>
  <si>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</si>
  <si>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</si>
  <si>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</si>
  <si>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</si>
  <si>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</si>
  <si>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</si>
  <si>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</si>
  <si>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</si>
  <si>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</si>
  <si>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</si>
  <si>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</si>
  <si>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</si>
  <si>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</si>
  <si>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</si>
  <si>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</si>
  <si>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</si>
  <si>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</si>
  <si>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</si>
  <si>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</si>
  <si>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</si>
  <si>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</si>
  <si>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</si>
  <si>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</si>
  <si>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</si>
  <si>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</si>
  <si>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</si>
  <si>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</si>
  <si>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</si>
  <si>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</si>
  <si>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</si>
  <si>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</si>
  <si>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</si>
  <si>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</si>
  <si>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</si>
  <si>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</si>
  <si>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</si>
  <si>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</si>
  <si>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</si>
  <si>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</si>
  <si>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</si>
  <si>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</si>
  <si>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</si>
  <si>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</si>
  <si>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</si>
  <si>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</si>
  <si>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</si>
  <si>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</si>
  <si>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</si>
  <si>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</si>
  <si>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</si>
  <si>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</si>
  <si>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</si>
  <si>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</si>
  <si>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</si>
  <si>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</si>
  <si>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</si>
  <si>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</si>
  <si>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</si>
  <si>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</si>
  <si>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</si>
  <si>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</si>
  <si>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</si>
  <si>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</si>
  <si>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</si>
  <si>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</si>
  <si>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</si>
  <si>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</si>
  <si>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</si>
  <si>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</si>
  <si>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</si>
  <si>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</si>
  <si>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</si>
  <si>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</si>
  <si>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</si>
  <si>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</si>
  <si>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</si>
  <si>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</si>
  <si>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</si>
  <si>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</si>
  <si>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</si>
  <si>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</si>
  <si>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</si>
  <si>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</si>
  <si>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</si>
  <si>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</si>
  <si>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</si>
  <si>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</si>
  <si>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</si>
  <si>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</si>
  <si>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</si>
  <si>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</si>
  <si>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</si>
  <si>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</si>
  <si>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</si>
  <si>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</si>
  <si>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</si>
  <si>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</si>
  <si>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</si>
  <si>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</si>
  <si>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</si>
  <si>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</si>
  <si>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</si>
  <si>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</si>
  <si>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</si>
  <si>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</si>
  <si>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</si>
  <si>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</si>
  <si>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</si>
  <si>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</si>
  <si>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</si>
  <si>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</si>
  <si>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</si>
  <si>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</si>
  <si>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</si>
  <si>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</si>
  <si>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</si>
  <si>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</si>
  <si>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</si>
  <si>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</si>
  <si>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</si>
  <si>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</si>
  <si>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</si>
  <si>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</si>
  <si>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</si>
  <si>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</si>
  <si>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</si>
  <si>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</si>
  <si>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</si>
  <si>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</si>
  <si>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</si>
  <si>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</si>
  <si>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</si>
  <si>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</si>
  <si>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</si>
  <si>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</si>
  <si>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</si>
  <si>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</si>
  <si>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</si>
  <si>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</si>
  <si>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</si>
  <si>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</si>
  <si>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</si>
  <si>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</si>
  <si>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</si>
  <si>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</si>
  <si>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</si>
  <si>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</si>
  <si>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</si>
  <si>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</si>
  <si>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</si>
  <si>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</si>
  <si>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</si>
  <si>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</si>
  <si>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</si>
  <si>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</si>
  <si>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</si>
  <si>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</si>
  <si>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</si>
  <si>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</si>
  <si>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</si>
  <si>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</si>
  <si>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</si>
  <si>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</si>
  <si>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</si>
  <si>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</si>
  <si>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</si>
  <si>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</si>
  <si>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</si>
  <si>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</si>
  <si>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</si>
  <si>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</si>
  <si>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</si>
  <si>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</si>
  <si>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</si>
  <si>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</si>
  <si>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</si>
  <si>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</si>
  <si>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</si>
  <si>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</si>
  <si>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</si>
  <si>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</si>
  <si>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</si>
  <si>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</si>
  <si>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</si>
  <si>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</si>
  <si>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</si>
  <si>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</si>
  <si>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</si>
  <si>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</si>
  <si>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</si>
  <si>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</si>
  <si>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</si>
  <si>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</si>
  <si>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</si>
  <si>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</si>
  <si>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</si>
  <si>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</si>
  <si>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</si>
  <si>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</si>
  <si>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</si>
  <si>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</si>
  <si>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</si>
  <si>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</si>
  <si>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</si>
  <si>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</si>
  <si>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</si>
  <si>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</si>
  <si>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</si>
  <si>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</si>
  <si>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</si>
  <si>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</si>
  <si>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</si>
  <si>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</si>
  <si>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</si>
  <si>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</si>
  <si>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</si>
  <si>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</si>
  <si>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</si>
  <si>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</si>
  <si>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</si>
  <si>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</si>
  <si>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</si>
  <si>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</si>
  <si>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</si>
  <si>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</si>
  <si>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</si>
  <si>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</si>
  <si>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</si>
  <si>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</si>
  <si>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</si>
  <si>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</si>
  <si>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</si>
  <si>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</si>
  <si>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</si>
  <si>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</si>
  <si>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</si>
  <si>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</si>
  <si>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</si>
  <si>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</si>
  <si>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</si>
  <si>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</si>
  <si>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</si>
  <si>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</si>
  <si>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</si>
  <si>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</si>
  <si>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</si>
  <si>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</si>
  <si>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</si>
  <si>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</si>
  <si>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</si>
  <si>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</si>
  <si>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</si>
  <si>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</si>
  <si>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</si>
  <si>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</si>
  <si>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</si>
  <si>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</si>
  <si>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</si>
  <si>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</si>
  <si>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</si>
  <si>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</si>
  <si>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</si>
  <si>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</si>
  <si>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</si>
  <si>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</si>
  <si>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</si>
  <si>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</si>
  <si>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</si>
  <si>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</si>
  <si>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</si>
  <si>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</si>
  <si>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</si>
  <si>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</si>
  <si>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</si>
  <si>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</si>
  <si>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</si>
  <si>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</si>
  <si>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</si>
  <si>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</si>
  <si>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</si>
  <si>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</si>
  <si>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</si>
  <si>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</si>
  <si>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</si>
  <si>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</si>
  <si>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</si>
  <si>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</si>
  <si>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</si>
  <si>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</si>
  <si>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</si>
  <si>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</si>
  <si>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</si>
  <si>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</si>
  <si>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</si>
  <si>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</si>
  <si>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</si>
  <si>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</si>
  <si>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</si>
  <si>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</si>
  <si>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</si>
  <si>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</si>
  <si>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</si>
  <si>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</si>
  <si>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</si>
  <si>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</si>
  <si>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</si>
  <si>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</si>
  <si>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</si>
  <si>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</si>
  <si>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</si>
  <si>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</si>
  <si>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</si>
  <si>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</si>
  <si>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</si>
  <si>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</si>
  <si>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</si>
  <si>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</si>
  <si>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</si>
  <si>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</si>
  <si>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</si>
  <si>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</si>
  <si>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</si>
  <si>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</si>
  <si>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</si>
  <si>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</si>
  <si>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</si>
  <si>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</si>
  <si>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</si>
  <si>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</si>
  <si>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</si>
  <si>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</si>
  <si>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</si>
  <si>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</si>
  <si>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</si>
  <si>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</si>
  <si>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</si>
  <si>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</si>
  <si>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</si>
  <si>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</si>
  <si>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</si>
  <si>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</si>
  <si>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</si>
  <si>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</si>
  <si>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</si>
  <si>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</si>
  <si>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</si>
  <si>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</si>
  <si>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</si>
  <si>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</si>
  <si>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</si>
  <si>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</si>
  <si>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</si>
  <si>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</si>
  <si>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</si>
  <si>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</si>
  <si>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</si>
  <si>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</si>
  <si>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</si>
  <si>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</si>
  <si>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</si>
  <si>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</si>
  <si>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</si>
  <si>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</si>
  <si>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</si>
  <si>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</si>
  <si>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</si>
  <si>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</si>
  <si>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</si>
  <si>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</si>
  <si>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</si>
  <si>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</si>
  <si>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</si>
  <si>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</si>
  <si>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</si>
  <si>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</si>
  <si>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</si>
  <si>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</si>
  <si>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</si>
  <si>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</si>
  <si>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</si>
  <si>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</si>
  <si>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</si>
  <si>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</si>
  <si>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</si>
  <si>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</si>
  <si>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</si>
  <si>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</si>
  <si>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</si>
  <si>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</si>
  <si>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</si>
  <si>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</si>
  <si>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</si>
  <si>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</si>
  <si>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</si>
  <si>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</si>
  <si>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</si>
  <si>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</si>
  <si>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</si>
  <si>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</si>
  <si>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</si>
  <si>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</si>
  <si>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</si>
  <si>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</si>
  <si>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</si>
  <si>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</si>
  <si>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</si>
  <si>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</si>
  <si>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</si>
  <si>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</si>
  <si>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</si>
  <si>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</si>
  <si>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</si>
  <si>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</si>
  <si>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</si>
  <si>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</si>
  <si>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</si>
  <si>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</si>
  <si>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</si>
  <si>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</si>
  <si>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</si>
  <si>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</si>
  <si>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</si>
  <si>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</si>
  <si>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</si>
  <si>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</si>
  <si>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</si>
  <si>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</si>
  <si>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</si>
  <si>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</si>
  <si>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</si>
  <si>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</si>
  <si>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</si>
  <si>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</si>
  <si>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</si>
  <si>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</si>
  <si>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</si>
  <si>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</si>
  <si>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</si>
  <si>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</si>
  <si>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</si>
  <si>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</si>
  <si>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</si>
  <si>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</si>
  <si>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</si>
  <si>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</si>
  <si>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</si>
  <si>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</si>
  <si>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</si>
  <si>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</si>
  <si>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</si>
  <si>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</si>
  <si>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</si>
  <si>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</si>
  <si>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</si>
  <si>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</si>
  <si>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</si>
  <si>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</si>
  <si>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</si>
  <si>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</si>
  <si>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</si>
  <si>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</si>
  <si>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</si>
  <si>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</si>
  <si>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</si>
  <si>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</si>
  <si>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</si>
  <si>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</si>
  <si>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</si>
  <si>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</si>
  <si>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</si>
  <si>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</si>
  <si>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</si>
  <si>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</si>
  <si>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</si>
  <si>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</si>
  <si>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</si>
  <si>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</si>
  <si>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</si>
  <si>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</si>
  <si>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</si>
  <si>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</si>
  <si>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</si>
  <si>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</si>
  <si>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</si>
  <si>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</si>
  <si>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</si>
  <si>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</si>
  <si>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</si>
  <si>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</si>
  <si>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</si>
  <si>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</si>
  <si>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</si>
  <si>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</si>
  <si>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</si>
  <si>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</si>
  <si>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</si>
  <si>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</si>
  <si>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</si>
  <si>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</si>
  <si>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</si>
  <si>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</si>
  <si>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</si>
  <si>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</si>
  <si>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</si>
  <si>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</si>
  <si>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</si>
  <si>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</si>
  <si>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</si>
  <si>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</si>
  <si>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</si>
  <si>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</si>
  <si>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</si>
  <si>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</si>
  <si>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</si>
  <si>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</si>
  <si>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</si>
  <si>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</si>
  <si>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</si>
  <si>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</si>
  <si>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</si>
  <si>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</si>
  <si>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</si>
  <si>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</si>
  <si>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</si>
  <si>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</si>
  <si>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</si>
  <si>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</si>
  <si>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</si>
  <si>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</si>
  <si>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</si>
  <si>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</si>
  <si>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</si>
  <si>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</si>
  <si>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</si>
  <si>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</si>
  <si>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</si>
  <si>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</si>
  <si>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</si>
  <si>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</si>
  <si>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</si>
  <si>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</si>
  <si>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</si>
  <si>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</si>
  <si>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</si>
  <si>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</si>
  <si>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</si>
  <si>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</si>
  <si>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</si>
  <si>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</si>
  <si>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</si>
  <si>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</si>
  <si>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</si>
  <si>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</si>
  <si>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</si>
  <si>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</si>
  <si>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</si>
  <si>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</si>
  <si>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</si>
  <si>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</si>
  <si>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</si>
  <si>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</si>
  <si>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</si>
  <si>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</si>
  <si>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</si>
  <si>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</si>
  <si>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</si>
  <si>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</si>
  <si>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</si>
  <si>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</si>
  <si>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</si>
  <si>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</si>
  <si>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</si>
  <si>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</si>
  <si>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</si>
  <si>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</si>
  <si>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</si>
  <si>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</si>
  <si>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</si>
  <si>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</si>
  <si>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</si>
  <si>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</si>
  <si>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</si>
  <si>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</si>
  <si>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</si>
  <si>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</si>
  <si>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</si>
  <si>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</si>
  <si>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</si>
  <si>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</si>
  <si>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</si>
  <si>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</si>
  <si>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</si>
  <si>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</si>
  <si>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</si>
  <si>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</si>
  <si>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</si>
  <si>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</si>
  <si>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</si>
  <si>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</si>
  <si>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</si>
  <si>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</si>
  <si>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</si>
  <si>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</si>
  <si>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</si>
  <si>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</si>
  <si>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</si>
  <si>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</si>
  <si>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</si>
  <si>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</si>
  <si>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</si>
  <si>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</si>
  <si>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</si>
  <si>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</si>
  <si>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</si>
  <si>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</si>
  <si>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</si>
  <si>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</si>
  <si>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</si>
  <si>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</si>
  <si>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</si>
  <si>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</si>
  <si>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</si>
  <si>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</si>
  <si>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</si>
  <si>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</si>
  <si>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</si>
  <si>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</si>
  <si>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</si>
  <si>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</si>
  <si>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</si>
  <si>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</si>
  <si>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</si>
  <si>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</si>
  <si>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</si>
  <si>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</si>
  <si>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</si>
  <si>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</si>
  <si>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</si>
  <si>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</si>
  <si>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</si>
  <si>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</si>
  <si>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</si>
  <si>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</si>
  <si>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</si>
  <si>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</si>
  <si>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</si>
  <si>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</si>
  <si>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</si>
  <si>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</si>
  <si>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</si>
  <si>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</si>
  <si>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</si>
  <si>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</si>
  <si>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</si>
  <si>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</si>
  <si>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</si>
  <si>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</si>
  <si>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</si>
  <si>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</si>
  <si>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</si>
  <si>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</si>
  <si>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</si>
  <si>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</si>
  <si>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</si>
  <si>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</si>
  <si>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</si>
  <si>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</si>
  <si>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</si>
  <si>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</si>
  <si>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</si>
  <si>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</si>
  <si>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</si>
  <si>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</si>
  <si>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</si>
  <si>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</si>
  <si>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</si>
  <si>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</si>
  <si>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</si>
  <si>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</si>
  <si>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</si>
  <si>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</si>
  <si>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</si>
  <si>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</si>
  <si>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</si>
  <si>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</si>
  <si>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</si>
  <si>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</si>
  <si>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</si>
  <si>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</si>
  <si>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</si>
  <si>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</si>
  <si>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</si>
  <si>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</si>
  <si>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</si>
  <si>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</si>
  <si>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</si>
  <si>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</si>
  <si>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</si>
  <si>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</si>
  <si>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</si>
  <si>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</si>
  <si>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</si>
  <si>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</si>
  <si>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</si>
  <si>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</si>
  <si>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</si>
  <si>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</si>
  <si>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</si>
  <si>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</si>
  <si>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</si>
  <si>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</si>
  <si>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</si>
  <si>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</si>
  <si>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</si>
  <si>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</si>
  <si>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</si>
  <si>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</si>
  <si>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</si>
  <si>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</si>
  <si>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</si>
  <si>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</si>
  <si>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</si>
  <si>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</si>
  <si>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</si>
  <si>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</si>
  <si>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</si>
  <si>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</si>
  <si>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</si>
  <si>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</si>
  <si>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</si>
  <si>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</si>
  <si>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</si>
  <si>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</si>
  <si>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</si>
  <si>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</si>
  <si>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</si>
  <si>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</si>
  <si>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</si>
  <si>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</si>
  <si>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</si>
  <si>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</si>
  <si>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</si>
  <si>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</si>
  <si>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</si>
  <si>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</si>
  <si>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</si>
  <si>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</si>
  <si>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</si>
  <si>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</si>
  <si>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</si>
  <si>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</si>
  <si>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</si>
  <si>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</si>
  <si>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</si>
  <si>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</si>
  <si>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</si>
  <si>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</si>
  <si>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</si>
  <si>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</si>
  <si>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</si>
  <si>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</si>
  <si>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</si>
  <si>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</si>
  <si>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</si>
  <si>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</si>
  <si>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</si>
  <si>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</si>
  <si>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</si>
  <si>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</si>
  <si>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</si>
  <si>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</si>
  <si>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</si>
  <si>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</si>
  <si>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</si>
  <si>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</si>
  <si>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</si>
  <si>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</si>
  <si>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</si>
  <si>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</si>
  <si>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</si>
  <si>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</si>
  <si>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</si>
  <si>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</si>
  <si>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</si>
  <si>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</si>
  <si>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</si>
  <si>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</si>
  <si>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</si>
  <si>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</si>
  <si>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</si>
  <si>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</si>
  <si>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</si>
  <si>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</si>
  <si>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</si>
  <si>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</si>
  <si>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</si>
  <si>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</si>
  <si>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</si>
  <si>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</si>
  <si>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</si>
  <si>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</si>
  <si>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</si>
  <si>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</si>
  <si>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</si>
  <si>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</si>
  <si>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</si>
  <si>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</si>
  <si>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</si>
  <si>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</si>
  <si>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</si>
  <si>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</si>
  <si>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</si>
  <si>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</si>
  <si>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</si>
  <si>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</si>
  <si>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</si>
  <si>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</si>
  <si>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</si>
  <si>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</si>
  <si>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</si>
  <si>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</si>
  <si>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</si>
  <si>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</si>
  <si>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</si>
  <si>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</si>
  <si>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</si>
  <si>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</si>
  <si>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</si>
  <si>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</si>
  <si>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</si>
  <si>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</si>
  <si>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</si>
  <si>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</si>
  <si>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</si>
  <si>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</si>
  <si>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</si>
  <si>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</si>
  <si>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</si>
  <si>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</si>
  <si>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</si>
  <si>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</si>
  <si>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</si>
  <si>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</si>
  <si>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</si>
  <si>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</si>
  <si>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</si>
  <si>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</si>
  <si>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</si>
  <si>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</si>
  <si>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</si>
  <si>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</si>
  <si>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</si>
  <si>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</si>
  <si>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</si>
  <si>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</si>
  <si>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</si>
  <si>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</si>
  <si>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</si>
  <si>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</si>
  <si>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</si>
  <si>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</si>
  <si>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</si>
  <si>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</si>
  <si>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</si>
  <si>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</si>
  <si>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</si>
  <si>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</si>
  <si>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</si>
  <si>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</si>
  <si>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</si>
  <si>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</si>
  <si>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</si>
  <si>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</si>
  <si>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</si>
  <si>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</si>
  <si>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</si>
  <si>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</si>
  <si>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</si>
  <si>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</si>
  <si>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</si>
  <si>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</si>
  <si>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</si>
  <si>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</si>
  <si>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</si>
  <si>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</si>
  <si>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</si>
  <si>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</si>
  <si>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</si>
  <si>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</si>
  <si>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</si>
  <si>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</si>
  <si>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</si>
  <si>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</si>
  <si>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</si>
  <si>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</si>
  <si>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</si>
  <si>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</si>
  <si>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</si>
  <si>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</si>
  <si>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</si>
  <si>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</si>
  <si>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</si>
  <si>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</si>
  <si>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</si>
  <si>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</si>
  <si>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</si>
  <si>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</si>
  <si>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</si>
  <si>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</si>
  <si>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</si>
  <si>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</si>
  <si>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</si>
  <si>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</si>
  <si>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</si>
  <si>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</si>
  <si>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</si>
  <si>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</si>
  <si>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</si>
  <si>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</si>
  <si>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</si>
  <si>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</si>
  <si>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</si>
  <si>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</si>
  <si>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</si>
  <si>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</si>
  <si>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</si>
  <si>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</si>
  <si>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</si>
  <si>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</si>
  <si>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</si>
  <si>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</si>
  <si>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</si>
  <si>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</si>
  <si>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</si>
  <si>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</si>
  <si>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</si>
  <si>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</si>
  <si>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</si>
  <si>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</si>
  <si>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</si>
  <si>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</si>
  <si>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</si>
  <si>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</si>
  <si>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</si>
  <si>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</si>
  <si>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</si>
  <si>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</si>
  <si>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</si>
  <si>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</si>
  <si>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</si>
  <si>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</si>
  <si>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</si>
  <si>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</si>
  <si>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</si>
  <si>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</si>
  <si>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</si>
  <si>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</si>
  <si>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</si>
  <si>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</si>
  <si>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</si>
  <si>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</si>
  <si>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</si>
  <si>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</si>
  <si>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</si>
  <si>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</si>
  <si>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</si>
  <si>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</si>
  <si>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</si>
  <si>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</si>
  <si>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</si>
  <si>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</si>
  <si>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</si>
  <si>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</si>
  <si>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</si>
  <si>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</si>
  <si>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</si>
  <si>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</si>
  <si>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</si>
  <si>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</si>
  <si>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</si>
  <si>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</si>
  <si>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</si>
  <si>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</si>
  <si>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</si>
  <si>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</si>
  <si>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</si>
  <si>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</si>
  <si>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</si>
  <si>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</si>
  <si>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</si>
  <si>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</si>
  <si>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</si>
  <si>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</si>
  <si>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</si>
  <si>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</si>
  <si>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</si>
  <si>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</si>
  <si>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</si>
  <si>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</si>
  <si>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</si>
  <si>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</si>
  <si>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</si>
  <si>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</si>
  <si>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</si>
  <si>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</si>
  <si>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</si>
  <si>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</si>
  <si>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</si>
  <si>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</si>
  <si>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</si>
  <si>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</si>
  <si>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</si>
  <si>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</si>
  <si>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</si>
  <si>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</si>
  <si>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</si>
  <si>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</si>
  <si>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</si>
  <si>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</si>
  <si>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</si>
  <si>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</si>
  <si>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</si>
  <si>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204-208</t>
  </si>
  <si>
    <t>245-250</t>
  </si>
  <si>
    <t>330-335</t>
  </si>
  <si>
    <t>237.5-242.5</t>
  </si>
  <si>
    <t>Part Profit of Rs.38.50/-</t>
  </si>
  <si>
    <t>Profit of Rs.9.5/-</t>
  </si>
  <si>
    <t>1550-1600</t>
  </si>
  <si>
    <t>Part Profit of Rs.72.5/-</t>
  </si>
  <si>
    <t>225-230</t>
  </si>
  <si>
    <t>Part Profit of Rs.8.5/-</t>
  </si>
  <si>
    <t>Profit of Rs.10/-</t>
  </si>
  <si>
    <t>Profit of Rs.11/-</t>
  </si>
  <si>
    <t>INDUSTOWER</t>
  </si>
  <si>
    <t>OZONEWORLD</t>
  </si>
  <si>
    <t>187-193</t>
  </si>
  <si>
    <t>Profit of Rs.20.5/-</t>
  </si>
  <si>
    <t>340-350</t>
  </si>
  <si>
    <t>425-435</t>
  </si>
  <si>
    <t>420-425</t>
  </si>
  <si>
    <t>ALPHA LEON ENTERPRISES LLP</t>
  </si>
  <si>
    <t>MARFATIA NISHIL SURENDRA</t>
  </si>
  <si>
    <t>3500-3600</t>
  </si>
  <si>
    <t>470-475</t>
  </si>
  <si>
    <t>484-486</t>
  </si>
  <si>
    <t>Vikas Multicorp Limited</t>
  </si>
  <si>
    <t>CUMMINSIND  JAN FUT</t>
  </si>
  <si>
    <t>NIFTY JAN FUT</t>
  </si>
  <si>
    <t>820-825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</si>
  <si>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</si>
  <si>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</si>
  <si>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</si>
  <si>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</si>
  <si>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</si>
  <si>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</si>
  <si>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</si>
  <si>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</si>
  <si>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</si>
  <si>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</si>
  <si>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</si>
  <si>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</si>
  <si>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MAHACORP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</si>
  <si>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</si>
  <si>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</si>
  <si>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</si>
  <si>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</si>
  <si>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</si>
  <si>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</si>
  <si>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329-331</t>
  </si>
  <si>
    <t>SBILIFE JAN FUT</t>
  </si>
  <si>
    <t>Profit of Rs.13.5/-</t>
  </si>
  <si>
    <t>Profit of Rs.4/-</t>
  </si>
  <si>
    <t>DABUR JAN FUT</t>
  </si>
  <si>
    <t>Profit of Rs.24/-</t>
  </si>
  <si>
    <t>ARYADEEP INFRAHOMES PRIVATE LIMITED .</t>
  </si>
  <si>
    <t>VIKRAMKUMAR KARANRAJ SAKARIA HUF DAKSH CORPORATION</t>
  </si>
  <si>
    <t>RattanIndia Power Limited</t>
  </si>
  <si>
    <t>Ujaas Energy Limited</t>
  </si>
  <si>
    <t>ADROIT FINANCIAL SERVICES PVT LTD</t>
  </si>
  <si>
    <t>Vikas EcoTech Limited</t>
  </si>
  <si>
    <t>Profit of Rs.190/-</t>
  </si>
  <si>
    <t>Loss of Rs.80/-</t>
  </si>
  <si>
    <t>3530-3550</t>
  </si>
  <si>
    <t>3900-4000</t>
  </si>
  <si>
    <t>935-940</t>
  </si>
  <si>
    <t>ICICIPRULI JAN FUT</t>
  </si>
  <si>
    <t>Profit of Rs.170/-</t>
  </si>
  <si>
    <t>NIFTY 14100 PE 7-JAN</t>
  </si>
  <si>
    <t>Profit of Rs.15/-</t>
  </si>
  <si>
    <t>KDLL</t>
  </si>
  <si>
    <t>TEJPAL SINGH</t>
  </si>
  <si>
    <t>MINOLTAF</t>
  </si>
  <si>
    <t>VIRALKUMAR RASIKBHAI PATEL</t>
  </si>
  <si>
    <t>PROFINC</t>
  </si>
  <si>
    <t>RCL</t>
  </si>
  <si>
    <t>NEETA RAJESH GOTHI</t>
  </si>
  <si>
    <t>ABHISHEK CHOUDHARY</t>
  </si>
  <si>
    <t>KARAN PAL SINGH</t>
  </si>
  <si>
    <t>DHARMENDRA CHOTALAL SHAH</t>
  </si>
  <si>
    <t>KINJALBEN ASHISHBHAI MODI</t>
  </si>
  <si>
    <t>GIRIRAJ</t>
  </si>
  <si>
    <t>Giriraj Civil Devp Ltd</t>
  </si>
  <si>
    <t>GSS Infotech Limited</t>
  </si>
  <si>
    <t>Tera Software Limited</t>
  </si>
  <si>
    <t>VINOD HARILAL JHAVERI</t>
  </si>
  <si>
    <t>Profit of Rs.12.5/-</t>
  </si>
  <si>
    <t>Loss of Rs.31/-</t>
  </si>
  <si>
    <t>Part Profit of Rs.125/-</t>
  </si>
  <si>
    <t>Profit of Rs.1/-</t>
  </si>
  <si>
    <t>Loss of Rs.10.5/-</t>
  </si>
  <si>
    <t>753-754</t>
  </si>
  <si>
    <t>Loss of Rs.6.5/-</t>
  </si>
  <si>
    <t>COLPAL JAN FUT</t>
  </si>
  <si>
    <t>1599-1602</t>
  </si>
  <si>
    <t>Profit of Rs.19.5/-</t>
  </si>
  <si>
    <t>ACKNIT</t>
  </si>
  <si>
    <t>TANYAHARISH SAMTANI</t>
  </si>
  <si>
    <t>FLOURISHING TRADE AND INVESTMENT LTD</t>
  </si>
  <si>
    <t>UNIVERSAL TRADE AND INVESTMENTS LTD</t>
  </si>
  <si>
    <t>ARYACAPM</t>
  </si>
  <si>
    <t>AJAYKUMAR RASIKLAL SHAH</t>
  </si>
  <si>
    <t>MANOJ CHHAGANLAL RATHOD</t>
  </si>
  <si>
    <t>GGL</t>
  </si>
  <si>
    <t>PAVANKUMAR KETANKUMAR THAKKAR</t>
  </si>
  <si>
    <t>SHAH RIMMI DHARMENDRA</t>
  </si>
  <si>
    <t>LAVINA SMIT THAKKAR</t>
  </si>
  <si>
    <t>MANAS</t>
  </si>
  <si>
    <t>VIJAY KUMAR VERMA</t>
  </si>
  <si>
    <t>ANGEL ACREAGE LLP</t>
  </si>
  <si>
    <t>ASHISHDAYARAMANI</t>
  </si>
  <si>
    <t>NETPIX</t>
  </si>
  <si>
    <t>SAJANKUMAR RAMESHWARLAL BAJAJ</t>
  </si>
  <si>
    <t>ARYAMAN BROKING LIMITED</t>
  </si>
  <si>
    <t>NOVATEOR</t>
  </si>
  <si>
    <t>PARTHASARATHI PATRA</t>
  </si>
  <si>
    <t>HEENA S JAIN</t>
  </si>
  <si>
    <t>OCTAWARE</t>
  </si>
  <si>
    <t>NOPEA CAPITAL SERVICES PRIVATE LIMITED</t>
  </si>
  <si>
    <t>KUSHALHIRENKUMARPATEL</t>
  </si>
  <si>
    <t>PARLEIND</t>
  </si>
  <si>
    <t>CHETAN RASIKLAL SHAH</t>
  </si>
  <si>
    <t>AXIS MUTUAL FUND</t>
  </si>
  <si>
    <t>CN INFRABUILD PRIVATE LIMITED</t>
  </si>
  <si>
    <t>NIPON INDIA MUTUAL FUND</t>
  </si>
  <si>
    <t>BNP PARIBAS ARBITRAGE</t>
  </si>
  <si>
    <t>FIDELITY ASIAN VALUES PLC</t>
  </si>
  <si>
    <t>F/ASCO - FIDELITY FUNDS A/C - FIDELITY FUNDS ASIAN SMALLER COMPANIES POOL</t>
  </si>
  <si>
    <t>PREETI AGGARWAL</t>
  </si>
  <si>
    <t>SANDESH MADHUKAR SAWANT</t>
  </si>
  <si>
    <t>YATISH SINGH</t>
  </si>
  <si>
    <t>SHIVAGR</t>
  </si>
  <si>
    <t>AUMIT CAPITAL ADVISORS LIMITED</t>
  </si>
  <si>
    <t>SMRUTHIORG</t>
  </si>
  <si>
    <t>RAJASTHAN GLOBAL SECURITIES PRIVATE LIMITED</t>
  </si>
  <si>
    <t>ANITA RAJKUMAR BEHR</t>
  </si>
  <si>
    <t>TIGERLOGS</t>
  </si>
  <si>
    <t>NISHIL SURENDRABHAI MARFATIA</t>
  </si>
  <si>
    <t>GEETABEN VINOD JHAVERI</t>
  </si>
  <si>
    <t>Goodluck India Limited</t>
  </si>
  <si>
    <t>NK SECURITIES RESEARCH PRIVATE LIMITED</t>
  </si>
  <si>
    <t>Jain DVR Equity Shares</t>
  </si>
  <si>
    <t>VIJIT TRADING</t>
  </si>
  <si>
    <t>Madhav Marbles and Granit</t>
  </si>
  <si>
    <t>YOGESH KUMAR GAWANDE</t>
  </si>
  <si>
    <t>MONEY GROW INVESTMENT</t>
  </si>
  <si>
    <t>PINAKINI ARUNKUMAR SOLANKI</t>
  </si>
  <si>
    <t>Oriental Trimex Limited</t>
  </si>
  <si>
    <t>NISHCHAYA TRADINGS PRIVATE LIMITED</t>
  </si>
  <si>
    <t>RBL Bank Limited</t>
  </si>
  <si>
    <t>JUMP TRADING FINANCIAL INDIA PRIVATE LIMITED</t>
  </si>
  <si>
    <t>SURJECTIVE RESEARCH CAPITAL LLP</t>
  </si>
  <si>
    <t>Surana Solar Ltd</t>
  </si>
  <si>
    <t>Tijaria Polypipes Ltd</t>
  </si>
  <si>
    <t>URVI NIMESH CHITALIA</t>
  </si>
  <si>
    <t>Vaishali Pharma Limited</t>
  </si>
  <si>
    <t>Ballarpur Industries Limi</t>
  </si>
  <si>
    <t>VISTRA ITCL INDIA LIMITED</t>
  </si>
  <si>
    <t>Hind Rectifiers Limited</t>
  </si>
  <si>
    <t>KIRAN BAJAJ</t>
  </si>
  <si>
    <t>Lokesh Machines Limited</t>
  </si>
  <si>
    <t>P C S SECURITIES LTD</t>
  </si>
  <si>
    <t>RUPANKI PRASHANT SHAH</t>
  </si>
  <si>
    <t>ASHWIN STOCKS AND INVESTMENT PRIVATE LIMITED</t>
  </si>
  <si>
    <t>ARCADIA SHARE &amp; STOCK BROKERS PVT. LTD.</t>
  </si>
  <si>
    <t>PARVESH SAHIB SINGH</t>
  </si>
  <si>
    <t>Part Profit of Rs.13/-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</si>
</sst>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0" borderId="36" xfId="139" applyBorder="1"/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1" sqref="B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44203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6" sqref="E2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44203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52" t="s">
        <v>16</v>
      </c>
      <c r="B9" s="554" t="s">
        <v>17</v>
      </c>
      <c r="C9" s="554" t="s">
        <v>18</v>
      </c>
      <c r="D9" s="273" t="s">
        <v>19</v>
      </c>
      <c r="E9" s="273" t="s">
        <v>20</v>
      </c>
      <c r="F9" s="549" t="s">
        <v>21</v>
      </c>
      <c r="G9" s="550"/>
      <c r="H9" s="551"/>
      <c r="I9" s="549" t="s">
        <v>22</v>
      </c>
      <c r="J9" s="550"/>
      <c r="K9" s="551"/>
      <c r="L9" s="273"/>
      <c r="M9" s="280"/>
      <c r="N9" s="280"/>
      <c r="O9" s="280"/>
    </row>
    <row r="10" spans="1:15" ht="59.25" customHeight="1">
      <c r="A10" s="553"/>
      <c r="B10" s="555" t="s">
        <v>17</v>
      </c>
      <c r="C10" s="555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31903.1</v>
      </c>
      <c r="E11" s="302">
        <v>31885.100000000002</v>
      </c>
      <c r="F11" s="314">
        <v>31680.500000000004</v>
      </c>
      <c r="G11" s="314">
        <v>31457.9</v>
      </c>
      <c r="H11" s="314">
        <v>31253.300000000003</v>
      </c>
      <c r="I11" s="314">
        <v>32107.700000000004</v>
      </c>
      <c r="J11" s="314">
        <v>32312.300000000003</v>
      </c>
      <c r="K11" s="314">
        <v>32534.900000000005</v>
      </c>
      <c r="L11" s="301">
        <v>32089.7</v>
      </c>
      <c r="M11" s="301">
        <v>31662.5</v>
      </c>
      <c r="N11" s="318">
        <v>1833400</v>
      </c>
      <c r="O11" s="319">
        <v>-3.1305312656856786E-2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14189.45</v>
      </c>
      <c r="E12" s="315">
        <v>14173.366666666667</v>
      </c>
      <c r="F12" s="316">
        <v>14094.183333333334</v>
      </c>
      <c r="G12" s="316">
        <v>13998.916666666668</v>
      </c>
      <c r="H12" s="316">
        <v>13919.733333333335</v>
      </c>
      <c r="I12" s="316">
        <v>14268.633333333333</v>
      </c>
      <c r="J12" s="316">
        <v>14347.816666666664</v>
      </c>
      <c r="K12" s="316">
        <v>14443.083333333332</v>
      </c>
      <c r="L12" s="303">
        <v>14252.55</v>
      </c>
      <c r="M12" s="303">
        <v>14078.1</v>
      </c>
      <c r="N12" s="318">
        <v>13431900</v>
      </c>
      <c r="O12" s="319">
        <v>-5.7722965543004164E-2</v>
      </c>
    </row>
    <row r="13" spans="1:15" ht="15">
      <c r="A13" s="276">
        <v>3</v>
      </c>
      <c r="B13" s="406" t="s">
        <v>39</v>
      </c>
      <c r="C13" s="524" t="s">
        <v>802</v>
      </c>
      <c r="D13" s="450">
        <v>1295.9000000000001</v>
      </c>
      <c r="E13" s="450">
        <v>1310.8500000000001</v>
      </c>
      <c r="F13" s="451">
        <v>1266.3000000000002</v>
      </c>
      <c r="G13" s="451">
        <v>1236.7</v>
      </c>
      <c r="H13" s="451">
        <v>1192.1500000000001</v>
      </c>
      <c r="I13" s="451">
        <v>1340.4500000000003</v>
      </c>
      <c r="J13" s="451">
        <v>1385</v>
      </c>
      <c r="K13" s="451">
        <v>1414.6000000000004</v>
      </c>
      <c r="L13" s="452">
        <v>1355.4</v>
      </c>
      <c r="M13" s="452">
        <v>1281.25</v>
      </c>
      <c r="N13" s="453">
        <v>317475</v>
      </c>
      <c r="O13" s="454">
        <v>0.22258592471358429</v>
      </c>
    </row>
    <row r="14" spans="1:15" ht="15">
      <c r="A14" s="276">
        <v>4</v>
      </c>
      <c r="B14" s="386" t="s">
        <v>37</v>
      </c>
      <c r="C14" s="276" t="s">
        <v>38</v>
      </c>
      <c r="D14" s="315">
        <v>1683.4</v>
      </c>
      <c r="E14" s="315">
        <v>1672.2833333333335</v>
      </c>
      <c r="F14" s="316">
        <v>1657.5666666666671</v>
      </c>
      <c r="G14" s="316">
        <v>1631.7333333333336</v>
      </c>
      <c r="H14" s="316">
        <v>1617.0166666666671</v>
      </c>
      <c r="I14" s="316">
        <v>1698.116666666667</v>
      </c>
      <c r="J14" s="316">
        <v>1712.8333333333337</v>
      </c>
      <c r="K14" s="316">
        <v>1738.666666666667</v>
      </c>
      <c r="L14" s="303">
        <v>1687</v>
      </c>
      <c r="M14" s="303">
        <v>1646.45</v>
      </c>
      <c r="N14" s="318">
        <v>3230000</v>
      </c>
      <c r="O14" s="319">
        <v>-1.9280400789433733E-2</v>
      </c>
    </row>
    <row r="15" spans="1:15" ht="15">
      <c r="A15" s="276">
        <v>5</v>
      </c>
      <c r="B15" s="386" t="s">
        <v>39</v>
      </c>
      <c r="C15" s="276" t="s">
        <v>40</v>
      </c>
      <c r="D15" s="315">
        <v>493.4</v>
      </c>
      <c r="E15" s="315">
        <v>493.90000000000003</v>
      </c>
      <c r="F15" s="316">
        <v>486.00000000000006</v>
      </c>
      <c r="G15" s="316">
        <v>478.6</v>
      </c>
      <c r="H15" s="316">
        <v>470.70000000000005</v>
      </c>
      <c r="I15" s="316">
        <v>501.30000000000007</v>
      </c>
      <c r="J15" s="316">
        <v>509.20000000000005</v>
      </c>
      <c r="K15" s="316">
        <v>516.60000000000014</v>
      </c>
      <c r="L15" s="303">
        <v>501.8</v>
      </c>
      <c r="M15" s="303">
        <v>486.5</v>
      </c>
      <c r="N15" s="318">
        <v>19158000</v>
      </c>
      <c r="O15" s="319">
        <v>3.9828110260978931E-3</v>
      </c>
    </row>
    <row r="16" spans="1:15" ht="15">
      <c r="A16" s="276">
        <v>6</v>
      </c>
      <c r="B16" s="386" t="s">
        <v>39</v>
      </c>
      <c r="C16" s="276" t="s">
        <v>41</v>
      </c>
      <c r="D16" s="315">
        <v>499.2</v>
      </c>
      <c r="E16" s="315">
        <v>499.11666666666662</v>
      </c>
      <c r="F16" s="316">
        <v>491.58333333333326</v>
      </c>
      <c r="G16" s="316">
        <v>483.96666666666664</v>
      </c>
      <c r="H16" s="316">
        <v>476.43333333333328</v>
      </c>
      <c r="I16" s="316">
        <v>506.73333333333323</v>
      </c>
      <c r="J16" s="316">
        <v>514.26666666666665</v>
      </c>
      <c r="K16" s="316">
        <v>521.88333333333321</v>
      </c>
      <c r="L16" s="303">
        <v>506.65</v>
      </c>
      <c r="M16" s="303">
        <v>491.5</v>
      </c>
      <c r="N16" s="318">
        <v>41425000</v>
      </c>
      <c r="O16" s="319">
        <v>-1.8888033631357687E-2</v>
      </c>
    </row>
    <row r="17" spans="1:15" ht="15">
      <c r="A17" s="276">
        <v>7</v>
      </c>
      <c r="B17" s="386" t="s">
        <v>44</v>
      </c>
      <c r="C17" s="276" t="s">
        <v>45</v>
      </c>
      <c r="D17" s="315">
        <v>975.65</v>
      </c>
      <c r="E17" s="315">
        <v>975.73333333333323</v>
      </c>
      <c r="F17" s="316">
        <v>962.86666666666645</v>
      </c>
      <c r="G17" s="316">
        <v>950.08333333333326</v>
      </c>
      <c r="H17" s="316">
        <v>937.21666666666647</v>
      </c>
      <c r="I17" s="316">
        <v>988.51666666666642</v>
      </c>
      <c r="J17" s="316">
        <v>1001.3833333333332</v>
      </c>
      <c r="K17" s="316">
        <v>1014.1666666666664</v>
      </c>
      <c r="L17" s="303">
        <v>988.6</v>
      </c>
      <c r="M17" s="303">
        <v>962.95</v>
      </c>
      <c r="N17" s="318">
        <v>1679000</v>
      </c>
      <c r="O17" s="319">
        <v>-1.9848219497956801E-2</v>
      </c>
    </row>
    <row r="18" spans="1:15" ht="15">
      <c r="A18" s="276">
        <v>8</v>
      </c>
      <c r="B18" s="386" t="s">
        <v>37</v>
      </c>
      <c r="C18" s="276" t="s">
        <v>46</v>
      </c>
      <c r="D18" s="315">
        <v>262.35000000000002</v>
      </c>
      <c r="E18" s="315">
        <v>259.90000000000003</v>
      </c>
      <c r="F18" s="316">
        <v>256.45000000000005</v>
      </c>
      <c r="G18" s="316">
        <v>250.55</v>
      </c>
      <c r="H18" s="316">
        <v>247.10000000000002</v>
      </c>
      <c r="I18" s="316">
        <v>265.80000000000007</v>
      </c>
      <c r="J18" s="316">
        <v>269.25</v>
      </c>
      <c r="K18" s="316">
        <v>275.15000000000009</v>
      </c>
      <c r="L18" s="303">
        <v>263.35000000000002</v>
      </c>
      <c r="M18" s="303">
        <v>254</v>
      </c>
      <c r="N18" s="318">
        <v>18408000</v>
      </c>
      <c r="O18" s="319">
        <v>2.5743898361751921E-2</v>
      </c>
    </row>
    <row r="19" spans="1:15" ht="15">
      <c r="A19" s="276">
        <v>9</v>
      </c>
      <c r="B19" s="386" t="s">
        <v>39</v>
      </c>
      <c r="C19" s="276" t="s">
        <v>47</v>
      </c>
      <c r="D19" s="315">
        <v>2502.35</v>
      </c>
      <c r="E19" s="315">
        <v>2508.5</v>
      </c>
      <c r="F19" s="316">
        <v>2475.85</v>
      </c>
      <c r="G19" s="316">
        <v>2449.35</v>
      </c>
      <c r="H19" s="316">
        <v>2416.6999999999998</v>
      </c>
      <c r="I19" s="316">
        <v>2535</v>
      </c>
      <c r="J19" s="316">
        <v>2567.6499999999996</v>
      </c>
      <c r="K19" s="316">
        <v>2594.15</v>
      </c>
      <c r="L19" s="303">
        <v>2541.15</v>
      </c>
      <c r="M19" s="303">
        <v>2482</v>
      </c>
      <c r="N19" s="318">
        <v>1818000</v>
      </c>
      <c r="O19" s="319">
        <v>-0.11811787533349503</v>
      </c>
    </row>
    <row r="20" spans="1:15" ht="15">
      <c r="A20" s="276">
        <v>10</v>
      </c>
      <c r="B20" s="386" t="s">
        <v>44</v>
      </c>
      <c r="C20" s="276" t="s">
        <v>48</v>
      </c>
      <c r="D20" s="315">
        <v>186.8</v>
      </c>
      <c r="E20" s="315">
        <v>186.76666666666665</v>
      </c>
      <c r="F20" s="316">
        <v>183.7833333333333</v>
      </c>
      <c r="G20" s="316">
        <v>180.76666666666665</v>
      </c>
      <c r="H20" s="316">
        <v>177.7833333333333</v>
      </c>
      <c r="I20" s="316">
        <v>189.7833333333333</v>
      </c>
      <c r="J20" s="316">
        <v>192.76666666666665</v>
      </c>
      <c r="K20" s="316">
        <v>195.7833333333333</v>
      </c>
      <c r="L20" s="303">
        <v>189.75</v>
      </c>
      <c r="M20" s="303">
        <v>183.75</v>
      </c>
      <c r="N20" s="318">
        <v>10110000</v>
      </c>
      <c r="O20" s="319">
        <v>-1.0279001468428781E-2</v>
      </c>
    </row>
    <row r="21" spans="1:15" ht="15">
      <c r="A21" s="276">
        <v>11</v>
      </c>
      <c r="B21" s="386" t="s">
        <v>44</v>
      </c>
      <c r="C21" s="276" t="s">
        <v>49</v>
      </c>
      <c r="D21" s="315">
        <v>105.4</v>
      </c>
      <c r="E21" s="315">
        <v>105.48333333333333</v>
      </c>
      <c r="F21" s="316">
        <v>103.91666666666667</v>
      </c>
      <c r="G21" s="316">
        <v>102.43333333333334</v>
      </c>
      <c r="H21" s="316">
        <v>100.86666666666667</v>
      </c>
      <c r="I21" s="316">
        <v>106.96666666666667</v>
      </c>
      <c r="J21" s="316">
        <v>108.53333333333333</v>
      </c>
      <c r="K21" s="316">
        <v>110.01666666666667</v>
      </c>
      <c r="L21" s="303">
        <v>107.05</v>
      </c>
      <c r="M21" s="303">
        <v>104</v>
      </c>
      <c r="N21" s="318">
        <v>45513000</v>
      </c>
      <c r="O21" s="319">
        <v>-1.8820333721381453E-2</v>
      </c>
    </row>
    <row r="22" spans="1:15" ht="15">
      <c r="A22" s="276">
        <v>12</v>
      </c>
      <c r="B22" s="386" t="s">
        <v>50</v>
      </c>
      <c r="C22" s="276" t="s">
        <v>51</v>
      </c>
      <c r="D22" s="315">
        <v>2814.2</v>
      </c>
      <c r="E22" s="315">
        <v>2809.0499999999997</v>
      </c>
      <c r="F22" s="316">
        <v>2790.1499999999996</v>
      </c>
      <c r="G22" s="316">
        <v>2766.1</v>
      </c>
      <c r="H22" s="316">
        <v>2747.2</v>
      </c>
      <c r="I22" s="316">
        <v>2833.0999999999995</v>
      </c>
      <c r="J22" s="316">
        <v>2852</v>
      </c>
      <c r="K22" s="316">
        <v>2876.0499999999993</v>
      </c>
      <c r="L22" s="303">
        <v>2827.95</v>
      </c>
      <c r="M22" s="303">
        <v>2785</v>
      </c>
      <c r="N22" s="318">
        <v>4998000</v>
      </c>
      <c r="O22" s="319">
        <v>-4.2436196282350132E-3</v>
      </c>
    </row>
    <row r="23" spans="1:15" ht="15">
      <c r="A23" s="276">
        <v>13</v>
      </c>
      <c r="B23" s="386" t="s">
        <v>52</v>
      </c>
      <c r="C23" s="276" t="s">
        <v>53</v>
      </c>
      <c r="D23" s="315">
        <v>974.15</v>
      </c>
      <c r="E23" s="315">
        <v>972.76666666666677</v>
      </c>
      <c r="F23" s="316">
        <v>959.93333333333351</v>
      </c>
      <c r="G23" s="316">
        <v>945.7166666666667</v>
      </c>
      <c r="H23" s="316">
        <v>932.88333333333344</v>
      </c>
      <c r="I23" s="316">
        <v>986.98333333333358</v>
      </c>
      <c r="J23" s="316">
        <v>999.81666666666683</v>
      </c>
      <c r="K23" s="316">
        <v>1014.0333333333336</v>
      </c>
      <c r="L23" s="303">
        <v>985.6</v>
      </c>
      <c r="M23" s="303">
        <v>958.55</v>
      </c>
      <c r="N23" s="318">
        <v>9307350</v>
      </c>
      <c r="O23" s="319">
        <v>-3.5822503535115478E-2</v>
      </c>
    </row>
    <row r="24" spans="1:15" ht="15">
      <c r="A24" s="276">
        <v>14</v>
      </c>
      <c r="B24" s="386" t="s">
        <v>54</v>
      </c>
      <c r="C24" s="276" t="s">
        <v>55</v>
      </c>
      <c r="D24" s="315">
        <v>657.35</v>
      </c>
      <c r="E24" s="315">
        <v>659.53333333333342</v>
      </c>
      <c r="F24" s="316">
        <v>649.61666666666679</v>
      </c>
      <c r="G24" s="316">
        <v>641.88333333333333</v>
      </c>
      <c r="H24" s="316">
        <v>631.9666666666667</v>
      </c>
      <c r="I24" s="316">
        <v>667.26666666666688</v>
      </c>
      <c r="J24" s="316">
        <v>677.18333333333362</v>
      </c>
      <c r="K24" s="316">
        <v>684.91666666666697</v>
      </c>
      <c r="L24" s="303">
        <v>669.45</v>
      </c>
      <c r="M24" s="303">
        <v>651.79999999999995</v>
      </c>
      <c r="N24" s="318">
        <v>49834800</v>
      </c>
      <c r="O24" s="319">
        <v>-3.3580005585032116E-2</v>
      </c>
    </row>
    <row r="25" spans="1:15" ht="15">
      <c r="A25" s="276">
        <v>15</v>
      </c>
      <c r="B25" s="386" t="s">
        <v>44</v>
      </c>
      <c r="C25" s="276" t="s">
        <v>56</v>
      </c>
      <c r="D25" s="315">
        <v>3482.5</v>
      </c>
      <c r="E25" s="315">
        <v>3490.4333333333329</v>
      </c>
      <c r="F25" s="316">
        <v>3442.016666666666</v>
      </c>
      <c r="G25" s="316">
        <v>3401.5333333333328</v>
      </c>
      <c r="H25" s="316">
        <v>3353.1166666666659</v>
      </c>
      <c r="I25" s="316">
        <v>3530.9166666666661</v>
      </c>
      <c r="J25" s="316">
        <v>3579.333333333333</v>
      </c>
      <c r="K25" s="316">
        <v>3619.8166666666662</v>
      </c>
      <c r="L25" s="303">
        <v>3538.85</v>
      </c>
      <c r="M25" s="303">
        <v>3449.95</v>
      </c>
      <c r="N25" s="318">
        <v>1629000</v>
      </c>
      <c r="O25" s="319">
        <v>-9.1240875912408752E-3</v>
      </c>
    </row>
    <row r="26" spans="1:15" ht="15">
      <c r="A26" s="276">
        <v>16</v>
      </c>
      <c r="B26" s="386" t="s">
        <v>57</v>
      </c>
      <c r="C26" s="276" t="s">
        <v>58</v>
      </c>
      <c r="D26" s="315">
        <v>8826.4500000000007</v>
      </c>
      <c r="E26" s="315">
        <v>8804.8333333333339</v>
      </c>
      <c r="F26" s="316">
        <v>8684.6666666666679</v>
      </c>
      <c r="G26" s="316">
        <v>8542.8833333333332</v>
      </c>
      <c r="H26" s="316">
        <v>8422.7166666666672</v>
      </c>
      <c r="I26" s="316">
        <v>8946.6166666666686</v>
      </c>
      <c r="J26" s="316">
        <v>9066.7833333333365</v>
      </c>
      <c r="K26" s="316">
        <v>9208.5666666666693</v>
      </c>
      <c r="L26" s="303">
        <v>8925</v>
      </c>
      <c r="M26" s="303">
        <v>8663.0499999999993</v>
      </c>
      <c r="N26" s="318">
        <v>879125</v>
      </c>
      <c r="O26" s="319">
        <v>2.4024461269656378E-2</v>
      </c>
    </row>
    <row r="27" spans="1:15" ht="15">
      <c r="A27" s="276">
        <v>17</v>
      </c>
      <c r="B27" s="386" t="s">
        <v>57</v>
      </c>
      <c r="C27" s="276" t="s">
        <v>59</v>
      </c>
      <c r="D27" s="315">
        <v>5056.05</v>
      </c>
      <c r="E27" s="315">
        <v>5084.9666666666672</v>
      </c>
      <c r="F27" s="316">
        <v>4982.0833333333339</v>
      </c>
      <c r="G27" s="316">
        <v>4908.1166666666668</v>
      </c>
      <c r="H27" s="316">
        <v>4805.2333333333336</v>
      </c>
      <c r="I27" s="316">
        <v>5158.9333333333343</v>
      </c>
      <c r="J27" s="316">
        <v>5261.8166666666675</v>
      </c>
      <c r="K27" s="316">
        <v>5335.7833333333347</v>
      </c>
      <c r="L27" s="303">
        <v>5187.8500000000004</v>
      </c>
      <c r="M27" s="303">
        <v>5011</v>
      </c>
      <c r="N27" s="318">
        <v>5594000</v>
      </c>
      <c r="O27" s="319">
        <v>2.7317386713190395E-2</v>
      </c>
    </row>
    <row r="28" spans="1:15" ht="15">
      <c r="A28" s="276">
        <v>18</v>
      </c>
      <c r="B28" s="386" t="s">
        <v>44</v>
      </c>
      <c r="C28" s="276" t="s">
        <v>60</v>
      </c>
      <c r="D28" s="315">
        <v>1683.05</v>
      </c>
      <c r="E28" s="315">
        <v>1678.5166666666664</v>
      </c>
      <c r="F28" s="316">
        <v>1663.8833333333328</v>
      </c>
      <c r="G28" s="316">
        <v>1644.7166666666662</v>
      </c>
      <c r="H28" s="316">
        <v>1630.0833333333326</v>
      </c>
      <c r="I28" s="316">
        <v>1697.6833333333329</v>
      </c>
      <c r="J28" s="316">
        <v>1712.3166666666666</v>
      </c>
      <c r="K28" s="316">
        <v>1731.4833333333331</v>
      </c>
      <c r="L28" s="303">
        <v>1693.15</v>
      </c>
      <c r="M28" s="303">
        <v>1659.35</v>
      </c>
      <c r="N28" s="318">
        <v>1648000</v>
      </c>
      <c r="O28" s="319">
        <v>-2.8301886792452831E-2</v>
      </c>
    </row>
    <row r="29" spans="1:15" ht="15">
      <c r="A29" s="276">
        <v>19</v>
      </c>
      <c r="B29" s="386" t="s">
        <v>54</v>
      </c>
      <c r="C29" s="276" t="s">
        <v>233</v>
      </c>
      <c r="D29" s="315">
        <v>396.85</v>
      </c>
      <c r="E29" s="315">
        <v>400.5333333333333</v>
      </c>
      <c r="F29" s="316">
        <v>391.41666666666663</v>
      </c>
      <c r="G29" s="316">
        <v>385.98333333333335</v>
      </c>
      <c r="H29" s="316">
        <v>376.86666666666667</v>
      </c>
      <c r="I29" s="316">
        <v>405.96666666666658</v>
      </c>
      <c r="J29" s="316">
        <v>415.08333333333326</v>
      </c>
      <c r="K29" s="316">
        <v>420.51666666666654</v>
      </c>
      <c r="L29" s="303">
        <v>409.65</v>
      </c>
      <c r="M29" s="303">
        <v>395.1</v>
      </c>
      <c r="N29" s="318">
        <v>14101200</v>
      </c>
      <c r="O29" s="319">
        <v>4.9290115188856148E-2</v>
      </c>
    </row>
    <row r="30" spans="1:15" ht="15">
      <c r="A30" s="276">
        <v>20</v>
      </c>
      <c r="B30" s="386" t="s">
        <v>54</v>
      </c>
      <c r="C30" s="276" t="s">
        <v>61</v>
      </c>
      <c r="D30" s="315">
        <v>65.45</v>
      </c>
      <c r="E30" s="315">
        <v>65.916666666666671</v>
      </c>
      <c r="F30" s="316">
        <v>64.033333333333346</v>
      </c>
      <c r="G30" s="316">
        <v>62.616666666666674</v>
      </c>
      <c r="H30" s="316">
        <v>60.733333333333348</v>
      </c>
      <c r="I30" s="316">
        <v>67.333333333333343</v>
      </c>
      <c r="J30" s="316">
        <v>69.216666666666669</v>
      </c>
      <c r="K30" s="316">
        <v>70.63333333333334</v>
      </c>
      <c r="L30" s="303">
        <v>67.8</v>
      </c>
      <c r="M30" s="303">
        <v>64.5</v>
      </c>
      <c r="N30" s="318">
        <v>65005200</v>
      </c>
      <c r="O30" s="319">
        <v>-2.1830985915492956E-2</v>
      </c>
    </row>
    <row r="31" spans="1:15" ht="15">
      <c r="A31" s="276">
        <v>21</v>
      </c>
      <c r="B31" s="386" t="s">
        <v>50</v>
      </c>
      <c r="C31" s="276" t="s">
        <v>63</v>
      </c>
      <c r="D31" s="315">
        <v>1667.7</v>
      </c>
      <c r="E31" s="315">
        <v>1659.0333333333335</v>
      </c>
      <c r="F31" s="316">
        <v>1628.0666666666671</v>
      </c>
      <c r="G31" s="316">
        <v>1588.4333333333336</v>
      </c>
      <c r="H31" s="316">
        <v>1557.4666666666672</v>
      </c>
      <c r="I31" s="316">
        <v>1698.666666666667</v>
      </c>
      <c r="J31" s="316">
        <v>1729.6333333333337</v>
      </c>
      <c r="K31" s="316">
        <v>1769.2666666666669</v>
      </c>
      <c r="L31" s="303">
        <v>1690</v>
      </c>
      <c r="M31" s="303">
        <v>1619.4</v>
      </c>
      <c r="N31" s="318">
        <v>1260050</v>
      </c>
      <c r="O31" s="319">
        <v>0.20897097625329816</v>
      </c>
    </row>
    <row r="32" spans="1:15" ht="15">
      <c r="A32" s="276">
        <v>22</v>
      </c>
      <c r="B32" s="386" t="s">
        <v>64</v>
      </c>
      <c r="C32" s="276" t="s">
        <v>65</v>
      </c>
      <c r="D32" s="315">
        <v>133.44999999999999</v>
      </c>
      <c r="E32" s="315">
        <v>132.96666666666667</v>
      </c>
      <c r="F32" s="316">
        <v>130.23333333333335</v>
      </c>
      <c r="G32" s="316">
        <v>127.01666666666668</v>
      </c>
      <c r="H32" s="316">
        <v>124.28333333333336</v>
      </c>
      <c r="I32" s="316">
        <v>136.18333333333334</v>
      </c>
      <c r="J32" s="316">
        <v>138.91666666666663</v>
      </c>
      <c r="K32" s="316">
        <v>142.13333333333333</v>
      </c>
      <c r="L32" s="303">
        <v>135.69999999999999</v>
      </c>
      <c r="M32" s="303">
        <v>129.75</v>
      </c>
      <c r="N32" s="318">
        <v>27588000</v>
      </c>
      <c r="O32" s="319">
        <v>-7.7275038129130655E-2</v>
      </c>
    </row>
    <row r="33" spans="1:15" ht="15">
      <c r="A33" s="276">
        <v>23</v>
      </c>
      <c r="B33" s="386" t="s">
        <v>50</v>
      </c>
      <c r="C33" s="276" t="s">
        <v>66</v>
      </c>
      <c r="D33" s="315">
        <v>787.15</v>
      </c>
      <c r="E33" s="315">
        <v>787.61666666666667</v>
      </c>
      <c r="F33" s="316">
        <v>778.7833333333333</v>
      </c>
      <c r="G33" s="316">
        <v>770.41666666666663</v>
      </c>
      <c r="H33" s="316">
        <v>761.58333333333326</v>
      </c>
      <c r="I33" s="316">
        <v>795.98333333333335</v>
      </c>
      <c r="J33" s="316">
        <v>804.81666666666661</v>
      </c>
      <c r="K33" s="316">
        <v>813.18333333333339</v>
      </c>
      <c r="L33" s="303">
        <v>796.45</v>
      </c>
      <c r="M33" s="303">
        <v>779.25</v>
      </c>
      <c r="N33" s="318">
        <v>2352900</v>
      </c>
      <c r="O33" s="319">
        <v>7.0621468926553672E-3</v>
      </c>
    </row>
    <row r="34" spans="1:15" ht="15">
      <c r="A34" s="276">
        <v>24</v>
      </c>
      <c r="B34" s="386" t="s">
        <v>44</v>
      </c>
      <c r="C34" s="276" t="s">
        <v>67</v>
      </c>
      <c r="D34" s="315">
        <v>551.25</v>
      </c>
      <c r="E34" s="315">
        <v>551.61666666666667</v>
      </c>
      <c r="F34" s="316">
        <v>543.18333333333339</v>
      </c>
      <c r="G34" s="316">
        <v>535.11666666666667</v>
      </c>
      <c r="H34" s="316">
        <v>526.68333333333339</v>
      </c>
      <c r="I34" s="316">
        <v>559.68333333333339</v>
      </c>
      <c r="J34" s="316">
        <v>568.11666666666656</v>
      </c>
      <c r="K34" s="316">
        <v>576.18333333333339</v>
      </c>
      <c r="L34" s="303">
        <v>560.04999999999995</v>
      </c>
      <c r="M34" s="303">
        <v>543.54999999999995</v>
      </c>
      <c r="N34" s="318">
        <v>5341500</v>
      </c>
      <c r="O34" s="319">
        <v>-2.4650780608052588E-2</v>
      </c>
    </row>
    <row r="35" spans="1:15" ht="15">
      <c r="A35" s="276">
        <v>25</v>
      </c>
      <c r="B35" s="386" t="s">
        <v>68</v>
      </c>
      <c r="C35" s="276" t="s">
        <v>69</v>
      </c>
      <c r="D35" s="315">
        <v>528.85</v>
      </c>
      <c r="E35" s="315">
        <v>526.16666666666663</v>
      </c>
      <c r="F35" s="316">
        <v>517.68333333333328</v>
      </c>
      <c r="G35" s="316">
        <v>506.51666666666665</v>
      </c>
      <c r="H35" s="316">
        <v>498.0333333333333</v>
      </c>
      <c r="I35" s="316">
        <v>537.33333333333326</v>
      </c>
      <c r="J35" s="316">
        <v>545.81666666666661</v>
      </c>
      <c r="K35" s="316">
        <v>556.98333333333323</v>
      </c>
      <c r="L35" s="303">
        <v>534.65</v>
      </c>
      <c r="M35" s="303">
        <v>515</v>
      </c>
      <c r="N35" s="318">
        <v>100424154</v>
      </c>
      <c r="O35" s="319">
        <v>2.8465804066543439E-3</v>
      </c>
    </row>
    <row r="36" spans="1:15" ht="15">
      <c r="A36" s="276">
        <v>26</v>
      </c>
      <c r="B36" s="386" t="s">
        <v>64</v>
      </c>
      <c r="C36" s="276" t="s">
        <v>70</v>
      </c>
      <c r="D36" s="315">
        <v>39.549999999999997</v>
      </c>
      <c r="E36" s="315">
        <v>39.566666666666663</v>
      </c>
      <c r="F36" s="316">
        <v>38.333333333333329</v>
      </c>
      <c r="G36" s="316">
        <v>37.116666666666667</v>
      </c>
      <c r="H36" s="316">
        <v>35.883333333333333</v>
      </c>
      <c r="I36" s="316">
        <v>40.783333333333324</v>
      </c>
      <c r="J36" s="316">
        <v>42.016666666666659</v>
      </c>
      <c r="K36" s="316">
        <v>43.23333333333332</v>
      </c>
      <c r="L36" s="303">
        <v>40.799999999999997</v>
      </c>
      <c r="M36" s="303">
        <v>38.35</v>
      </c>
      <c r="N36" s="318">
        <v>122052000</v>
      </c>
      <c r="O36" s="319">
        <v>-1.0386514558147455E-2</v>
      </c>
    </row>
    <row r="37" spans="1:15" ht="15">
      <c r="A37" s="276">
        <v>27</v>
      </c>
      <c r="B37" s="386" t="s">
        <v>52</v>
      </c>
      <c r="C37" s="276" t="s">
        <v>71</v>
      </c>
      <c r="D37" s="315">
        <v>462</v>
      </c>
      <c r="E37" s="315">
        <v>462.43333333333339</v>
      </c>
      <c r="F37" s="316">
        <v>454.6666666666668</v>
      </c>
      <c r="G37" s="316">
        <v>447.33333333333343</v>
      </c>
      <c r="H37" s="316">
        <v>439.56666666666683</v>
      </c>
      <c r="I37" s="316">
        <v>469.76666666666677</v>
      </c>
      <c r="J37" s="316">
        <v>477.53333333333342</v>
      </c>
      <c r="K37" s="316">
        <v>484.86666666666673</v>
      </c>
      <c r="L37" s="303">
        <v>470.2</v>
      </c>
      <c r="M37" s="303">
        <v>455.1</v>
      </c>
      <c r="N37" s="318">
        <v>11318300</v>
      </c>
      <c r="O37" s="319">
        <v>7.281447569217353E-2</v>
      </c>
    </row>
    <row r="38" spans="1:15" ht="15">
      <c r="A38" s="276">
        <v>28</v>
      </c>
      <c r="B38" s="386" t="s">
        <v>44</v>
      </c>
      <c r="C38" s="276" t="s">
        <v>72</v>
      </c>
      <c r="D38" s="315">
        <v>13352.7</v>
      </c>
      <c r="E38" s="315">
        <v>13399.666666666666</v>
      </c>
      <c r="F38" s="316">
        <v>13133.383333333331</v>
      </c>
      <c r="G38" s="316">
        <v>12914.066666666666</v>
      </c>
      <c r="H38" s="316">
        <v>12647.783333333331</v>
      </c>
      <c r="I38" s="316">
        <v>13618.983333333332</v>
      </c>
      <c r="J38" s="316">
        <v>13885.266666666668</v>
      </c>
      <c r="K38" s="316">
        <v>14104.583333333332</v>
      </c>
      <c r="L38" s="303">
        <v>13665.95</v>
      </c>
      <c r="M38" s="303">
        <v>13180.35</v>
      </c>
      <c r="N38" s="318">
        <v>146100</v>
      </c>
      <c r="O38" s="319">
        <v>-3.1167108753315648E-2</v>
      </c>
    </row>
    <row r="39" spans="1:15" ht="15">
      <c r="A39" s="276">
        <v>29</v>
      </c>
      <c r="B39" s="386" t="s">
        <v>73</v>
      </c>
      <c r="C39" s="276" t="s">
        <v>74</v>
      </c>
      <c r="D39" s="315">
        <v>389.5</v>
      </c>
      <c r="E39" s="315">
        <v>390.68333333333334</v>
      </c>
      <c r="F39" s="316">
        <v>382.86666666666667</v>
      </c>
      <c r="G39" s="316">
        <v>376.23333333333335</v>
      </c>
      <c r="H39" s="316">
        <v>368.41666666666669</v>
      </c>
      <c r="I39" s="316">
        <v>397.31666666666666</v>
      </c>
      <c r="J39" s="316">
        <v>405.13333333333338</v>
      </c>
      <c r="K39" s="316">
        <v>411.76666666666665</v>
      </c>
      <c r="L39" s="303">
        <v>398.5</v>
      </c>
      <c r="M39" s="303">
        <v>384.05</v>
      </c>
      <c r="N39" s="318">
        <v>25731000</v>
      </c>
      <c r="O39" s="319">
        <v>2.2093522093522094E-2</v>
      </c>
    </row>
    <row r="40" spans="1:15" ht="15">
      <c r="A40" s="276">
        <v>30</v>
      </c>
      <c r="B40" s="386" t="s">
        <v>50</v>
      </c>
      <c r="C40" s="276" t="s">
        <v>75</v>
      </c>
      <c r="D40" s="315">
        <v>3558.75</v>
      </c>
      <c r="E40" s="315">
        <v>3566.1833333333329</v>
      </c>
      <c r="F40" s="316">
        <v>3517.766666666666</v>
      </c>
      <c r="G40" s="316">
        <v>3476.7833333333328</v>
      </c>
      <c r="H40" s="316">
        <v>3428.3666666666659</v>
      </c>
      <c r="I40" s="316">
        <v>3607.1666666666661</v>
      </c>
      <c r="J40" s="316">
        <v>3655.583333333333</v>
      </c>
      <c r="K40" s="316">
        <v>3696.5666666666662</v>
      </c>
      <c r="L40" s="303">
        <v>3614.6</v>
      </c>
      <c r="M40" s="303">
        <v>3525.2</v>
      </c>
      <c r="N40" s="318">
        <v>2901600</v>
      </c>
      <c r="O40" s="319">
        <v>5.5127272727272726E-2</v>
      </c>
    </row>
    <row r="41" spans="1:15" ht="15">
      <c r="A41" s="276">
        <v>31</v>
      </c>
      <c r="B41" s="386" t="s">
        <v>52</v>
      </c>
      <c r="C41" s="276" t="s">
        <v>76</v>
      </c>
      <c r="D41" s="315">
        <v>484.15</v>
      </c>
      <c r="E41" s="315">
        <v>483.43333333333339</v>
      </c>
      <c r="F41" s="316">
        <v>478.06666666666678</v>
      </c>
      <c r="G41" s="316">
        <v>471.98333333333341</v>
      </c>
      <c r="H41" s="316">
        <v>466.61666666666679</v>
      </c>
      <c r="I41" s="316">
        <v>489.51666666666677</v>
      </c>
      <c r="J41" s="316">
        <v>494.88333333333333</v>
      </c>
      <c r="K41" s="316">
        <v>500.96666666666675</v>
      </c>
      <c r="L41" s="303">
        <v>488.8</v>
      </c>
      <c r="M41" s="303">
        <v>477.35</v>
      </c>
      <c r="N41" s="318">
        <v>9200400</v>
      </c>
      <c r="O41" s="319">
        <v>-4.5227326826945968E-3</v>
      </c>
    </row>
    <row r="42" spans="1:15" ht="15">
      <c r="A42" s="276">
        <v>32</v>
      </c>
      <c r="B42" s="386" t="s">
        <v>54</v>
      </c>
      <c r="C42" s="276" t="s">
        <v>77</v>
      </c>
      <c r="D42" s="315">
        <v>132.85</v>
      </c>
      <c r="E42" s="315">
        <v>133.08333333333334</v>
      </c>
      <c r="F42" s="316">
        <v>128.26666666666668</v>
      </c>
      <c r="G42" s="316">
        <v>123.68333333333334</v>
      </c>
      <c r="H42" s="316">
        <v>118.86666666666667</v>
      </c>
      <c r="I42" s="316">
        <v>137.66666666666669</v>
      </c>
      <c r="J42" s="316">
        <v>142.48333333333335</v>
      </c>
      <c r="K42" s="316">
        <v>147.06666666666669</v>
      </c>
      <c r="L42" s="303">
        <v>137.9</v>
      </c>
      <c r="M42" s="303">
        <v>128.5</v>
      </c>
      <c r="N42" s="318">
        <v>43043400</v>
      </c>
      <c r="O42" s="319">
        <v>-7.764406387410322E-2</v>
      </c>
    </row>
    <row r="43" spans="1:15" ht="15">
      <c r="A43" s="276">
        <v>33</v>
      </c>
      <c r="B43" s="386" t="s">
        <v>57</v>
      </c>
      <c r="C43" s="276" t="s">
        <v>82</v>
      </c>
      <c r="D43" s="315">
        <v>436.05</v>
      </c>
      <c r="E43" s="315">
        <v>437.75</v>
      </c>
      <c r="F43" s="316">
        <v>428.65</v>
      </c>
      <c r="G43" s="316">
        <v>421.25</v>
      </c>
      <c r="H43" s="316">
        <v>412.15</v>
      </c>
      <c r="I43" s="316">
        <v>445.15</v>
      </c>
      <c r="J43" s="316">
        <v>454.25</v>
      </c>
      <c r="K43" s="316">
        <v>461.65</v>
      </c>
      <c r="L43" s="303">
        <v>446.85</v>
      </c>
      <c r="M43" s="303">
        <v>430.35</v>
      </c>
      <c r="N43" s="318">
        <v>4690000</v>
      </c>
      <c r="O43" s="319">
        <v>-5.1087506322711182E-2</v>
      </c>
    </row>
    <row r="44" spans="1:15" ht="15">
      <c r="A44" s="276">
        <v>34</v>
      </c>
      <c r="B44" s="386" t="s">
        <v>52</v>
      </c>
      <c r="C44" s="276" t="s">
        <v>83</v>
      </c>
      <c r="D44" s="315">
        <v>829.25</v>
      </c>
      <c r="E44" s="315">
        <v>828.36666666666667</v>
      </c>
      <c r="F44" s="316">
        <v>819.13333333333333</v>
      </c>
      <c r="G44" s="316">
        <v>809.01666666666665</v>
      </c>
      <c r="H44" s="316">
        <v>799.7833333333333</v>
      </c>
      <c r="I44" s="316">
        <v>838.48333333333335</v>
      </c>
      <c r="J44" s="316">
        <v>847.7166666666667</v>
      </c>
      <c r="K44" s="316">
        <v>857.83333333333337</v>
      </c>
      <c r="L44" s="303">
        <v>837.6</v>
      </c>
      <c r="M44" s="303">
        <v>818.25</v>
      </c>
      <c r="N44" s="318">
        <v>15782000</v>
      </c>
      <c r="O44" s="319">
        <v>-1.6047981844707408E-2</v>
      </c>
    </row>
    <row r="45" spans="1:15" ht="15">
      <c r="A45" s="276">
        <v>35</v>
      </c>
      <c r="B45" s="386" t="s">
        <v>39</v>
      </c>
      <c r="C45" s="276" t="s">
        <v>84</v>
      </c>
      <c r="D45" s="315">
        <v>135.80000000000001</v>
      </c>
      <c r="E45" s="315">
        <v>136.03333333333333</v>
      </c>
      <c r="F45" s="316">
        <v>134.21666666666667</v>
      </c>
      <c r="G45" s="316">
        <v>132.63333333333333</v>
      </c>
      <c r="H45" s="316">
        <v>130.81666666666666</v>
      </c>
      <c r="I45" s="316">
        <v>137.61666666666667</v>
      </c>
      <c r="J45" s="316">
        <v>139.43333333333334</v>
      </c>
      <c r="K45" s="316">
        <v>141.01666666666668</v>
      </c>
      <c r="L45" s="303">
        <v>137.85</v>
      </c>
      <c r="M45" s="303">
        <v>134.44999999999999</v>
      </c>
      <c r="N45" s="318">
        <v>33957000</v>
      </c>
      <c r="O45" s="319">
        <v>1.138353765323993E-2</v>
      </c>
    </row>
    <row r="46" spans="1:15" ht="15">
      <c r="A46" s="276">
        <v>36</v>
      </c>
      <c r="B46" s="406" t="s">
        <v>107</v>
      </c>
      <c r="C46" s="276" t="s">
        <v>3633</v>
      </c>
      <c r="D46" s="315">
        <v>2816.7</v>
      </c>
      <c r="E46" s="315">
        <v>2836.2333333333336</v>
      </c>
      <c r="F46" s="316">
        <v>2755.4666666666672</v>
      </c>
      <c r="G46" s="316">
        <v>2694.2333333333336</v>
      </c>
      <c r="H46" s="316">
        <v>2613.4666666666672</v>
      </c>
      <c r="I46" s="316">
        <v>2897.4666666666672</v>
      </c>
      <c r="J46" s="316">
        <v>2978.2333333333336</v>
      </c>
      <c r="K46" s="316">
        <v>3039.4666666666672</v>
      </c>
      <c r="L46" s="303">
        <v>2917</v>
      </c>
      <c r="M46" s="303">
        <v>2775</v>
      </c>
      <c r="N46" s="318">
        <v>443250</v>
      </c>
      <c r="O46" s="319">
        <v>0.10467289719626169</v>
      </c>
    </row>
    <row r="47" spans="1:15" ht="15">
      <c r="A47" s="276">
        <v>37</v>
      </c>
      <c r="B47" s="386" t="s">
        <v>50</v>
      </c>
      <c r="C47" s="276" t="s">
        <v>85</v>
      </c>
      <c r="D47" s="315">
        <v>1600.55</v>
      </c>
      <c r="E47" s="315">
        <v>1602.3833333333332</v>
      </c>
      <c r="F47" s="316">
        <v>1587.8166666666664</v>
      </c>
      <c r="G47" s="316">
        <v>1575.0833333333333</v>
      </c>
      <c r="H47" s="316">
        <v>1560.5166666666664</v>
      </c>
      <c r="I47" s="316">
        <v>1615.1166666666663</v>
      </c>
      <c r="J47" s="316">
        <v>1629.6833333333329</v>
      </c>
      <c r="K47" s="316">
        <v>1642.4166666666663</v>
      </c>
      <c r="L47" s="303">
        <v>1616.95</v>
      </c>
      <c r="M47" s="303">
        <v>1589.65</v>
      </c>
      <c r="N47" s="318">
        <v>2401700</v>
      </c>
      <c r="O47" s="319">
        <v>-3.0790960451977403E-2</v>
      </c>
    </row>
    <row r="48" spans="1:15" ht="15">
      <c r="A48" s="276">
        <v>38</v>
      </c>
      <c r="B48" s="386" t="s">
        <v>39</v>
      </c>
      <c r="C48" s="276" t="s">
        <v>86</v>
      </c>
      <c r="D48" s="315">
        <v>435.85</v>
      </c>
      <c r="E48" s="315">
        <v>433.55</v>
      </c>
      <c r="F48" s="316">
        <v>420.05</v>
      </c>
      <c r="G48" s="316">
        <v>404.25</v>
      </c>
      <c r="H48" s="316">
        <v>390.75</v>
      </c>
      <c r="I48" s="316">
        <v>449.35</v>
      </c>
      <c r="J48" s="316">
        <v>462.85</v>
      </c>
      <c r="K48" s="316">
        <v>478.65000000000003</v>
      </c>
      <c r="L48" s="303">
        <v>447.05</v>
      </c>
      <c r="M48" s="303">
        <v>417.75</v>
      </c>
      <c r="N48" s="318">
        <v>11466168</v>
      </c>
      <c r="O48" s="319">
        <v>1.5082330150823301E-2</v>
      </c>
    </row>
    <row r="49" spans="1:15" ht="15">
      <c r="A49" s="276">
        <v>39</v>
      </c>
      <c r="B49" s="386" t="s">
        <v>64</v>
      </c>
      <c r="C49" s="276" t="s">
        <v>87</v>
      </c>
      <c r="D49" s="315">
        <v>613.70000000000005</v>
      </c>
      <c r="E49" s="315">
        <v>614.85</v>
      </c>
      <c r="F49" s="316">
        <v>603.70000000000005</v>
      </c>
      <c r="G49" s="316">
        <v>593.70000000000005</v>
      </c>
      <c r="H49" s="316">
        <v>582.55000000000007</v>
      </c>
      <c r="I49" s="316">
        <v>624.85</v>
      </c>
      <c r="J49" s="316">
        <v>635.99999999999989</v>
      </c>
      <c r="K49" s="316">
        <v>646</v>
      </c>
      <c r="L49" s="303">
        <v>626</v>
      </c>
      <c r="M49" s="303">
        <v>604.85</v>
      </c>
      <c r="N49" s="318">
        <v>2010000</v>
      </c>
      <c r="O49" s="319">
        <v>2.4464831804281346E-2</v>
      </c>
    </row>
    <row r="50" spans="1:15" ht="15">
      <c r="A50" s="276">
        <v>40</v>
      </c>
      <c r="B50" s="386" t="s">
        <v>50</v>
      </c>
      <c r="C50" s="276" t="s">
        <v>88</v>
      </c>
      <c r="D50" s="315">
        <v>537</v>
      </c>
      <c r="E50" s="315">
        <v>537.4666666666667</v>
      </c>
      <c r="F50" s="316">
        <v>531.63333333333344</v>
      </c>
      <c r="G50" s="316">
        <v>526.26666666666677</v>
      </c>
      <c r="H50" s="316">
        <v>520.43333333333351</v>
      </c>
      <c r="I50" s="316">
        <v>542.83333333333337</v>
      </c>
      <c r="J50" s="316">
        <v>548.66666666666663</v>
      </c>
      <c r="K50" s="316">
        <v>554.0333333333333</v>
      </c>
      <c r="L50" s="303">
        <v>543.29999999999995</v>
      </c>
      <c r="M50" s="303">
        <v>532.1</v>
      </c>
      <c r="N50" s="318">
        <v>15965000</v>
      </c>
      <c r="O50" s="319">
        <v>6.2208915502328675E-2</v>
      </c>
    </row>
    <row r="51" spans="1:15" ht="15">
      <c r="A51" s="276">
        <v>41</v>
      </c>
      <c r="B51" s="386" t="s">
        <v>52</v>
      </c>
      <c r="C51" s="276" t="s">
        <v>91</v>
      </c>
      <c r="D51" s="315">
        <v>3892.9</v>
      </c>
      <c r="E51" s="315">
        <v>3873.6333333333332</v>
      </c>
      <c r="F51" s="316">
        <v>3849.2666666666664</v>
      </c>
      <c r="G51" s="316">
        <v>3805.6333333333332</v>
      </c>
      <c r="H51" s="316">
        <v>3781.2666666666664</v>
      </c>
      <c r="I51" s="316">
        <v>3917.2666666666664</v>
      </c>
      <c r="J51" s="316">
        <v>3941.6333333333332</v>
      </c>
      <c r="K51" s="316">
        <v>3985.2666666666664</v>
      </c>
      <c r="L51" s="303">
        <v>3898</v>
      </c>
      <c r="M51" s="303">
        <v>3830</v>
      </c>
      <c r="N51" s="318">
        <v>2528600</v>
      </c>
      <c r="O51" s="319">
        <v>-2.2120813674684818E-2</v>
      </c>
    </row>
    <row r="52" spans="1:15" ht="15">
      <c r="A52" s="276">
        <v>42</v>
      </c>
      <c r="B52" s="386" t="s">
        <v>92</v>
      </c>
      <c r="C52" s="276" t="s">
        <v>93</v>
      </c>
      <c r="D52" s="315">
        <v>242.15</v>
      </c>
      <c r="E52" s="315">
        <v>240.78333333333333</v>
      </c>
      <c r="F52" s="316">
        <v>236.36666666666667</v>
      </c>
      <c r="G52" s="316">
        <v>230.58333333333334</v>
      </c>
      <c r="H52" s="316">
        <v>226.16666666666669</v>
      </c>
      <c r="I52" s="316">
        <v>246.56666666666666</v>
      </c>
      <c r="J52" s="316">
        <v>250.98333333333335</v>
      </c>
      <c r="K52" s="316">
        <v>256.76666666666665</v>
      </c>
      <c r="L52" s="303">
        <v>245.2</v>
      </c>
      <c r="M52" s="303">
        <v>235</v>
      </c>
      <c r="N52" s="318">
        <v>27456000</v>
      </c>
      <c r="O52" s="319">
        <v>1.5649452269170579E-3</v>
      </c>
    </row>
    <row r="53" spans="1:15" ht="15">
      <c r="A53" s="276">
        <v>43</v>
      </c>
      <c r="B53" s="386" t="s">
        <v>52</v>
      </c>
      <c r="C53" s="276" t="s">
        <v>94</v>
      </c>
      <c r="D53" s="315">
        <v>5312.05</v>
      </c>
      <c r="E53" s="315">
        <v>5297.6333333333341</v>
      </c>
      <c r="F53" s="316">
        <v>5260.2166666666681</v>
      </c>
      <c r="G53" s="316">
        <v>5208.3833333333341</v>
      </c>
      <c r="H53" s="316">
        <v>5170.9666666666681</v>
      </c>
      <c r="I53" s="316">
        <v>5349.4666666666681</v>
      </c>
      <c r="J53" s="316">
        <v>5386.8833333333341</v>
      </c>
      <c r="K53" s="316">
        <v>5438.7166666666681</v>
      </c>
      <c r="L53" s="303">
        <v>5335.05</v>
      </c>
      <c r="M53" s="303">
        <v>5245.8</v>
      </c>
      <c r="N53" s="318">
        <v>2623750</v>
      </c>
      <c r="O53" s="319">
        <v>-5.6374058458477424E-3</v>
      </c>
    </row>
    <row r="54" spans="1:15" ht="15">
      <c r="A54" s="276">
        <v>44</v>
      </c>
      <c r="B54" s="386" t="s">
        <v>44</v>
      </c>
      <c r="C54" s="276" t="s">
        <v>95</v>
      </c>
      <c r="D54" s="315">
        <v>2658.55</v>
      </c>
      <c r="E54" s="315">
        <v>2653.25</v>
      </c>
      <c r="F54" s="316">
        <v>2623.55</v>
      </c>
      <c r="G54" s="316">
        <v>2588.5500000000002</v>
      </c>
      <c r="H54" s="316">
        <v>2558.8500000000004</v>
      </c>
      <c r="I54" s="316">
        <v>2688.25</v>
      </c>
      <c r="J54" s="316">
        <v>2717.95</v>
      </c>
      <c r="K54" s="316">
        <v>2752.95</v>
      </c>
      <c r="L54" s="303">
        <v>2682.95</v>
      </c>
      <c r="M54" s="303">
        <v>2618.25</v>
      </c>
      <c r="N54" s="318">
        <v>2312450</v>
      </c>
      <c r="O54" s="319">
        <v>-7.9579579579579576E-3</v>
      </c>
    </row>
    <row r="55" spans="1:15" ht="15">
      <c r="A55" s="276">
        <v>45</v>
      </c>
      <c r="B55" s="386" t="s">
        <v>44</v>
      </c>
      <c r="C55" s="276" t="s">
        <v>97</v>
      </c>
      <c r="D55" s="315">
        <v>1297.5</v>
      </c>
      <c r="E55" s="315">
        <v>1301.9833333333333</v>
      </c>
      <c r="F55" s="316">
        <v>1276.0166666666667</v>
      </c>
      <c r="G55" s="316">
        <v>1254.5333333333333</v>
      </c>
      <c r="H55" s="316">
        <v>1228.5666666666666</v>
      </c>
      <c r="I55" s="316">
        <v>1323.4666666666667</v>
      </c>
      <c r="J55" s="316">
        <v>1349.4333333333334</v>
      </c>
      <c r="K55" s="316">
        <v>1370.9166666666667</v>
      </c>
      <c r="L55" s="303">
        <v>1327.95</v>
      </c>
      <c r="M55" s="303">
        <v>1280.5</v>
      </c>
      <c r="N55" s="318">
        <v>3867600</v>
      </c>
      <c r="O55" s="319">
        <v>0.10150375939849623</v>
      </c>
    </row>
    <row r="56" spans="1:15" ht="15">
      <c r="A56" s="276">
        <v>46</v>
      </c>
      <c r="B56" s="386" t="s">
        <v>44</v>
      </c>
      <c r="C56" s="276" t="s">
        <v>98</v>
      </c>
      <c r="D56" s="315">
        <v>194.9</v>
      </c>
      <c r="E56" s="315">
        <v>195.29999999999998</v>
      </c>
      <c r="F56" s="316">
        <v>191.84999999999997</v>
      </c>
      <c r="G56" s="316">
        <v>188.79999999999998</v>
      </c>
      <c r="H56" s="316">
        <v>185.34999999999997</v>
      </c>
      <c r="I56" s="316">
        <v>198.34999999999997</v>
      </c>
      <c r="J56" s="316">
        <v>201.79999999999995</v>
      </c>
      <c r="K56" s="316">
        <v>204.84999999999997</v>
      </c>
      <c r="L56" s="303">
        <v>198.75</v>
      </c>
      <c r="M56" s="303">
        <v>192.25</v>
      </c>
      <c r="N56" s="318">
        <v>13230000</v>
      </c>
      <c r="O56" s="319">
        <v>5.1969365426695838E-3</v>
      </c>
    </row>
    <row r="57" spans="1:15" ht="15">
      <c r="A57" s="276">
        <v>47</v>
      </c>
      <c r="B57" s="386" t="s">
        <v>54</v>
      </c>
      <c r="C57" s="276" t="s">
        <v>99</v>
      </c>
      <c r="D57" s="315">
        <v>73</v>
      </c>
      <c r="E57" s="315">
        <v>73</v>
      </c>
      <c r="F57" s="316">
        <v>71.650000000000006</v>
      </c>
      <c r="G57" s="316">
        <v>70.300000000000011</v>
      </c>
      <c r="H57" s="316">
        <v>68.950000000000017</v>
      </c>
      <c r="I57" s="316">
        <v>74.349999999999994</v>
      </c>
      <c r="J57" s="316">
        <v>75.699999999999989</v>
      </c>
      <c r="K57" s="316">
        <v>77.049999999999983</v>
      </c>
      <c r="L57" s="303">
        <v>74.349999999999994</v>
      </c>
      <c r="M57" s="303">
        <v>71.650000000000006</v>
      </c>
      <c r="N57" s="318">
        <v>92150000</v>
      </c>
      <c r="O57" s="319">
        <v>-5.1819065097700526E-3</v>
      </c>
    </row>
    <row r="58" spans="1:15" ht="15">
      <c r="A58" s="276">
        <v>48</v>
      </c>
      <c r="B58" s="386" t="s">
        <v>73</v>
      </c>
      <c r="C58" s="276" t="s">
        <v>100</v>
      </c>
      <c r="D58" s="315">
        <v>134.6</v>
      </c>
      <c r="E58" s="315">
        <v>134.21666666666667</v>
      </c>
      <c r="F58" s="316">
        <v>131.58333333333334</v>
      </c>
      <c r="G58" s="316">
        <v>128.56666666666666</v>
      </c>
      <c r="H58" s="316">
        <v>125.93333333333334</v>
      </c>
      <c r="I58" s="316">
        <v>137.23333333333335</v>
      </c>
      <c r="J58" s="316">
        <v>139.86666666666667</v>
      </c>
      <c r="K58" s="316">
        <v>142.88333333333335</v>
      </c>
      <c r="L58" s="303">
        <v>136.85</v>
      </c>
      <c r="M58" s="303">
        <v>131.19999999999999</v>
      </c>
      <c r="N58" s="318">
        <v>29554500</v>
      </c>
      <c r="O58" s="319">
        <v>4.8701298701298704E-2</v>
      </c>
    </row>
    <row r="59" spans="1:15" ht="15">
      <c r="A59" s="276">
        <v>49</v>
      </c>
      <c r="B59" s="386" t="s">
        <v>52</v>
      </c>
      <c r="C59" s="276" t="s">
        <v>101</v>
      </c>
      <c r="D59" s="315">
        <v>521.75</v>
      </c>
      <c r="E59" s="315">
        <v>520.58333333333337</v>
      </c>
      <c r="F59" s="316">
        <v>513.66666666666674</v>
      </c>
      <c r="G59" s="316">
        <v>505.58333333333337</v>
      </c>
      <c r="H59" s="316">
        <v>498.66666666666674</v>
      </c>
      <c r="I59" s="316">
        <v>528.66666666666674</v>
      </c>
      <c r="J59" s="316">
        <v>535.58333333333348</v>
      </c>
      <c r="K59" s="316">
        <v>543.66666666666674</v>
      </c>
      <c r="L59" s="303">
        <v>527.5</v>
      </c>
      <c r="M59" s="303">
        <v>512.5</v>
      </c>
      <c r="N59" s="318">
        <v>5106000</v>
      </c>
      <c r="O59" s="319">
        <v>-2.1595416483032173E-2</v>
      </c>
    </row>
    <row r="60" spans="1:15" ht="15">
      <c r="A60" s="276">
        <v>50</v>
      </c>
      <c r="B60" s="386" t="s">
        <v>102</v>
      </c>
      <c r="C60" s="276" t="s">
        <v>103</v>
      </c>
      <c r="D60" s="315">
        <v>26.9</v>
      </c>
      <c r="E60" s="315">
        <v>26.916666666666668</v>
      </c>
      <c r="F60" s="316">
        <v>26.383333333333336</v>
      </c>
      <c r="G60" s="316">
        <v>25.866666666666667</v>
      </c>
      <c r="H60" s="316">
        <v>25.333333333333336</v>
      </c>
      <c r="I60" s="316">
        <v>27.433333333333337</v>
      </c>
      <c r="J60" s="316">
        <v>27.966666666666669</v>
      </c>
      <c r="K60" s="316">
        <v>28.483333333333338</v>
      </c>
      <c r="L60" s="303">
        <v>27.45</v>
      </c>
      <c r="M60" s="303">
        <v>26.4</v>
      </c>
      <c r="N60" s="318">
        <v>146295000</v>
      </c>
      <c r="O60" s="319">
        <v>-2.0635637897273684E-2</v>
      </c>
    </row>
    <row r="61" spans="1:15" ht="15">
      <c r="A61" s="276">
        <v>51</v>
      </c>
      <c r="B61" s="386" t="s">
        <v>50</v>
      </c>
      <c r="C61" s="276" t="s">
        <v>104</v>
      </c>
      <c r="D61" s="315">
        <v>747.7</v>
      </c>
      <c r="E61" s="315">
        <v>750.75</v>
      </c>
      <c r="F61" s="316">
        <v>737.1</v>
      </c>
      <c r="G61" s="316">
        <v>726.5</v>
      </c>
      <c r="H61" s="316">
        <v>712.85</v>
      </c>
      <c r="I61" s="316">
        <v>761.35</v>
      </c>
      <c r="J61" s="316">
        <v>775.00000000000011</v>
      </c>
      <c r="K61" s="316">
        <v>785.6</v>
      </c>
      <c r="L61" s="303">
        <v>764.4</v>
      </c>
      <c r="M61" s="303">
        <v>740.15</v>
      </c>
      <c r="N61" s="318">
        <v>5537000</v>
      </c>
      <c r="O61" s="319">
        <v>-9.303989980318483E-3</v>
      </c>
    </row>
    <row r="62" spans="1:15" ht="15">
      <c r="A62" s="276">
        <v>52</v>
      </c>
      <c r="B62" s="406" t="s">
        <v>39</v>
      </c>
      <c r="C62" s="276" t="s">
        <v>248</v>
      </c>
      <c r="D62" s="315">
        <v>1468.65</v>
      </c>
      <c r="E62" s="315">
        <v>1453.3333333333333</v>
      </c>
      <c r="F62" s="316">
        <v>1427.7666666666664</v>
      </c>
      <c r="G62" s="316">
        <v>1386.8833333333332</v>
      </c>
      <c r="H62" s="316">
        <v>1361.3166666666664</v>
      </c>
      <c r="I62" s="316">
        <v>1494.2166666666665</v>
      </c>
      <c r="J62" s="316">
        <v>1519.7833333333335</v>
      </c>
      <c r="K62" s="316">
        <v>1560.6666666666665</v>
      </c>
      <c r="L62" s="303">
        <v>1478.9</v>
      </c>
      <c r="M62" s="303">
        <v>1412.45</v>
      </c>
      <c r="N62" s="318">
        <v>1325350</v>
      </c>
      <c r="O62" s="319">
        <v>0.15984072810011377</v>
      </c>
    </row>
    <row r="63" spans="1:15" ht="15">
      <c r="A63" s="276">
        <v>53</v>
      </c>
      <c r="B63" s="386" t="s">
        <v>37</v>
      </c>
      <c r="C63" s="276" t="s">
        <v>105</v>
      </c>
      <c r="D63" s="315">
        <v>987.9</v>
      </c>
      <c r="E63" s="315">
        <v>978.9666666666667</v>
      </c>
      <c r="F63" s="316">
        <v>966.28333333333342</v>
      </c>
      <c r="G63" s="316">
        <v>944.66666666666674</v>
      </c>
      <c r="H63" s="316">
        <v>931.98333333333346</v>
      </c>
      <c r="I63" s="316">
        <v>1000.5833333333334</v>
      </c>
      <c r="J63" s="316">
        <v>1013.2666666666668</v>
      </c>
      <c r="K63" s="316">
        <v>1034.8833333333332</v>
      </c>
      <c r="L63" s="303">
        <v>991.65</v>
      </c>
      <c r="M63" s="303">
        <v>957.35</v>
      </c>
      <c r="N63" s="318">
        <v>18022450</v>
      </c>
      <c r="O63" s="319">
        <v>-1.7911684008904073E-2</v>
      </c>
    </row>
    <row r="64" spans="1:15" ht="15">
      <c r="A64" s="276">
        <v>54</v>
      </c>
      <c r="B64" s="386" t="s">
        <v>39</v>
      </c>
      <c r="C64" s="276" t="s">
        <v>106</v>
      </c>
      <c r="D64" s="315">
        <v>948.55</v>
      </c>
      <c r="E64" s="315">
        <v>946.5333333333333</v>
      </c>
      <c r="F64" s="316">
        <v>938.16666666666663</v>
      </c>
      <c r="G64" s="316">
        <v>927.7833333333333</v>
      </c>
      <c r="H64" s="316">
        <v>919.41666666666663</v>
      </c>
      <c r="I64" s="316">
        <v>956.91666666666663</v>
      </c>
      <c r="J64" s="316">
        <v>965.28333333333342</v>
      </c>
      <c r="K64" s="316">
        <v>975.66666666666663</v>
      </c>
      <c r="L64" s="303">
        <v>954.9</v>
      </c>
      <c r="M64" s="303">
        <v>936.15</v>
      </c>
      <c r="N64" s="318">
        <v>3076000</v>
      </c>
      <c r="O64" s="319">
        <v>-7.0414022363251741E-2</v>
      </c>
    </row>
    <row r="65" spans="1:15" ht="15">
      <c r="A65" s="276">
        <v>55</v>
      </c>
      <c r="B65" s="386" t="s">
        <v>107</v>
      </c>
      <c r="C65" s="276" t="s">
        <v>108</v>
      </c>
      <c r="D65" s="315">
        <v>976.2</v>
      </c>
      <c r="E65" s="315">
        <v>975.25</v>
      </c>
      <c r="F65" s="316">
        <v>952.95</v>
      </c>
      <c r="G65" s="316">
        <v>929.7</v>
      </c>
      <c r="H65" s="316">
        <v>907.40000000000009</v>
      </c>
      <c r="I65" s="316">
        <v>998.5</v>
      </c>
      <c r="J65" s="316">
        <v>1020.8</v>
      </c>
      <c r="K65" s="316">
        <v>1044.05</v>
      </c>
      <c r="L65" s="303">
        <v>997.55</v>
      </c>
      <c r="M65" s="303">
        <v>952</v>
      </c>
      <c r="N65" s="318">
        <v>17794700</v>
      </c>
      <c r="O65" s="319">
        <v>-3.7702994283983798E-2</v>
      </c>
    </row>
    <row r="66" spans="1:15" ht="15">
      <c r="A66" s="276">
        <v>56</v>
      </c>
      <c r="B66" s="386" t="s">
        <v>57</v>
      </c>
      <c r="C66" s="276" t="s">
        <v>109</v>
      </c>
      <c r="D66" s="315">
        <v>2650.95</v>
      </c>
      <c r="E66" s="315">
        <v>2652.05</v>
      </c>
      <c r="F66" s="316">
        <v>2630.9500000000003</v>
      </c>
      <c r="G66" s="316">
        <v>2610.9500000000003</v>
      </c>
      <c r="H66" s="316">
        <v>2589.8500000000004</v>
      </c>
      <c r="I66" s="316">
        <v>2672.05</v>
      </c>
      <c r="J66" s="316">
        <v>2693.1500000000005</v>
      </c>
      <c r="K66" s="316">
        <v>2713.15</v>
      </c>
      <c r="L66" s="303">
        <v>2673.15</v>
      </c>
      <c r="M66" s="303">
        <v>2632.05</v>
      </c>
      <c r="N66" s="318">
        <v>19043400</v>
      </c>
      <c r="O66" s="319">
        <v>-1.6500627488650978E-2</v>
      </c>
    </row>
    <row r="67" spans="1:15" ht="15">
      <c r="A67" s="276">
        <v>57</v>
      </c>
      <c r="B67" s="406" t="s">
        <v>57</v>
      </c>
      <c r="C67" s="524" t="s">
        <v>252</v>
      </c>
      <c r="D67" s="450">
        <v>3111.3</v>
      </c>
      <c r="E67" s="450">
        <v>3106.1</v>
      </c>
      <c r="F67" s="451">
        <v>3067.2</v>
      </c>
      <c r="G67" s="451">
        <v>3023.1</v>
      </c>
      <c r="H67" s="451">
        <v>2984.2</v>
      </c>
      <c r="I67" s="451">
        <v>3150.2</v>
      </c>
      <c r="J67" s="451">
        <v>3189.1000000000004</v>
      </c>
      <c r="K67" s="451">
        <v>3233.2</v>
      </c>
      <c r="L67" s="452">
        <v>3145</v>
      </c>
      <c r="M67" s="452">
        <v>3062</v>
      </c>
      <c r="N67" s="453">
        <v>230200</v>
      </c>
      <c r="O67" s="454">
        <v>0.28747203579418346</v>
      </c>
    </row>
    <row r="68" spans="1:15" ht="15">
      <c r="A68" s="276">
        <v>58</v>
      </c>
      <c r="B68" s="386" t="s">
        <v>54</v>
      </c>
      <c r="C68" s="276" t="s">
        <v>110</v>
      </c>
      <c r="D68" s="315">
        <v>1428.05</v>
      </c>
      <c r="E68" s="315">
        <v>1430.25</v>
      </c>
      <c r="F68" s="316">
        <v>1418.5</v>
      </c>
      <c r="G68" s="316">
        <v>1408.95</v>
      </c>
      <c r="H68" s="316">
        <v>1397.2</v>
      </c>
      <c r="I68" s="316">
        <v>1439.8</v>
      </c>
      <c r="J68" s="316">
        <v>1451.55</v>
      </c>
      <c r="K68" s="316">
        <v>1461.1</v>
      </c>
      <c r="L68" s="303">
        <v>1442</v>
      </c>
      <c r="M68" s="303">
        <v>1420.7</v>
      </c>
      <c r="N68" s="318">
        <v>30985900</v>
      </c>
      <c r="O68" s="319">
        <v>3.1604775507214529E-2</v>
      </c>
    </row>
    <row r="69" spans="1:15" ht="15">
      <c r="A69" s="276">
        <v>59</v>
      </c>
      <c r="B69" s="386" t="s">
        <v>57</v>
      </c>
      <c r="C69" s="276" t="s">
        <v>253</v>
      </c>
      <c r="D69" s="315">
        <v>720.15</v>
      </c>
      <c r="E69" s="315">
        <v>716.21666666666658</v>
      </c>
      <c r="F69" s="316">
        <v>710.48333333333312</v>
      </c>
      <c r="G69" s="316">
        <v>700.81666666666649</v>
      </c>
      <c r="H69" s="316">
        <v>695.08333333333303</v>
      </c>
      <c r="I69" s="316">
        <v>725.88333333333321</v>
      </c>
      <c r="J69" s="316">
        <v>731.61666666666656</v>
      </c>
      <c r="K69" s="316">
        <v>741.2833333333333</v>
      </c>
      <c r="L69" s="303">
        <v>721.95</v>
      </c>
      <c r="M69" s="303">
        <v>706.55</v>
      </c>
      <c r="N69" s="318">
        <v>8036600</v>
      </c>
      <c r="O69" s="319">
        <v>-6.1649113793989213E-2</v>
      </c>
    </row>
    <row r="70" spans="1:15" ht="15">
      <c r="A70" s="276">
        <v>60</v>
      </c>
      <c r="B70" s="386" t="s">
        <v>44</v>
      </c>
      <c r="C70" s="276" t="s">
        <v>111</v>
      </c>
      <c r="D70" s="315">
        <v>3074.1</v>
      </c>
      <c r="E70" s="315">
        <v>3078.4833333333336</v>
      </c>
      <c r="F70" s="316">
        <v>3037.916666666667</v>
      </c>
      <c r="G70" s="316">
        <v>3001.7333333333336</v>
      </c>
      <c r="H70" s="316">
        <v>2961.166666666667</v>
      </c>
      <c r="I70" s="316">
        <v>3114.666666666667</v>
      </c>
      <c r="J70" s="316">
        <v>3155.2333333333336</v>
      </c>
      <c r="K70" s="316">
        <v>3191.416666666667</v>
      </c>
      <c r="L70" s="303">
        <v>3119.05</v>
      </c>
      <c r="M70" s="303">
        <v>3042.3</v>
      </c>
      <c r="N70" s="318">
        <v>4041000</v>
      </c>
      <c r="O70" s="319">
        <v>-2.5043427909669947E-2</v>
      </c>
    </row>
    <row r="71" spans="1:15" ht="15">
      <c r="A71" s="276">
        <v>61</v>
      </c>
      <c r="B71" s="386" t="s">
        <v>113</v>
      </c>
      <c r="C71" s="276" t="s">
        <v>114</v>
      </c>
      <c r="D71" s="315">
        <v>259.8</v>
      </c>
      <c r="E71" s="315">
        <v>256.39999999999998</v>
      </c>
      <c r="F71" s="316">
        <v>252.04999999999995</v>
      </c>
      <c r="G71" s="316">
        <v>244.29999999999998</v>
      </c>
      <c r="H71" s="316">
        <v>239.94999999999996</v>
      </c>
      <c r="I71" s="316">
        <v>264.14999999999998</v>
      </c>
      <c r="J71" s="316">
        <v>268.5</v>
      </c>
      <c r="K71" s="316">
        <v>276.24999999999994</v>
      </c>
      <c r="L71" s="303">
        <v>260.75</v>
      </c>
      <c r="M71" s="303">
        <v>248.65</v>
      </c>
      <c r="N71" s="318">
        <v>27988700</v>
      </c>
      <c r="O71" s="319">
        <v>3.2846715328467155E-2</v>
      </c>
    </row>
    <row r="72" spans="1:15" ht="15">
      <c r="A72" s="276">
        <v>62</v>
      </c>
      <c r="B72" s="386" t="s">
        <v>73</v>
      </c>
      <c r="C72" s="276" t="s">
        <v>115</v>
      </c>
      <c r="D72" s="315">
        <v>221.3</v>
      </c>
      <c r="E72" s="315">
        <v>221.88333333333333</v>
      </c>
      <c r="F72" s="316">
        <v>216.81666666666666</v>
      </c>
      <c r="G72" s="316">
        <v>212.33333333333334</v>
      </c>
      <c r="H72" s="316">
        <v>207.26666666666668</v>
      </c>
      <c r="I72" s="316">
        <v>226.36666666666665</v>
      </c>
      <c r="J72" s="316">
        <v>231.43333333333331</v>
      </c>
      <c r="K72" s="316">
        <v>235.91666666666663</v>
      </c>
      <c r="L72" s="303">
        <v>226.95</v>
      </c>
      <c r="M72" s="303">
        <v>217.4</v>
      </c>
      <c r="N72" s="318">
        <v>25461000</v>
      </c>
      <c r="O72" s="319">
        <v>-6.8825910931174086E-2</v>
      </c>
    </row>
    <row r="73" spans="1:15" ht="15">
      <c r="A73" s="276">
        <v>63</v>
      </c>
      <c r="B73" s="386" t="s">
        <v>50</v>
      </c>
      <c r="C73" s="276" t="s">
        <v>116</v>
      </c>
      <c r="D73" s="315">
        <v>2429.9499999999998</v>
      </c>
      <c r="E73" s="315">
        <v>2433.0166666666664</v>
      </c>
      <c r="F73" s="316">
        <v>2409.0333333333328</v>
      </c>
      <c r="G73" s="316">
        <v>2388.1166666666663</v>
      </c>
      <c r="H73" s="316">
        <v>2364.1333333333328</v>
      </c>
      <c r="I73" s="316">
        <v>2453.9333333333329</v>
      </c>
      <c r="J73" s="316">
        <v>2477.9166666666665</v>
      </c>
      <c r="K73" s="316">
        <v>2498.833333333333</v>
      </c>
      <c r="L73" s="303">
        <v>2457</v>
      </c>
      <c r="M73" s="303">
        <v>2412.1</v>
      </c>
      <c r="N73" s="318">
        <v>5314200</v>
      </c>
      <c r="O73" s="319">
        <v>3.8535645472061657E-3</v>
      </c>
    </row>
    <row r="74" spans="1:15" ht="15">
      <c r="A74" s="276">
        <v>64</v>
      </c>
      <c r="B74" s="386" t="s">
        <v>57</v>
      </c>
      <c r="C74" s="276" t="s">
        <v>117</v>
      </c>
      <c r="D74" s="315">
        <v>221</v>
      </c>
      <c r="E74" s="315">
        <v>222.03333333333333</v>
      </c>
      <c r="F74" s="316">
        <v>215.61666666666667</v>
      </c>
      <c r="G74" s="316">
        <v>210.23333333333335</v>
      </c>
      <c r="H74" s="316">
        <v>203.81666666666669</v>
      </c>
      <c r="I74" s="316">
        <v>227.41666666666666</v>
      </c>
      <c r="J74" s="316">
        <v>233.83333333333334</v>
      </c>
      <c r="K74" s="316">
        <v>239.21666666666664</v>
      </c>
      <c r="L74" s="303">
        <v>228.45</v>
      </c>
      <c r="M74" s="303">
        <v>216.65</v>
      </c>
      <c r="N74" s="318">
        <v>30801600</v>
      </c>
      <c r="O74" s="319">
        <v>-1.0654186995917555E-2</v>
      </c>
    </row>
    <row r="75" spans="1:15" ht="15">
      <c r="A75" s="276">
        <v>65</v>
      </c>
      <c r="B75" s="386" t="s">
        <v>54</v>
      </c>
      <c r="C75" s="276" t="s">
        <v>118</v>
      </c>
      <c r="D75" s="315">
        <v>549.04999999999995</v>
      </c>
      <c r="E75" s="315">
        <v>546.2833333333333</v>
      </c>
      <c r="F75" s="316">
        <v>539.61666666666656</v>
      </c>
      <c r="G75" s="316">
        <v>530.18333333333328</v>
      </c>
      <c r="H75" s="316">
        <v>523.51666666666654</v>
      </c>
      <c r="I75" s="316">
        <v>555.71666666666658</v>
      </c>
      <c r="J75" s="316">
        <v>562.38333333333333</v>
      </c>
      <c r="K75" s="316">
        <v>571.81666666666661</v>
      </c>
      <c r="L75" s="303">
        <v>552.95000000000005</v>
      </c>
      <c r="M75" s="303">
        <v>536.85</v>
      </c>
      <c r="N75" s="318">
        <v>78841125</v>
      </c>
      <c r="O75" s="319">
        <v>-6.1232174724537076E-2</v>
      </c>
    </row>
    <row r="76" spans="1:15" ht="15">
      <c r="A76" s="276">
        <v>66</v>
      </c>
      <c r="B76" s="406" t="s">
        <v>57</v>
      </c>
      <c r="C76" t="s">
        <v>256</v>
      </c>
      <c r="D76" s="450">
        <v>1616.45</v>
      </c>
      <c r="E76" s="450">
        <v>1607.0166666666664</v>
      </c>
      <c r="F76" s="451">
        <v>1586.0333333333328</v>
      </c>
      <c r="G76" s="451">
        <v>1555.6166666666663</v>
      </c>
      <c r="H76" s="451">
        <v>1534.6333333333328</v>
      </c>
      <c r="I76" s="451">
        <v>1637.4333333333329</v>
      </c>
      <c r="J76" s="451">
        <v>1658.4166666666665</v>
      </c>
      <c r="K76" s="451">
        <v>1688.833333333333</v>
      </c>
      <c r="L76" s="452">
        <v>1628</v>
      </c>
      <c r="M76" s="452">
        <v>1576.6</v>
      </c>
      <c r="N76" s="453">
        <v>535925</v>
      </c>
      <c r="O76" s="454">
        <v>-4.0334855403348552E-2</v>
      </c>
    </row>
    <row r="77" spans="1:15" ht="15">
      <c r="A77" s="276">
        <v>67</v>
      </c>
      <c r="B77" s="386" t="s">
        <v>57</v>
      </c>
      <c r="C77" s="276" t="s">
        <v>119</v>
      </c>
      <c r="D77" s="315">
        <v>512.65</v>
      </c>
      <c r="E77" s="315">
        <v>513.41666666666663</v>
      </c>
      <c r="F77" s="316">
        <v>506.18333333333328</v>
      </c>
      <c r="G77" s="316">
        <v>499.71666666666664</v>
      </c>
      <c r="H77" s="316">
        <v>492.48333333333329</v>
      </c>
      <c r="I77" s="316">
        <v>519.88333333333321</v>
      </c>
      <c r="J77" s="316">
        <v>527.11666666666656</v>
      </c>
      <c r="K77" s="316">
        <v>533.58333333333326</v>
      </c>
      <c r="L77" s="303">
        <v>520.65</v>
      </c>
      <c r="M77" s="303">
        <v>506.95</v>
      </c>
      <c r="N77" s="318">
        <v>4317000</v>
      </c>
      <c r="O77" s="319">
        <v>-7.0113085621970925E-2</v>
      </c>
    </row>
    <row r="78" spans="1:15" ht="15">
      <c r="A78" s="276">
        <v>68</v>
      </c>
      <c r="B78" s="386" t="s">
        <v>68</v>
      </c>
      <c r="C78" s="276" t="s">
        <v>120</v>
      </c>
      <c r="D78" s="315">
        <v>11.95</v>
      </c>
      <c r="E78" s="315">
        <v>11.933333333333332</v>
      </c>
      <c r="F78" s="316">
        <v>11.566666666666663</v>
      </c>
      <c r="G78" s="316">
        <v>11.183333333333332</v>
      </c>
      <c r="H78" s="316">
        <v>10.816666666666663</v>
      </c>
      <c r="I78" s="316">
        <v>12.316666666666663</v>
      </c>
      <c r="J78" s="316">
        <v>12.683333333333334</v>
      </c>
      <c r="K78" s="316">
        <v>13.066666666666663</v>
      </c>
      <c r="L78" s="303">
        <v>12.3</v>
      </c>
      <c r="M78" s="303">
        <v>11.55</v>
      </c>
      <c r="N78" s="318">
        <v>876470000</v>
      </c>
      <c r="O78" s="319">
        <v>-3.4767190872648783E-2</v>
      </c>
    </row>
    <row r="79" spans="1:15" ht="15">
      <c r="A79" s="276">
        <v>69</v>
      </c>
      <c r="B79" s="386" t="s">
        <v>54</v>
      </c>
      <c r="C79" s="276" t="s">
        <v>121</v>
      </c>
      <c r="D79" s="315">
        <v>41.35</v>
      </c>
      <c r="E79" s="315">
        <v>40.81666666666667</v>
      </c>
      <c r="F79" s="316">
        <v>38.833333333333343</v>
      </c>
      <c r="G79" s="316">
        <v>36.31666666666667</v>
      </c>
      <c r="H79" s="316">
        <v>34.333333333333343</v>
      </c>
      <c r="I79" s="316">
        <v>43.333333333333343</v>
      </c>
      <c r="J79" s="316">
        <v>45.316666666666677</v>
      </c>
      <c r="K79" s="316">
        <v>47.833333333333343</v>
      </c>
      <c r="L79" s="303">
        <v>42.8</v>
      </c>
      <c r="M79" s="303">
        <v>38.299999999999997</v>
      </c>
      <c r="N79" s="318">
        <v>156693000</v>
      </c>
      <c r="O79" s="319">
        <v>0.11250505868069607</v>
      </c>
    </row>
    <row r="80" spans="1:15" ht="15">
      <c r="A80" s="276">
        <v>70</v>
      </c>
      <c r="B80" s="386" t="s">
        <v>73</v>
      </c>
      <c r="C80" s="276" t="s">
        <v>122</v>
      </c>
      <c r="D80" s="315">
        <v>543.25</v>
      </c>
      <c r="E80" s="315">
        <v>536.94999999999993</v>
      </c>
      <c r="F80" s="316">
        <v>528.39999999999986</v>
      </c>
      <c r="G80" s="316">
        <v>513.54999999999995</v>
      </c>
      <c r="H80" s="316">
        <v>504.99999999999989</v>
      </c>
      <c r="I80" s="316">
        <v>551.79999999999984</v>
      </c>
      <c r="J80" s="316">
        <v>560.3499999999998</v>
      </c>
      <c r="K80" s="316">
        <v>575.19999999999982</v>
      </c>
      <c r="L80" s="303">
        <v>545.5</v>
      </c>
      <c r="M80" s="303">
        <v>522.1</v>
      </c>
      <c r="N80" s="318">
        <v>6909375</v>
      </c>
      <c r="O80" s="319">
        <v>-7.6456533725418122E-2</v>
      </c>
    </row>
    <row r="81" spans="1:15" ht="15">
      <c r="A81" s="276">
        <v>71</v>
      </c>
      <c r="B81" s="386" t="s">
        <v>39</v>
      </c>
      <c r="C81" s="276" t="s">
        <v>123</v>
      </c>
      <c r="D81" s="315">
        <v>1731.6</v>
      </c>
      <c r="E81" s="315">
        <v>1730.25</v>
      </c>
      <c r="F81" s="316">
        <v>1708.5</v>
      </c>
      <c r="G81" s="316">
        <v>1685.4</v>
      </c>
      <c r="H81" s="316">
        <v>1663.65</v>
      </c>
      <c r="I81" s="316">
        <v>1753.35</v>
      </c>
      <c r="J81" s="316">
        <v>1775.1</v>
      </c>
      <c r="K81" s="316">
        <v>1798.1999999999998</v>
      </c>
      <c r="L81" s="303">
        <v>1752</v>
      </c>
      <c r="M81" s="303">
        <v>1707.15</v>
      </c>
      <c r="N81" s="318">
        <v>2941000</v>
      </c>
      <c r="O81" s="319">
        <v>-1.3418316001341831E-2</v>
      </c>
    </row>
    <row r="82" spans="1:15" ht="15">
      <c r="A82" s="276">
        <v>72</v>
      </c>
      <c r="B82" s="386" t="s">
        <v>54</v>
      </c>
      <c r="C82" s="276" t="s">
        <v>124</v>
      </c>
      <c r="D82" s="315">
        <v>923.75</v>
      </c>
      <c r="E82" s="315">
        <v>925.5333333333333</v>
      </c>
      <c r="F82" s="316">
        <v>910.46666666666658</v>
      </c>
      <c r="G82" s="316">
        <v>897.18333333333328</v>
      </c>
      <c r="H82" s="316">
        <v>882.11666666666656</v>
      </c>
      <c r="I82" s="316">
        <v>938.81666666666661</v>
      </c>
      <c r="J82" s="316">
        <v>953.88333333333321</v>
      </c>
      <c r="K82" s="316">
        <v>967.16666666666663</v>
      </c>
      <c r="L82" s="303">
        <v>940.6</v>
      </c>
      <c r="M82" s="303">
        <v>912.25</v>
      </c>
      <c r="N82" s="318">
        <v>16801200</v>
      </c>
      <c r="O82" s="319">
        <v>-5.0119574619650942E-2</v>
      </c>
    </row>
    <row r="83" spans="1:15" ht="15">
      <c r="A83" s="276">
        <v>73</v>
      </c>
      <c r="B83" s="386" t="s">
        <v>68</v>
      </c>
      <c r="C83" s="276" t="s">
        <v>3647</v>
      </c>
      <c r="D83" s="315">
        <v>259.05</v>
      </c>
      <c r="E83" s="315">
        <v>260.48333333333335</v>
      </c>
      <c r="F83" s="316">
        <v>251.31666666666672</v>
      </c>
      <c r="G83" s="316">
        <v>243.58333333333337</v>
      </c>
      <c r="H83" s="316">
        <v>234.41666666666674</v>
      </c>
      <c r="I83" s="316">
        <v>268.2166666666667</v>
      </c>
      <c r="J83" s="316">
        <v>277.38333333333333</v>
      </c>
      <c r="K83" s="316">
        <v>285.11666666666667</v>
      </c>
      <c r="L83" s="303">
        <v>269.64999999999998</v>
      </c>
      <c r="M83" s="303">
        <v>252.75</v>
      </c>
      <c r="N83" s="318">
        <v>8957200</v>
      </c>
      <c r="O83" s="319">
        <v>-0.15459830866807611</v>
      </c>
    </row>
    <row r="84" spans="1:15" ht="15">
      <c r="A84" s="276">
        <v>74</v>
      </c>
      <c r="B84" s="386" t="s">
        <v>107</v>
      </c>
      <c r="C84" s="276" t="s">
        <v>126</v>
      </c>
      <c r="D84" s="315">
        <v>1283.8499999999999</v>
      </c>
      <c r="E84" s="315">
        <v>1286.2333333333333</v>
      </c>
      <c r="F84" s="316">
        <v>1268.8666666666668</v>
      </c>
      <c r="G84" s="316">
        <v>1253.8833333333334</v>
      </c>
      <c r="H84" s="316">
        <v>1236.5166666666669</v>
      </c>
      <c r="I84" s="316">
        <v>1301.2166666666667</v>
      </c>
      <c r="J84" s="316">
        <v>1318.583333333333</v>
      </c>
      <c r="K84" s="316">
        <v>1333.5666666666666</v>
      </c>
      <c r="L84" s="303">
        <v>1303.5999999999999</v>
      </c>
      <c r="M84" s="303">
        <v>1271.25</v>
      </c>
      <c r="N84" s="318">
        <v>35696400</v>
      </c>
      <c r="O84" s="319">
        <v>-1.2482156491717293E-2</v>
      </c>
    </row>
    <row r="85" spans="1:15" ht="15">
      <c r="A85" s="276">
        <v>75</v>
      </c>
      <c r="B85" s="386" t="s">
        <v>73</v>
      </c>
      <c r="C85" s="276" t="s">
        <v>127</v>
      </c>
      <c r="D85" s="315">
        <v>94.2</v>
      </c>
      <c r="E85" s="315">
        <v>94.433333333333337</v>
      </c>
      <c r="F85" s="316">
        <v>92.966666666666669</v>
      </c>
      <c r="G85" s="316">
        <v>91.733333333333334</v>
      </c>
      <c r="H85" s="316">
        <v>90.266666666666666</v>
      </c>
      <c r="I85" s="316">
        <v>95.666666666666671</v>
      </c>
      <c r="J85" s="316">
        <v>97.13333333333334</v>
      </c>
      <c r="K85" s="316">
        <v>98.366666666666674</v>
      </c>
      <c r="L85" s="303">
        <v>95.9</v>
      </c>
      <c r="M85" s="303">
        <v>93.2</v>
      </c>
      <c r="N85" s="318">
        <v>50745500</v>
      </c>
      <c r="O85" s="319">
        <v>4.3995720780957474E-2</v>
      </c>
    </row>
    <row r="86" spans="1:15" ht="15">
      <c r="A86" s="276">
        <v>76</v>
      </c>
      <c r="B86" s="386" t="s">
        <v>50</v>
      </c>
      <c r="C86" s="276" t="s">
        <v>128</v>
      </c>
      <c r="D86" s="315">
        <v>206.55</v>
      </c>
      <c r="E86" s="315">
        <v>208.16666666666666</v>
      </c>
      <c r="F86" s="316">
        <v>203.7833333333333</v>
      </c>
      <c r="G86" s="316">
        <v>201.01666666666665</v>
      </c>
      <c r="H86" s="316">
        <v>196.6333333333333</v>
      </c>
      <c r="I86" s="316">
        <v>210.93333333333331</v>
      </c>
      <c r="J86" s="316">
        <v>215.31666666666669</v>
      </c>
      <c r="K86" s="316">
        <v>218.08333333333331</v>
      </c>
      <c r="L86" s="303">
        <v>212.55</v>
      </c>
      <c r="M86" s="303">
        <v>205.4</v>
      </c>
      <c r="N86" s="318">
        <v>102867200</v>
      </c>
      <c r="O86" s="319">
        <v>6.8541417364712143E-2</v>
      </c>
    </row>
    <row r="87" spans="1:15" ht="15">
      <c r="A87" s="276">
        <v>77</v>
      </c>
      <c r="B87" s="386" t="s">
        <v>113</v>
      </c>
      <c r="C87" s="276" t="s">
        <v>129</v>
      </c>
      <c r="D87" s="315">
        <v>285.14999999999998</v>
      </c>
      <c r="E87" s="315">
        <v>285.18333333333334</v>
      </c>
      <c r="F87" s="316">
        <v>278.4666666666667</v>
      </c>
      <c r="G87" s="316">
        <v>271.78333333333336</v>
      </c>
      <c r="H87" s="316">
        <v>265.06666666666672</v>
      </c>
      <c r="I87" s="316">
        <v>291.86666666666667</v>
      </c>
      <c r="J87" s="316">
        <v>298.58333333333326</v>
      </c>
      <c r="K87" s="316">
        <v>305.26666666666665</v>
      </c>
      <c r="L87" s="303">
        <v>291.89999999999998</v>
      </c>
      <c r="M87" s="303">
        <v>278.5</v>
      </c>
      <c r="N87" s="318">
        <v>24150000</v>
      </c>
      <c r="O87" s="319">
        <v>-3.669724770642202E-2</v>
      </c>
    </row>
    <row r="88" spans="1:15" ht="15">
      <c r="A88" s="276">
        <v>78</v>
      </c>
      <c r="B88" s="386" t="s">
        <v>113</v>
      </c>
      <c r="C88" s="276" t="s">
        <v>130</v>
      </c>
      <c r="D88" s="315">
        <v>401.8</v>
      </c>
      <c r="E88" s="315">
        <v>402.4666666666667</v>
      </c>
      <c r="F88" s="316">
        <v>395.58333333333337</v>
      </c>
      <c r="G88" s="316">
        <v>389.36666666666667</v>
      </c>
      <c r="H88" s="316">
        <v>382.48333333333335</v>
      </c>
      <c r="I88" s="316">
        <v>408.68333333333339</v>
      </c>
      <c r="J88" s="316">
        <v>415.56666666666672</v>
      </c>
      <c r="K88" s="316">
        <v>421.78333333333342</v>
      </c>
      <c r="L88" s="303">
        <v>409.35</v>
      </c>
      <c r="M88" s="303">
        <v>396.25</v>
      </c>
      <c r="N88" s="318">
        <v>33158700</v>
      </c>
      <c r="O88" s="319">
        <v>-1.6654656097365682E-2</v>
      </c>
    </row>
    <row r="89" spans="1:15" ht="15">
      <c r="A89" s="276">
        <v>79</v>
      </c>
      <c r="B89" s="386" t="s">
        <v>39</v>
      </c>
      <c r="C89" s="276" t="s">
        <v>131</v>
      </c>
      <c r="D89" s="315">
        <v>2799.55</v>
      </c>
      <c r="E89" s="315">
        <v>2802.85</v>
      </c>
      <c r="F89" s="316">
        <v>2746.7</v>
      </c>
      <c r="G89" s="316">
        <v>2693.85</v>
      </c>
      <c r="H89" s="316">
        <v>2637.7</v>
      </c>
      <c r="I89" s="316">
        <v>2855.7</v>
      </c>
      <c r="J89" s="316">
        <v>2911.8500000000004</v>
      </c>
      <c r="K89" s="316">
        <v>2964.7</v>
      </c>
      <c r="L89" s="303">
        <v>2859</v>
      </c>
      <c r="M89" s="303">
        <v>2750</v>
      </c>
      <c r="N89" s="318">
        <v>1403750</v>
      </c>
      <c r="O89" s="319">
        <v>5.3456878118317893E-4</v>
      </c>
    </row>
    <row r="90" spans="1:15" ht="15">
      <c r="A90" s="276">
        <v>80</v>
      </c>
      <c r="B90" s="386" t="s">
        <v>54</v>
      </c>
      <c r="C90" s="276" t="s">
        <v>133</v>
      </c>
      <c r="D90" s="315">
        <v>1975.5</v>
      </c>
      <c r="E90" s="315">
        <v>1969.7666666666667</v>
      </c>
      <c r="F90" s="316">
        <v>1955.7333333333333</v>
      </c>
      <c r="G90" s="316">
        <v>1935.9666666666667</v>
      </c>
      <c r="H90" s="316">
        <v>1921.9333333333334</v>
      </c>
      <c r="I90" s="316">
        <v>1989.5333333333333</v>
      </c>
      <c r="J90" s="316">
        <v>2003.5666666666666</v>
      </c>
      <c r="K90" s="316">
        <v>2023.3333333333333</v>
      </c>
      <c r="L90" s="303">
        <v>1983.8</v>
      </c>
      <c r="M90" s="303">
        <v>1950</v>
      </c>
      <c r="N90" s="318">
        <v>17867600</v>
      </c>
      <c r="O90" s="319">
        <v>-5.4704363651754351E-2</v>
      </c>
    </row>
    <row r="91" spans="1:15" ht="15">
      <c r="A91" s="276">
        <v>81</v>
      </c>
      <c r="B91" s="386" t="s">
        <v>57</v>
      </c>
      <c r="C91" s="276" t="s">
        <v>134</v>
      </c>
      <c r="D91" s="315">
        <v>100.35</v>
      </c>
      <c r="E91" s="315">
        <v>100.55</v>
      </c>
      <c r="F91" s="316">
        <v>97.8</v>
      </c>
      <c r="G91" s="316">
        <v>95.25</v>
      </c>
      <c r="H91" s="316">
        <v>92.5</v>
      </c>
      <c r="I91" s="316">
        <v>103.1</v>
      </c>
      <c r="J91" s="316">
        <v>105.85</v>
      </c>
      <c r="K91" s="316">
        <v>108.39999999999999</v>
      </c>
      <c r="L91" s="303">
        <v>103.3</v>
      </c>
      <c r="M91" s="303">
        <v>98</v>
      </c>
      <c r="N91" s="318">
        <v>24734000</v>
      </c>
      <c r="O91" s="319">
        <v>-4.0106951871657758E-3</v>
      </c>
    </row>
    <row r="92" spans="1:15" ht="15">
      <c r="A92" s="276">
        <v>82</v>
      </c>
      <c r="B92" s="406" t="s">
        <v>39</v>
      </c>
      <c r="C92" s="524" t="s">
        <v>358</v>
      </c>
      <c r="D92" s="450">
        <v>2364.35</v>
      </c>
      <c r="E92" s="450">
        <v>2372.6166666666663</v>
      </c>
      <c r="F92" s="451">
        <v>2332.0333333333328</v>
      </c>
      <c r="G92" s="451">
        <v>2299.7166666666667</v>
      </c>
      <c r="H92" s="451">
        <v>2259.1333333333332</v>
      </c>
      <c r="I92" s="451">
        <v>2404.9333333333325</v>
      </c>
      <c r="J92" s="451">
        <v>2445.5166666666655</v>
      </c>
      <c r="K92" s="451">
        <v>2477.8333333333321</v>
      </c>
      <c r="L92" s="452">
        <v>2413.1999999999998</v>
      </c>
      <c r="M92" s="452">
        <v>2340.3000000000002</v>
      </c>
      <c r="N92" s="453">
        <v>103000</v>
      </c>
      <c r="O92" s="454">
        <v>0.10455764075067024</v>
      </c>
    </row>
    <row r="93" spans="1:15" ht="15">
      <c r="A93" s="276">
        <v>83</v>
      </c>
      <c r="B93" s="386" t="s">
        <v>57</v>
      </c>
      <c r="C93" s="276" t="s">
        <v>135</v>
      </c>
      <c r="D93" s="315">
        <v>409.35</v>
      </c>
      <c r="E93" s="315">
        <v>407.84999999999997</v>
      </c>
      <c r="F93" s="316">
        <v>397.69999999999993</v>
      </c>
      <c r="G93" s="316">
        <v>386.04999999999995</v>
      </c>
      <c r="H93" s="316">
        <v>375.89999999999992</v>
      </c>
      <c r="I93" s="316">
        <v>419.49999999999994</v>
      </c>
      <c r="J93" s="316">
        <v>429.64999999999992</v>
      </c>
      <c r="K93" s="316">
        <v>441.29999999999995</v>
      </c>
      <c r="L93" s="303">
        <v>418</v>
      </c>
      <c r="M93" s="303">
        <v>396.2</v>
      </c>
      <c r="N93" s="318">
        <v>6564000</v>
      </c>
      <c r="O93" s="319">
        <v>5.9735227639651278E-2</v>
      </c>
    </row>
    <row r="94" spans="1:15" ht="15">
      <c r="A94" s="276">
        <v>84</v>
      </c>
      <c r="B94" s="386" t="s">
        <v>64</v>
      </c>
      <c r="C94" s="276" t="s">
        <v>136</v>
      </c>
      <c r="D94" s="315">
        <v>1320.6</v>
      </c>
      <c r="E94" s="315">
        <v>1318.95</v>
      </c>
      <c r="F94" s="316">
        <v>1301.2</v>
      </c>
      <c r="G94" s="316">
        <v>1281.8</v>
      </c>
      <c r="H94" s="316">
        <v>1264.05</v>
      </c>
      <c r="I94" s="316">
        <v>1338.3500000000001</v>
      </c>
      <c r="J94" s="316">
        <v>1356.1000000000001</v>
      </c>
      <c r="K94" s="316">
        <v>1375.5000000000002</v>
      </c>
      <c r="L94" s="303">
        <v>1336.7</v>
      </c>
      <c r="M94" s="303">
        <v>1299.55</v>
      </c>
      <c r="N94" s="318">
        <v>13773550</v>
      </c>
      <c r="O94" s="319">
        <v>-1.6949152542372881E-2</v>
      </c>
    </row>
    <row r="95" spans="1:15" ht="15">
      <c r="A95" s="276">
        <v>85</v>
      </c>
      <c r="B95" s="386" t="s">
        <v>52</v>
      </c>
      <c r="C95" s="276" t="s">
        <v>137</v>
      </c>
      <c r="D95" s="315">
        <v>1006.2</v>
      </c>
      <c r="E95" s="315">
        <v>1012.8166666666666</v>
      </c>
      <c r="F95" s="316">
        <v>985.68333333333317</v>
      </c>
      <c r="G95" s="316">
        <v>965.16666666666652</v>
      </c>
      <c r="H95" s="316">
        <v>938.03333333333308</v>
      </c>
      <c r="I95" s="316">
        <v>1033.3333333333333</v>
      </c>
      <c r="J95" s="316">
        <v>1060.4666666666665</v>
      </c>
      <c r="K95" s="316">
        <v>1080.9833333333333</v>
      </c>
      <c r="L95" s="303">
        <v>1039.95</v>
      </c>
      <c r="M95" s="303">
        <v>992.3</v>
      </c>
      <c r="N95" s="318">
        <v>7865050</v>
      </c>
      <c r="O95" s="319">
        <v>2.5263157894736842E-2</v>
      </c>
    </row>
    <row r="96" spans="1:15" ht="15">
      <c r="A96" s="276">
        <v>86</v>
      </c>
      <c r="B96" s="386" t="s">
        <v>44</v>
      </c>
      <c r="C96" s="276" t="s">
        <v>138</v>
      </c>
      <c r="D96" s="315">
        <v>739</v>
      </c>
      <c r="E96" s="315">
        <v>739.73333333333323</v>
      </c>
      <c r="F96" s="316">
        <v>731.66666666666652</v>
      </c>
      <c r="G96" s="316">
        <v>724.33333333333326</v>
      </c>
      <c r="H96" s="316">
        <v>716.26666666666654</v>
      </c>
      <c r="I96" s="316">
        <v>747.06666666666649</v>
      </c>
      <c r="J96" s="316">
        <v>755.13333333333333</v>
      </c>
      <c r="K96" s="316">
        <v>762.46666666666647</v>
      </c>
      <c r="L96" s="303">
        <v>747.8</v>
      </c>
      <c r="M96" s="303">
        <v>732.4</v>
      </c>
      <c r="N96" s="318">
        <v>11578000</v>
      </c>
      <c r="O96" s="319">
        <v>-2.5223950966525223E-2</v>
      </c>
    </row>
    <row r="97" spans="1:15" ht="15">
      <c r="A97" s="276">
        <v>87</v>
      </c>
      <c r="B97" s="386" t="s">
        <v>57</v>
      </c>
      <c r="C97" s="276" t="s">
        <v>139</v>
      </c>
      <c r="D97" s="315">
        <v>189.25</v>
      </c>
      <c r="E97" s="315">
        <v>188.54999999999998</v>
      </c>
      <c r="F97" s="316">
        <v>185.39999999999998</v>
      </c>
      <c r="G97" s="316">
        <v>181.54999999999998</v>
      </c>
      <c r="H97" s="316">
        <v>178.39999999999998</v>
      </c>
      <c r="I97" s="316">
        <v>192.39999999999998</v>
      </c>
      <c r="J97" s="316">
        <v>195.55</v>
      </c>
      <c r="K97" s="316">
        <v>199.39999999999998</v>
      </c>
      <c r="L97" s="303">
        <v>191.7</v>
      </c>
      <c r="M97" s="303">
        <v>184.7</v>
      </c>
      <c r="N97" s="318">
        <v>13572000</v>
      </c>
      <c r="O97" s="319">
        <v>-4.691011235955056E-2</v>
      </c>
    </row>
    <row r="98" spans="1:15" ht="15">
      <c r="A98" s="276">
        <v>88</v>
      </c>
      <c r="B98" s="386" t="s">
        <v>57</v>
      </c>
      <c r="C98" s="276" t="s">
        <v>140</v>
      </c>
      <c r="D98" s="315">
        <v>174.75</v>
      </c>
      <c r="E98" s="315">
        <v>174.15</v>
      </c>
      <c r="F98" s="316">
        <v>172.20000000000002</v>
      </c>
      <c r="G98" s="316">
        <v>169.65</v>
      </c>
      <c r="H98" s="316">
        <v>167.70000000000002</v>
      </c>
      <c r="I98" s="316">
        <v>176.70000000000002</v>
      </c>
      <c r="J98" s="316">
        <v>178.65</v>
      </c>
      <c r="K98" s="316">
        <v>181.20000000000002</v>
      </c>
      <c r="L98" s="303">
        <v>176.1</v>
      </c>
      <c r="M98" s="303">
        <v>171.6</v>
      </c>
      <c r="N98" s="318">
        <v>17130000</v>
      </c>
      <c r="O98" s="319">
        <v>-3.1875211936249578E-2</v>
      </c>
    </row>
    <row r="99" spans="1:15" ht="15">
      <c r="A99" s="276">
        <v>89</v>
      </c>
      <c r="B99" s="386" t="s">
        <v>50</v>
      </c>
      <c r="C99" s="276" t="s">
        <v>141</v>
      </c>
      <c r="D99" s="315">
        <v>419.6</v>
      </c>
      <c r="E99" s="315">
        <v>420.45</v>
      </c>
      <c r="F99" s="316">
        <v>415.15</v>
      </c>
      <c r="G99" s="316">
        <v>410.7</v>
      </c>
      <c r="H99" s="316">
        <v>405.4</v>
      </c>
      <c r="I99" s="316">
        <v>424.9</v>
      </c>
      <c r="J99" s="316">
        <v>430.20000000000005</v>
      </c>
      <c r="K99" s="316">
        <v>434.65</v>
      </c>
      <c r="L99" s="303">
        <v>425.75</v>
      </c>
      <c r="M99" s="303">
        <v>416</v>
      </c>
      <c r="N99" s="318">
        <v>9290000</v>
      </c>
      <c r="O99" s="319">
        <v>1.1982570806100218E-2</v>
      </c>
    </row>
    <row r="100" spans="1:15" ht="15">
      <c r="A100" s="276">
        <v>90</v>
      </c>
      <c r="B100" s="386" t="s">
        <v>44</v>
      </c>
      <c r="C100" s="276" t="s">
        <v>142</v>
      </c>
      <c r="D100" s="315">
        <v>7656.15</v>
      </c>
      <c r="E100" s="315">
        <v>7662.7166666666672</v>
      </c>
      <c r="F100" s="316">
        <v>7563.4333333333343</v>
      </c>
      <c r="G100" s="316">
        <v>7470.7166666666672</v>
      </c>
      <c r="H100" s="316">
        <v>7371.4333333333343</v>
      </c>
      <c r="I100" s="316">
        <v>7755.4333333333343</v>
      </c>
      <c r="J100" s="316">
        <v>7854.7166666666672</v>
      </c>
      <c r="K100" s="316">
        <v>7947.4333333333343</v>
      </c>
      <c r="L100" s="303">
        <v>7762</v>
      </c>
      <c r="M100" s="303">
        <v>7570</v>
      </c>
      <c r="N100" s="318">
        <v>2458800</v>
      </c>
      <c r="O100" s="319">
        <v>6.7559267903205995E-3</v>
      </c>
    </row>
    <row r="101" spans="1:15" ht="15">
      <c r="A101" s="276">
        <v>91</v>
      </c>
      <c r="B101" s="386" t="s">
        <v>50</v>
      </c>
      <c r="C101" s="276" t="s">
        <v>143</v>
      </c>
      <c r="D101" s="315">
        <v>589.1</v>
      </c>
      <c r="E101" s="315">
        <v>589.11666666666667</v>
      </c>
      <c r="F101" s="316">
        <v>579.38333333333333</v>
      </c>
      <c r="G101" s="316">
        <v>569.66666666666663</v>
      </c>
      <c r="H101" s="316">
        <v>559.93333333333328</v>
      </c>
      <c r="I101" s="316">
        <v>598.83333333333337</v>
      </c>
      <c r="J101" s="316">
        <v>608.56666666666672</v>
      </c>
      <c r="K101" s="316">
        <v>618.28333333333342</v>
      </c>
      <c r="L101" s="303">
        <v>598.85</v>
      </c>
      <c r="M101" s="303">
        <v>579.4</v>
      </c>
      <c r="N101" s="318">
        <v>11017500</v>
      </c>
      <c r="O101" s="319">
        <v>1.9195189639222943E-2</v>
      </c>
    </row>
    <row r="102" spans="1:15" ht="15">
      <c r="A102" s="276">
        <v>92</v>
      </c>
      <c r="B102" s="386" t="s">
        <v>57</v>
      </c>
      <c r="C102" s="276" t="s">
        <v>144</v>
      </c>
      <c r="D102" s="315">
        <v>710.3</v>
      </c>
      <c r="E102" s="315">
        <v>708.66666666666663</v>
      </c>
      <c r="F102" s="316">
        <v>699.68333333333328</v>
      </c>
      <c r="G102" s="316">
        <v>689.06666666666661</v>
      </c>
      <c r="H102" s="316">
        <v>680.08333333333326</v>
      </c>
      <c r="I102" s="316">
        <v>719.2833333333333</v>
      </c>
      <c r="J102" s="316">
        <v>728.26666666666665</v>
      </c>
      <c r="K102" s="316">
        <v>738.88333333333333</v>
      </c>
      <c r="L102" s="303">
        <v>717.65</v>
      </c>
      <c r="M102" s="303">
        <v>698.05</v>
      </c>
      <c r="N102" s="318">
        <v>6012500</v>
      </c>
      <c r="O102" s="319">
        <v>-4.7570016474464578E-2</v>
      </c>
    </row>
    <row r="103" spans="1:15" ht="15">
      <c r="A103" s="276">
        <v>93</v>
      </c>
      <c r="B103" s="386" t="s">
        <v>73</v>
      </c>
      <c r="C103" s="276" t="s">
        <v>145</v>
      </c>
      <c r="D103" s="315">
        <v>1135.9000000000001</v>
      </c>
      <c r="E103" s="315">
        <v>1126.1333333333334</v>
      </c>
      <c r="F103" s="316">
        <v>1113.0166666666669</v>
      </c>
      <c r="G103" s="316">
        <v>1090.1333333333334</v>
      </c>
      <c r="H103" s="316">
        <v>1077.0166666666669</v>
      </c>
      <c r="I103" s="316">
        <v>1149.0166666666669</v>
      </c>
      <c r="J103" s="316">
        <v>1162.1333333333332</v>
      </c>
      <c r="K103" s="316">
        <v>1185.0166666666669</v>
      </c>
      <c r="L103" s="303">
        <v>1139.25</v>
      </c>
      <c r="M103" s="303">
        <v>1103.25</v>
      </c>
      <c r="N103" s="318">
        <v>1612800</v>
      </c>
      <c r="O103" s="319">
        <v>-2.4319419237749548E-2</v>
      </c>
    </row>
    <row r="104" spans="1:15" ht="15">
      <c r="A104" s="276">
        <v>94</v>
      </c>
      <c r="B104" s="386" t="s">
        <v>107</v>
      </c>
      <c r="C104" s="276" t="s">
        <v>146</v>
      </c>
      <c r="D104" s="315">
        <v>1703.1</v>
      </c>
      <c r="E104" s="315">
        <v>1703.7333333333333</v>
      </c>
      <c r="F104" s="316">
        <v>1674.4666666666667</v>
      </c>
      <c r="G104" s="316">
        <v>1645.8333333333333</v>
      </c>
      <c r="H104" s="316">
        <v>1616.5666666666666</v>
      </c>
      <c r="I104" s="316">
        <v>1732.3666666666668</v>
      </c>
      <c r="J104" s="316">
        <v>1761.6333333333337</v>
      </c>
      <c r="K104" s="316">
        <v>1790.2666666666669</v>
      </c>
      <c r="L104" s="303">
        <v>1733</v>
      </c>
      <c r="M104" s="303">
        <v>1675.1</v>
      </c>
      <c r="N104" s="318">
        <v>1448800</v>
      </c>
      <c r="O104" s="319">
        <v>1.9133370849746763E-2</v>
      </c>
    </row>
    <row r="105" spans="1:15" ht="15">
      <c r="A105" s="276">
        <v>95</v>
      </c>
      <c r="B105" s="386" t="s">
        <v>44</v>
      </c>
      <c r="C105" s="276" t="s">
        <v>147</v>
      </c>
      <c r="D105" s="315">
        <v>167.2</v>
      </c>
      <c r="E105" s="315">
        <v>167.35</v>
      </c>
      <c r="F105" s="316">
        <v>164.25</v>
      </c>
      <c r="G105" s="316">
        <v>161.30000000000001</v>
      </c>
      <c r="H105" s="316">
        <v>158.20000000000002</v>
      </c>
      <c r="I105" s="316">
        <v>170.29999999999998</v>
      </c>
      <c r="J105" s="316">
        <v>173.39999999999995</v>
      </c>
      <c r="K105" s="316">
        <v>176.34999999999997</v>
      </c>
      <c r="L105" s="303">
        <v>170.45</v>
      </c>
      <c r="M105" s="303">
        <v>164.4</v>
      </c>
      <c r="N105" s="318">
        <v>23688000</v>
      </c>
      <c r="O105" s="319">
        <v>6.4485687323057567E-2</v>
      </c>
    </row>
    <row r="106" spans="1:15" ht="15">
      <c r="A106" s="276">
        <v>96</v>
      </c>
      <c r="B106" s="386" t="s">
        <v>44</v>
      </c>
      <c r="C106" s="276" t="s">
        <v>148</v>
      </c>
      <c r="D106" s="315">
        <v>78850.75</v>
      </c>
      <c r="E106" s="315">
        <v>78822.71666666666</v>
      </c>
      <c r="F106" s="316">
        <v>77695.43333333332</v>
      </c>
      <c r="G106" s="316">
        <v>76540.116666666654</v>
      </c>
      <c r="H106" s="316">
        <v>75412.833333333314</v>
      </c>
      <c r="I106" s="316">
        <v>79978.033333333326</v>
      </c>
      <c r="J106" s="316">
        <v>81105.31666666668</v>
      </c>
      <c r="K106" s="316">
        <v>82260.633333333331</v>
      </c>
      <c r="L106" s="303">
        <v>79950</v>
      </c>
      <c r="M106" s="303">
        <v>77667.399999999994</v>
      </c>
      <c r="N106" s="318">
        <v>46130</v>
      </c>
      <c r="O106" s="319">
        <v>-9.2353951890034366E-3</v>
      </c>
    </row>
    <row r="107" spans="1:15" ht="15">
      <c r="A107" s="276">
        <v>97</v>
      </c>
      <c r="B107" s="386" t="s">
        <v>57</v>
      </c>
      <c r="C107" s="276" t="s">
        <v>149</v>
      </c>
      <c r="D107" s="315">
        <v>1285.55</v>
      </c>
      <c r="E107" s="315">
        <v>1285.8833333333334</v>
      </c>
      <c r="F107" s="316">
        <v>1258.7666666666669</v>
      </c>
      <c r="G107" s="316">
        <v>1231.9833333333333</v>
      </c>
      <c r="H107" s="316">
        <v>1204.8666666666668</v>
      </c>
      <c r="I107" s="316">
        <v>1312.666666666667</v>
      </c>
      <c r="J107" s="316">
        <v>1339.7833333333333</v>
      </c>
      <c r="K107" s="316">
        <v>1366.5666666666671</v>
      </c>
      <c r="L107" s="303">
        <v>1313</v>
      </c>
      <c r="M107" s="303">
        <v>1259.0999999999999</v>
      </c>
      <c r="N107" s="318">
        <v>4550250</v>
      </c>
      <c r="O107" s="319">
        <v>-1.3495934959349594E-2</v>
      </c>
    </row>
    <row r="108" spans="1:15" ht="15">
      <c r="A108" s="276">
        <v>98</v>
      </c>
      <c r="B108" s="386" t="s">
        <v>113</v>
      </c>
      <c r="C108" s="276" t="s">
        <v>150</v>
      </c>
      <c r="D108" s="315">
        <v>47.4</v>
      </c>
      <c r="E108" s="315">
        <v>47.04999999999999</v>
      </c>
      <c r="F108" s="316">
        <v>46.299999999999983</v>
      </c>
      <c r="G108" s="316">
        <v>45.199999999999996</v>
      </c>
      <c r="H108" s="316">
        <v>44.449999999999989</v>
      </c>
      <c r="I108" s="316">
        <v>48.149999999999977</v>
      </c>
      <c r="J108" s="316">
        <v>48.899999999999991</v>
      </c>
      <c r="K108" s="316">
        <v>49.999999999999972</v>
      </c>
      <c r="L108" s="303">
        <v>47.8</v>
      </c>
      <c r="M108" s="303">
        <v>45.95</v>
      </c>
      <c r="N108" s="318">
        <v>66470000</v>
      </c>
      <c r="O108" s="319">
        <v>3.2479535252178504E-2</v>
      </c>
    </row>
    <row r="109" spans="1:15" ht="15">
      <c r="A109" s="276">
        <v>99</v>
      </c>
      <c r="B109" s="386" t="s">
        <v>39</v>
      </c>
      <c r="C109" s="276" t="s">
        <v>261</v>
      </c>
      <c r="D109" s="315">
        <v>5290.35</v>
      </c>
      <c r="E109" s="315">
        <v>5459.166666666667</v>
      </c>
      <c r="F109" s="316">
        <v>5041.1833333333343</v>
      </c>
      <c r="G109" s="316">
        <v>4792.0166666666673</v>
      </c>
      <c r="H109" s="316">
        <v>4374.0333333333347</v>
      </c>
      <c r="I109" s="316">
        <v>5708.3333333333339</v>
      </c>
      <c r="J109" s="316">
        <v>6126.3166666666657</v>
      </c>
      <c r="K109" s="316">
        <v>6375.4833333333336</v>
      </c>
      <c r="L109" s="303">
        <v>5877.15</v>
      </c>
      <c r="M109" s="303">
        <v>5210</v>
      </c>
      <c r="N109" s="318">
        <v>906750</v>
      </c>
      <c r="O109" s="319">
        <v>0.15878594249201278</v>
      </c>
    </row>
    <row r="110" spans="1:15" ht="15">
      <c r="A110" s="276">
        <v>100</v>
      </c>
      <c r="B110" s="386" t="s">
        <v>50</v>
      </c>
      <c r="C110" s="276" t="s">
        <v>153</v>
      </c>
      <c r="D110" s="315">
        <v>18545.95</v>
      </c>
      <c r="E110" s="315">
        <v>18564.650000000001</v>
      </c>
      <c r="F110" s="316">
        <v>18442.900000000001</v>
      </c>
      <c r="G110" s="316">
        <v>18339.849999999999</v>
      </c>
      <c r="H110" s="316">
        <v>18218.099999999999</v>
      </c>
      <c r="I110" s="316">
        <v>18667.700000000004</v>
      </c>
      <c r="J110" s="316">
        <v>18789.450000000004</v>
      </c>
      <c r="K110" s="316">
        <v>18892.500000000007</v>
      </c>
      <c r="L110" s="303">
        <v>18686.400000000001</v>
      </c>
      <c r="M110" s="303">
        <v>18461.599999999999</v>
      </c>
      <c r="N110" s="318">
        <v>286150</v>
      </c>
      <c r="O110" s="319">
        <v>-6.7684831655675116E-3</v>
      </c>
    </row>
    <row r="111" spans="1:15" ht="15">
      <c r="A111" s="276">
        <v>101</v>
      </c>
      <c r="B111" s="386" t="s">
        <v>113</v>
      </c>
      <c r="C111" s="276" t="s">
        <v>155</v>
      </c>
      <c r="D111" s="315">
        <v>123.95</v>
      </c>
      <c r="E111" s="315">
        <v>124.2</v>
      </c>
      <c r="F111" s="316">
        <v>121.45</v>
      </c>
      <c r="G111" s="316">
        <v>118.95</v>
      </c>
      <c r="H111" s="316">
        <v>116.2</v>
      </c>
      <c r="I111" s="316">
        <v>126.7</v>
      </c>
      <c r="J111" s="316">
        <v>129.44999999999999</v>
      </c>
      <c r="K111" s="316">
        <v>131.94999999999999</v>
      </c>
      <c r="L111" s="303">
        <v>126.95</v>
      </c>
      <c r="M111" s="303">
        <v>121.7</v>
      </c>
      <c r="N111" s="318">
        <v>41426100</v>
      </c>
      <c r="O111" s="319">
        <v>3.1875834445927904E-2</v>
      </c>
    </row>
    <row r="112" spans="1:15" ht="15">
      <c r="A112" s="276">
        <v>102</v>
      </c>
      <c r="B112" s="386" t="s">
        <v>42</v>
      </c>
      <c r="C112" s="276" t="s">
        <v>156</v>
      </c>
      <c r="D112" s="315">
        <v>98.4</v>
      </c>
      <c r="E112" s="315">
        <v>98.533333333333346</v>
      </c>
      <c r="F112" s="316">
        <v>97.616666666666688</v>
      </c>
      <c r="G112" s="316">
        <v>96.833333333333343</v>
      </c>
      <c r="H112" s="316">
        <v>95.916666666666686</v>
      </c>
      <c r="I112" s="316">
        <v>99.316666666666691</v>
      </c>
      <c r="J112" s="316">
        <v>100.23333333333335</v>
      </c>
      <c r="K112" s="316">
        <v>101.01666666666669</v>
      </c>
      <c r="L112" s="303">
        <v>99.45</v>
      </c>
      <c r="M112" s="303">
        <v>97.75</v>
      </c>
      <c r="N112" s="318">
        <v>59086200</v>
      </c>
      <c r="O112" s="319">
        <v>3.8737168312996321E-3</v>
      </c>
    </row>
    <row r="113" spans="1:15" ht="15">
      <c r="A113" s="276">
        <v>103</v>
      </c>
      <c r="B113" s="386" t="s">
        <v>73</v>
      </c>
      <c r="C113" s="276" t="s">
        <v>158</v>
      </c>
      <c r="D113" s="315">
        <v>97.3</v>
      </c>
      <c r="E113" s="315">
        <v>97.733333333333334</v>
      </c>
      <c r="F113" s="316">
        <v>95.766666666666666</v>
      </c>
      <c r="G113" s="316">
        <v>94.233333333333334</v>
      </c>
      <c r="H113" s="316">
        <v>92.266666666666666</v>
      </c>
      <c r="I113" s="316">
        <v>99.266666666666666</v>
      </c>
      <c r="J113" s="316">
        <v>101.23333333333333</v>
      </c>
      <c r="K113" s="316">
        <v>102.76666666666667</v>
      </c>
      <c r="L113" s="303">
        <v>99.7</v>
      </c>
      <c r="M113" s="303">
        <v>96.2</v>
      </c>
      <c r="N113" s="318">
        <v>52329200</v>
      </c>
      <c r="O113" s="319">
        <v>-4.9780380673499266E-3</v>
      </c>
    </row>
    <row r="114" spans="1:15" ht="15">
      <c r="A114" s="276">
        <v>104</v>
      </c>
      <c r="B114" s="386" t="s">
        <v>79</v>
      </c>
      <c r="C114" s="276" t="s">
        <v>159</v>
      </c>
      <c r="D114" s="315">
        <v>28841.8</v>
      </c>
      <c r="E114" s="315">
        <v>28930.483333333334</v>
      </c>
      <c r="F114" s="316">
        <v>28369.916666666668</v>
      </c>
      <c r="G114" s="316">
        <v>27898.033333333333</v>
      </c>
      <c r="H114" s="316">
        <v>27337.466666666667</v>
      </c>
      <c r="I114" s="316">
        <v>29402.366666666669</v>
      </c>
      <c r="J114" s="316">
        <v>29962.933333333334</v>
      </c>
      <c r="K114" s="316">
        <v>30434.816666666669</v>
      </c>
      <c r="L114" s="303">
        <v>29491.05</v>
      </c>
      <c r="M114" s="303">
        <v>28458.6</v>
      </c>
      <c r="N114" s="318">
        <v>66060</v>
      </c>
      <c r="O114" s="319">
        <v>3.1865042174320526E-2</v>
      </c>
    </row>
    <row r="115" spans="1:15" ht="15">
      <c r="A115" s="276">
        <v>105</v>
      </c>
      <c r="B115" s="386" t="s">
        <v>52</v>
      </c>
      <c r="C115" s="276" t="s">
        <v>160</v>
      </c>
      <c r="D115" s="315">
        <v>1422.65</v>
      </c>
      <c r="E115" s="315">
        <v>1423.1166666666668</v>
      </c>
      <c r="F115" s="316">
        <v>1385.3333333333335</v>
      </c>
      <c r="G115" s="316">
        <v>1348.0166666666667</v>
      </c>
      <c r="H115" s="316">
        <v>1310.2333333333333</v>
      </c>
      <c r="I115" s="316">
        <v>1460.4333333333336</v>
      </c>
      <c r="J115" s="316">
        <v>1498.2166666666669</v>
      </c>
      <c r="K115" s="316">
        <v>1535.5333333333338</v>
      </c>
      <c r="L115" s="303">
        <v>1460.9</v>
      </c>
      <c r="M115" s="303">
        <v>1385.8</v>
      </c>
      <c r="N115" s="318">
        <v>4438500</v>
      </c>
      <c r="O115" s="319">
        <v>-2.9814859341187785E-2</v>
      </c>
    </row>
    <row r="116" spans="1:15" ht="15">
      <c r="A116" s="276">
        <v>106</v>
      </c>
      <c r="B116" s="386" t="s">
        <v>73</v>
      </c>
      <c r="C116" s="276" t="s">
        <v>161</v>
      </c>
      <c r="D116" s="315">
        <v>257.25</v>
      </c>
      <c r="E116" s="315">
        <v>256.61666666666667</v>
      </c>
      <c r="F116" s="316">
        <v>253.73333333333335</v>
      </c>
      <c r="G116" s="316">
        <v>250.21666666666667</v>
      </c>
      <c r="H116" s="316">
        <v>247.33333333333334</v>
      </c>
      <c r="I116" s="316">
        <v>260.13333333333333</v>
      </c>
      <c r="J116" s="316">
        <v>263.01666666666665</v>
      </c>
      <c r="K116" s="316">
        <v>266.53333333333336</v>
      </c>
      <c r="L116" s="303">
        <v>259.5</v>
      </c>
      <c r="M116" s="303">
        <v>253.1</v>
      </c>
      <c r="N116" s="318">
        <v>15648000</v>
      </c>
      <c r="O116" s="319">
        <v>1.3799805636540331E-2</v>
      </c>
    </row>
    <row r="117" spans="1:15" ht="15">
      <c r="A117" s="276">
        <v>107</v>
      </c>
      <c r="B117" s="386" t="s">
        <v>57</v>
      </c>
      <c r="C117" s="276" t="s">
        <v>162</v>
      </c>
      <c r="D117" s="315">
        <v>119.4</v>
      </c>
      <c r="E117" s="315">
        <v>119.21666666666668</v>
      </c>
      <c r="F117" s="316">
        <v>117.73333333333336</v>
      </c>
      <c r="G117" s="316">
        <v>116.06666666666668</v>
      </c>
      <c r="H117" s="316">
        <v>114.58333333333336</v>
      </c>
      <c r="I117" s="316">
        <v>120.88333333333337</v>
      </c>
      <c r="J117" s="316">
        <v>122.36666666666669</v>
      </c>
      <c r="K117" s="316">
        <v>124.03333333333337</v>
      </c>
      <c r="L117" s="303">
        <v>120.7</v>
      </c>
      <c r="M117" s="303">
        <v>117.55</v>
      </c>
      <c r="N117" s="318">
        <v>26666200</v>
      </c>
      <c r="O117" s="319">
        <v>-1.1611704598235022E-3</v>
      </c>
    </row>
    <row r="118" spans="1:15" ht="15">
      <c r="A118" s="276">
        <v>108</v>
      </c>
      <c r="B118" s="386" t="s">
        <v>50</v>
      </c>
      <c r="C118" s="276" t="s">
        <v>163</v>
      </c>
      <c r="D118" s="315">
        <v>1799.7</v>
      </c>
      <c r="E118" s="315">
        <v>1792.3833333333332</v>
      </c>
      <c r="F118" s="316">
        <v>1780.7666666666664</v>
      </c>
      <c r="G118" s="316">
        <v>1761.8333333333333</v>
      </c>
      <c r="H118" s="316">
        <v>1750.2166666666665</v>
      </c>
      <c r="I118" s="316">
        <v>1811.3166666666664</v>
      </c>
      <c r="J118" s="316">
        <v>1822.9333333333332</v>
      </c>
      <c r="K118" s="316">
        <v>1841.8666666666663</v>
      </c>
      <c r="L118" s="303">
        <v>1804</v>
      </c>
      <c r="M118" s="303">
        <v>1773.45</v>
      </c>
      <c r="N118" s="318">
        <v>2726000</v>
      </c>
      <c r="O118" s="319">
        <v>-2.1961932650073207E-3</v>
      </c>
    </row>
    <row r="119" spans="1:15" ht="15">
      <c r="A119" s="276">
        <v>109</v>
      </c>
      <c r="B119" s="386" t="s">
        <v>54</v>
      </c>
      <c r="C119" s="276" t="s">
        <v>164</v>
      </c>
      <c r="D119" s="315">
        <v>35.450000000000003</v>
      </c>
      <c r="E119" s="315">
        <v>35.633333333333333</v>
      </c>
      <c r="F119" s="316">
        <v>34.716666666666669</v>
      </c>
      <c r="G119" s="316">
        <v>33.983333333333334</v>
      </c>
      <c r="H119" s="316">
        <v>33.06666666666667</v>
      </c>
      <c r="I119" s="316">
        <v>36.366666666666667</v>
      </c>
      <c r="J119" s="316">
        <v>37.283333333333339</v>
      </c>
      <c r="K119" s="316">
        <v>38.016666666666666</v>
      </c>
      <c r="L119" s="303">
        <v>36.549999999999997</v>
      </c>
      <c r="M119" s="303">
        <v>34.9</v>
      </c>
      <c r="N119" s="318">
        <v>139424000</v>
      </c>
      <c r="O119" s="319">
        <v>6.7630482724822347E-2</v>
      </c>
    </row>
    <row r="120" spans="1:15" ht="15">
      <c r="A120" s="276">
        <v>110</v>
      </c>
      <c r="B120" s="386" t="s">
        <v>42</v>
      </c>
      <c r="C120" s="276" t="s">
        <v>165</v>
      </c>
      <c r="D120" s="315">
        <v>197</v>
      </c>
      <c r="E120" s="315">
        <v>194.21666666666667</v>
      </c>
      <c r="F120" s="316">
        <v>189.98333333333335</v>
      </c>
      <c r="G120" s="316">
        <v>182.96666666666667</v>
      </c>
      <c r="H120" s="316">
        <v>178.73333333333335</v>
      </c>
      <c r="I120" s="316">
        <v>201.23333333333335</v>
      </c>
      <c r="J120" s="316">
        <v>205.46666666666664</v>
      </c>
      <c r="K120" s="316">
        <v>212.48333333333335</v>
      </c>
      <c r="L120" s="303">
        <v>198.45</v>
      </c>
      <c r="M120" s="303">
        <v>187.2</v>
      </c>
      <c r="N120" s="318">
        <v>22860000</v>
      </c>
      <c r="O120" s="319">
        <v>0.16371411117898596</v>
      </c>
    </row>
    <row r="121" spans="1:15" ht="15">
      <c r="A121" s="276">
        <v>111</v>
      </c>
      <c r="B121" s="386" t="s">
        <v>89</v>
      </c>
      <c r="C121" s="276" t="s">
        <v>166</v>
      </c>
      <c r="D121" s="315">
        <v>1421.15</v>
      </c>
      <c r="E121" s="315">
        <v>1420.6666666666667</v>
      </c>
      <c r="F121" s="316">
        <v>1389.1333333333334</v>
      </c>
      <c r="G121" s="316">
        <v>1357.1166666666668</v>
      </c>
      <c r="H121" s="316">
        <v>1325.5833333333335</v>
      </c>
      <c r="I121" s="316">
        <v>1452.6833333333334</v>
      </c>
      <c r="J121" s="316">
        <v>1484.2166666666667</v>
      </c>
      <c r="K121" s="316">
        <v>1516.2333333333333</v>
      </c>
      <c r="L121" s="303">
        <v>1452.2</v>
      </c>
      <c r="M121" s="303">
        <v>1388.65</v>
      </c>
      <c r="N121" s="318">
        <v>1707772</v>
      </c>
      <c r="O121" s="319">
        <v>-7.0035460992907805E-2</v>
      </c>
    </row>
    <row r="122" spans="1:15" ht="15">
      <c r="A122" s="276">
        <v>112</v>
      </c>
      <c r="B122" s="386" t="s">
        <v>37</v>
      </c>
      <c r="C122" s="276" t="s">
        <v>167</v>
      </c>
      <c r="D122" s="315">
        <v>807.05</v>
      </c>
      <c r="E122" s="315">
        <v>802.15</v>
      </c>
      <c r="F122" s="316">
        <v>795.25</v>
      </c>
      <c r="G122" s="316">
        <v>783.45</v>
      </c>
      <c r="H122" s="316">
        <v>776.55000000000007</v>
      </c>
      <c r="I122" s="316">
        <v>813.94999999999993</v>
      </c>
      <c r="J122" s="316">
        <v>820.8499999999998</v>
      </c>
      <c r="K122" s="316">
        <v>832.64999999999986</v>
      </c>
      <c r="L122" s="303">
        <v>809.05</v>
      </c>
      <c r="M122" s="303">
        <v>790.35</v>
      </c>
      <c r="N122" s="318">
        <v>2136900</v>
      </c>
      <c r="O122" s="319">
        <v>0.11288180610889774</v>
      </c>
    </row>
    <row r="123" spans="1:15" ht="15">
      <c r="A123" s="276">
        <v>113</v>
      </c>
      <c r="B123" s="386" t="s">
        <v>54</v>
      </c>
      <c r="C123" s="276" t="s">
        <v>168</v>
      </c>
      <c r="D123" s="315">
        <v>263.2</v>
      </c>
      <c r="E123" s="315">
        <v>261.65000000000003</v>
      </c>
      <c r="F123" s="316">
        <v>253.85000000000008</v>
      </c>
      <c r="G123" s="316">
        <v>244.50000000000006</v>
      </c>
      <c r="H123" s="316">
        <v>236.7000000000001</v>
      </c>
      <c r="I123" s="316">
        <v>271.00000000000006</v>
      </c>
      <c r="J123" s="316">
        <v>278.8</v>
      </c>
      <c r="K123" s="316">
        <v>288.15000000000003</v>
      </c>
      <c r="L123" s="303">
        <v>269.45</v>
      </c>
      <c r="M123" s="303">
        <v>252.3</v>
      </c>
      <c r="N123" s="318">
        <v>18409200</v>
      </c>
      <c r="O123" s="319">
        <v>-6.1640798226164077E-2</v>
      </c>
    </row>
    <row r="124" spans="1:15" ht="15">
      <c r="A124" s="276">
        <v>114</v>
      </c>
      <c r="B124" s="386" t="s">
        <v>42</v>
      </c>
      <c r="C124" s="276" t="s">
        <v>169</v>
      </c>
      <c r="D124" s="315">
        <v>141.15</v>
      </c>
      <c r="E124" s="315">
        <v>140.81666666666669</v>
      </c>
      <c r="F124" s="316">
        <v>138.93333333333339</v>
      </c>
      <c r="G124" s="316">
        <v>136.7166666666667</v>
      </c>
      <c r="H124" s="316">
        <v>134.8333333333334</v>
      </c>
      <c r="I124" s="316">
        <v>143.03333333333339</v>
      </c>
      <c r="J124" s="316">
        <v>144.91666666666666</v>
      </c>
      <c r="K124" s="316">
        <v>147.13333333333338</v>
      </c>
      <c r="L124" s="303">
        <v>142.69999999999999</v>
      </c>
      <c r="M124" s="303">
        <v>138.6</v>
      </c>
      <c r="N124" s="318">
        <v>14250000</v>
      </c>
      <c r="O124" s="319">
        <v>-2.34375E-2</v>
      </c>
    </row>
    <row r="125" spans="1:15" ht="15">
      <c r="A125" s="276">
        <v>115</v>
      </c>
      <c r="B125" s="386" t="s">
        <v>73</v>
      </c>
      <c r="C125" s="276" t="s">
        <v>170</v>
      </c>
      <c r="D125" s="315">
        <v>1925.4</v>
      </c>
      <c r="E125" s="315">
        <v>1938.0833333333333</v>
      </c>
      <c r="F125" s="316">
        <v>1903.0166666666664</v>
      </c>
      <c r="G125" s="316">
        <v>1880.6333333333332</v>
      </c>
      <c r="H125" s="316">
        <v>1845.5666666666664</v>
      </c>
      <c r="I125" s="316">
        <v>1960.4666666666665</v>
      </c>
      <c r="J125" s="316">
        <v>1995.5333333333335</v>
      </c>
      <c r="K125" s="316">
        <v>2017.9166666666665</v>
      </c>
      <c r="L125" s="303">
        <v>1973.15</v>
      </c>
      <c r="M125" s="303">
        <v>1915.7</v>
      </c>
      <c r="N125" s="318">
        <v>36406500</v>
      </c>
      <c r="O125" s="319">
        <v>8.4430477779101634E-2</v>
      </c>
    </row>
    <row r="126" spans="1:15" ht="15">
      <c r="A126" s="276">
        <v>116</v>
      </c>
      <c r="B126" s="386" t="s">
        <v>113</v>
      </c>
      <c r="C126" s="276" t="s">
        <v>171</v>
      </c>
      <c r="D126" s="315">
        <v>76.349999999999994</v>
      </c>
      <c r="E126" s="315">
        <v>76.766666666666666</v>
      </c>
      <c r="F126" s="316">
        <v>74.733333333333334</v>
      </c>
      <c r="G126" s="316">
        <v>73.116666666666674</v>
      </c>
      <c r="H126" s="316">
        <v>71.083333333333343</v>
      </c>
      <c r="I126" s="316">
        <v>78.383333333333326</v>
      </c>
      <c r="J126" s="316">
        <v>80.416666666666657</v>
      </c>
      <c r="K126" s="316">
        <v>82.033333333333317</v>
      </c>
      <c r="L126" s="303">
        <v>78.8</v>
      </c>
      <c r="M126" s="303">
        <v>75.150000000000006</v>
      </c>
      <c r="N126" s="318">
        <v>101840000</v>
      </c>
      <c r="O126" s="319">
        <v>-0.12646675358539766</v>
      </c>
    </row>
    <row r="127" spans="1:15" ht="15">
      <c r="A127" s="276">
        <v>117</v>
      </c>
      <c r="B127" s="406" t="s">
        <v>57</v>
      </c>
      <c r="C127" s="276" t="s">
        <v>280</v>
      </c>
      <c r="D127" s="315">
        <v>914.95</v>
      </c>
      <c r="E127" s="315">
        <v>912.98333333333323</v>
      </c>
      <c r="F127" s="316">
        <v>906.96666666666647</v>
      </c>
      <c r="G127" s="316">
        <v>898.98333333333323</v>
      </c>
      <c r="H127" s="316">
        <v>892.96666666666647</v>
      </c>
      <c r="I127" s="316">
        <v>920.96666666666647</v>
      </c>
      <c r="J127" s="316">
        <v>926.98333333333312</v>
      </c>
      <c r="K127" s="316">
        <v>934.96666666666647</v>
      </c>
      <c r="L127" s="303">
        <v>919</v>
      </c>
      <c r="M127" s="303">
        <v>905</v>
      </c>
      <c r="N127" s="318">
        <v>5788500</v>
      </c>
      <c r="O127" s="319">
        <v>-1.3926153059920787E-2</v>
      </c>
    </row>
    <row r="128" spans="1:15" ht="15">
      <c r="A128" s="276">
        <v>118</v>
      </c>
      <c r="B128" s="386" t="s">
        <v>54</v>
      </c>
      <c r="C128" s="276" t="s">
        <v>172</v>
      </c>
      <c r="D128" s="315">
        <v>286.25</v>
      </c>
      <c r="E128" s="315">
        <v>286.40000000000003</v>
      </c>
      <c r="F128" s="316">
        <v>282.40000000000009</v>
      </c>
      <c r="G128" s="316">
        <v>278.55000000000007</v>
      </c>
      <c r="H128" s="316">
        <v>274.55000000000013</v>
      </c>
      <c r="I128" s="316">
        <v>290.25000000000006</v>
      </c>
      <c r="J128" s="316">
        <v>294.24999999999994</v>
      </c>
      <c r="K128" s="316">
        <v>298.10000000000002</v>
      </c>
      <c r="L128" s="303">
        <v>290.39999999999998</v>
      </c>
      <c r="M128" s="303">
        <v>282.55</v>
      </c>
      <c r="N128" s="318">
        <v>66795000</v>
      </c>
      <c r="O128" s="319">
        <v>-3.2923598140989448E-2</v>
      </c>
    </row>
    <row r="129" spans="1:15" ht="15">
      <c r="A129" s="276">
        <v>119</v>
      </c>
      <c r="B129" s="386" t="s">
        <v>37</v>
      </c>
      <c r="C129" s="276" t="s">
        <v>173</v>
      </c>
      <c r="D129" s="315">
        <v>24863.85</v>
      </c>
      <c r="E129" s="315">
        <v>24580.316666666666</v>
      </c>
      <c r="F129" s="316">
        <v>24188.633333333331</v>
      </c>
      <c r="G129" s="316">
        <v>23513.416666666664</v>
      </c>
      <c r="H129" s="316">
        <v>23121.73333333333</v>
      </c>
      <c r="I129" s="316">
        <v>25255.533333333333</v>
      </c>
      <c r="J129" s="316">
        <v>25647.216666666667</v>
      </c>
      <c r="K129" s="316">
        <v>26322.433333333334</v>
      </c>
      <c r="L129" s="303">
        <v>24972</v>
      </c>
      <c r="M129" s="303">
        <v>23905.1</v>
      </c>
      <c r="N129" s="318">
        <v>163150</v>
      </c>
      <c r="O129" s="319">
        <v>-5.3928674978254564E-2</v>
      </c>
    </row>
    <row r="130" spans="1:15" ht="15">
      <c r="A130" s="276">
        <v>120</v>
      </c>
      <c r="B130" s="386" t="s">
        <v>64</v>
      </c>
      <c r="C130" s="276" t="s">
        <v>174</v>
      </c>
      <c r="D130" s="315">
        <v>1615.6</v>
      </c>
      <c r="E130" s="315">
        <v>1616.2666666666667</v>
      </c>
      <c r="F130" s="316">
        <v>1598.5333333333333</v>
      </c>
      <c r="G130" s="316">
        <v>1581.4666666666667</v>
      </c>
      <c r="H130" s="316">
        <v>1563.7333333333333</v>
      </c>
      <c r="I130" s="316">
        <v>1633.3333333333333</v>
      </c>
      <c r="J130" s="316">
        <v>1651.0666666666664</v>
      </c>
      <c r="K130" s="316">
        <v>1668.1333333333332</v>
      </c>
      <c r="L130" s="303">
        <v>1634</v>
      </c>
      <c r="M130" s="303">
        <v>1599.2</v>
      </c>
      <c r="N130" s="318">
        <v>809600</v>
      </c>
      <c r="O130" s="319">
        <v>-9.526736324523663E-2</v>
      </c>
    </row>
    <row r="131" spans="1:15" ht="15">
      <c r="A131" s="276">
        <v>121</v>
      </c>
      <c r="B131" s="386" t="s">
        <v>79</v>
      </c>
      <c r="C131" s="276" t="s">
        <v>175</v>
      </c>
      <c r="D131" s="315">
        <v>5721.75</v>
      </c>
      <c r="E131" s="315">
        <v>5735.2333333333336</v>
      </c>
      <c r="F131" s="316">
        <v>5646.5166666666673</v>
      </c>
      <c r="G131" s="316">
        <v>5571.2833333333338</v>
      </c>
      <c r="H131" s="316">
        <v>5482.5666666666675</v>
      </c>
      <c r="I131" s="316">
        <v>5810.4666666666672</v>
      </c>
      <c r="J131" s="316">
        <v>5899.1833333333343</v>
      </c>
      <c r="K131" s="316">
        <v>5974.416666666667</v>
      </c>
      <c r="L131" s="303">
        <v>5823.95</v>
      </c>
      <c r="M131" s="303">
        <v>5660</v>
      </c>
      <c r="N131" s="318">
        <v>349000</v>
      </c>
      <c r="O131" s="319">
        <v>2.5716385011021307E-2</v>
      </c>
    </row>
    <row r="132" spans="1:15" ht="15">
      <c r="A132" s="276">
        <v>122</v>
      </c>
      <c r="B132" s="386" t="s">
        <v>57</v>
      </c>
      <c r="C132" s="276" t="s">
        <v>176</v>
      </c>
      <c r="D132" s="315">
        <v>1197.9000000000001</v>
      </c>
      <c r="E132" s="315">
        <v>1176.5333333333335</v>
      </c>
      <c r="F132" s="316">
        <v>1143.916666666667</v>
      </c>
      <c r="G132" s="316">
        <v>1089.9333333333334</v>
      </c>
      <c r="H132" s="316">
        <v>1057.3166666666668</v>
      </c>
      <c r="I132" s="316">
        <v>1230.5166666666671</v>
      </c>
      <c r="J132" s="316">
        <v>1263.1333333333334</v>
      </c>
      <c r="K132" s="316">
        <v>1317.1166666666672</v>
      </c>
      <c r="L132" s="303">
        <v>1209.1500000000001</v>
      </c>
      <c r="M132" s="303">
        <v>1122.55</v>
      </c>
      <c r="N132" s="318">
        <v>3832800</v>
      </c>
      <c r="O132" s="319">
        <v>-6.261005674036392E-2</v>
      </c>
    </row>
    <row r="133" spans="1:15" ht="15">
      <c r="A133" s="276">
        <v>123</v>
      </c>
      <c r="B133" s="386" t="s">
        <v>52</v>
      </c>
      <c r="C133" s="276" t="s">
        <v>178</v>
      </c>
      <c r="D133" s="315">
        <v>606.85</v>
      </c>
      <c r="E133" s="315">
        <v>605.26666666666665</v>
      </c>
      <c r="F133" s="316">
        <v>598.63333333333333</v>
      </c>
      <c r="G133" s="316">
        <v>590.41666666666663</v>
      </c>
      <c r="H133" s="316">
        <v>583.7833333333333</v>
      </c>
      <c r="I133" s="316">
        <v>613.48333333333335</v>
      </c>
      <c r="J133" s="316">
        <v>620.11666666666656</v>
      </c>
      <c r="K133" s="316">
        <v>628.33333333333337</v>
      </c>
      <c r="L133" s="303">
        <v>611.9</v>
      </c>
      <c r="M133" s="303">
        <v>597.04999999999995</v>
      </c>
      <c r="N133" s="318">
        <v>44076200</v>
      </c>
      <c r="O133" s="319">
        <v>-3.054657428791378E-2</v>
      </c>
    </row>
    <row r="134" spans="1:15" ht="15">
      <c r="A134" s="276">
        <v>124</v>
      </c>
      <c r="B134" s="386" t="s">
        <v>89</v>
      </c>
      <c r="C134" s="276" t="s">
        <v>179</v>
      </c>
      <c r="D134" s="315">
        <v>489</v>
      </c>
      <c r="E134" s="315">
        <v>490.33333333333331</v>
      </c>
      <c r="F134" s="316">
        <v>476.96666666666664</v>
      </c>
      <c r="G134" s="316">
        <v>464.93333333333334</v>
      </c>
      <c r="H134" s="316">
        <v>451.56666666666666</v>
      </c>
      <c r="I134" s="316">
        <v>502.36666666666662</v>
      </c>
      <c r="J134" s="316">
        <v>515.73333333333335</v>
      </c>
      <c r="K134" s="316">
        <v>527.76666666666665</v>
      </c>
      <c r="L134" s="303">
        <v>503.7</v>
      </c>
      <c r="M134" s="303">
        <v>478.3</v>
      </c>
      <c r="N134" s="318">
        <v>9993000</v>
      </c>
      <c r="O134" s="319">
        <v>-5.1807571875889552E-2</v>
      </c>
    </row>
    <row r="135" spans="1:15" ht="15">
      <c r="A135" s="276">
        <v>125</v>
      </c>
      <c r="B135" s="386" t="s">
        <v>180</v>
      </c>
      <c r="C135" s="276" t="s">
        <v>181</v>
      </c>
      <c r="D135" s="315">
        <v>494</v>
      </c>
      <c r="E135" s="315">
        <v>495.13333333333338</v>
      </c>
      <c r="F135" s="316">
        <v>483.06666666666678</v>
      </c>
      <c r="G135" s="316">
        <v>472.13333333333338</v>
      </c>
      <c r="H135" s="316">
        <v>460.06666666666678</v>
      </c>
      <c r="I135" s="316">
        <v>506.06666666666678</v>
      </c>
      <c r="J135" s="316">
        <v>518.13333333333344</v>
      </c>
      <c r="K135" s="316">
        <v>529.06666666666683</v>
      </c>
      <c r="L135" s="303">
        <v>507.2</v>
      </c>
      <c r="M135" s="303">
        <v>484.2</v>
      </c>
      <c r="N135" s="318">
        <v>7088000</v>
      </c>
      <c r="O135" s="319">
        <v>0.12507936507936507</v>
      </c>
    </row>
    <row r="136" spans="1:15" ht="15">
      <c r="A136" s="276">
        <v>126</v>
      </c>
      <c r="B136" s="386" t="s">
        <v>39</v>
      </c>
      <c r="C136" s="276" t="s">
        <v>3464</v>
      </c>
      <c r="D136" s="315">
        <v>607.85</v>
      </c>
      <c r="E136" s="315">
        <v>607.06666666666672</v>
      </c>
      <c r="F136" s="316">
        <v>598.73333333333346</v>
      </c>
      <c r="G136" s="316">
        <v>589.61666666666679</v>
      </c>
      <c r="H136" s="316">
        <v>581.28333333333353</v>
      </c>
      <c r="I136" s="316">
        <v>616.18333333333339</v>
      </c>
      <c r="J136" s="316">
        <v>624.51666666666665</v>
      </c>
      <c r="K136" s="316">
        <v>633.63333333333333</v>
      </c>
      <c r="L136" s="303">
        <v>615.4</v>
      </c>
      <c r="M136" s="303">
        <v>597.95000000000005</v>
      </c>
      <c r="N136" s="318">
        <v>12609000</v>
      </c>
      <c r="O136" s="319">
        <v>-2.3829431438127092E-2</v>
      </c>
    </row>
    <row r="137" spans="1:15" ht="15">
      <c r="A137" s="276">
        <v>127</v>
      </c>
      <c r="B137" s="386" t="s">
        <v>44</v>
      </c>
      <c r="C137" s="276" t="s">
        <v>183</v>
      </c>
      <c r="D137" s="315">
        <v>195.9</v>
      </c>
      <c r="E137" s="315">
        <v>194.98333333333335</v>
      </c>
      <c r="F137" s="316">
        <v>192.01666666666671</v>
      </c>
      <c r="G137" s="316">
        <v>188.13333333333335</v>
      </c>
      <c r="H137" s="316">
        <v>185.16666666666671</v>
      </c>
      <c r="I137" s="316">
        <v>198.8666666666667</v>
      </c>
      <c r="J137" s="316">
        <v>201.83333333333334</v>
      </c>
      <c r="K137" s="316">
        <v>205.7166666666667</v>
      </c>
      <c r="L137" s="303">
        <v>197.95</v>
      </c>
      <c r="M137" s="303">
        <v>191.1</v>
      </c>
      <c r="N137" s="318">
        <v>66422100</v>
      </c>
      <c r="O137" s="319">
        <v>-6.1604123047189562E-2</v>
      </c>
    </row>
    <row r="138" spans="1:15" ht="15">
      <c r="A138" s="276">
        <v>128</v>
      </c>
      <c r="B138" s="386" t="s">
        <v>42</v>
      </c>
      <c r="C138" s="276" t="s">
        <v>185</v>
      </c>
      <c r="D138" s="315">
        <v>82.85</v>
      </c>
      <c r="E138" s="315">
        <v>82.483333333333334</v>
      </c>
      <c r="F138" s="316">
        <v>81.316666666666663</v>
      </c>
      <c r="G138" s="316">
        <v>79.783333333333331</v>
      </c>
      <c r="H138" s="316">
        <v>78.61666666666666</v>
      </c>
      <c r="I138" s="316">
        <v>84.016666666666666</v>
      </c>
      <c r="J138" s="316">
        <v>85.183333333333323</v>
      </c>
      <c r="K138" s="316">
        <v>86.716666666666669</v>
      </c>
      <c r="L138" s="303">
        <v>83.65</v>
      </c>
      <c r="M138" s="303">
        <v>80.95</v>
      </c>
      <c r="N138" s="318">
        <v>79690500</v>
      </c>
      <c r="O138" s="319">
        <v>-4.9895380653468532E-2</v>
      </c>
    </row>
    <row r="139" spans="1:15" ht="15">
      <c r="A139" s="276">
        <v>129</v>
      </c>
      <c r="B139" s="386" t="s">
        <v>113</v>
      </c>
      <c r="C139" s="276" t="s">
        <v>186</v>
      </c>
      <c r="D139" s="315">
        <v>686.3</v>
      </c>
      <c r="E139" s="315">
        <v>687.09999999999991</v>
      </c>
      <c r="F139" s="316">
        <v>675.79999999999984</v>
      </c>
      <c r="G139" s="316">
        <v>665.3</v>
      </c>
      <c r="H139" s="316">
        <v>653.99999999999989</v>
      </c>
      <c r="I139" s="316">
        <v>697.5999999999998</v>
      </c>
      <c r="J139" s="316">
        <v>708.9</v>
      </c>
      <c r="K139" s="316">
        <v>719.39999999999975</v>
      </c>
      <c r="L139" s="303">
        <v>698.4</v>
      </c>
      <c r="M139" s="303">
        <v>676.6</v>
      </c>
      <c r="N139" s="318">
        <v>37192600</v>
      </c>
      <c r="O139" s="319">
        <v>-3.3272944191595599E-2</v>
      </c>
    </row>
    <row r="140" spans="1:15" ht="15">
      <c r="A140" s="276">
        <v>130</v>
      </c>
      <c r="B140" s="386" t="s">
        <v>107</v>
      </c>
      <c r="C140" s="276" t="s">
        <v>187</v>
      </c>
      <c r="D140" s="315">
        <v>3055.2</v>
      </c>
      <c r="E140" s="315">
        <v>3066.2333333333331</v>
      </c>
      <c r="F140" s="316">
        <v>3024.1166666666663</v>
      </c>
      <c r="G140" s="316">
        <v>2993.0333333333333</v>
      </c>
      <c r="H140" s="316">
        <v>2950.9166666666665</v>
      </c>
      <c r="I140" s="316">
        <v>3097.3166666666662</v>
      </c>
      <c r="J140" s="316">
        <v>3139.4333333333329</v>
      </c>
      <c r="K140" s="316">
        <v>3170.516666666666</v>
      </c>
      <c r="L140" s="303">
        <v>3108.35</v>
      </c>
      <c r="M140" s="303">
        <v>3035.15</v>
      </c>
      <c r="N140" s="318">
        <v>5685900</v>
      </c>
      <c r="O140" s="319">
        <v>-2.2486977151993399E-2</v>
      </c>
    </row>
    <row r="141" spans="1:15" ht="15">
      <c r="A141" s="276">
        <v>131</v>
      </c>
      <c r="B141" s="386" t="s">
        <v>107</v>
      </c>
      <c r="C141" s="276" t="s">
        <v>188</v>
      </c>
      <c r="D141" s="315">
        <v>999.65</v>
      </c>
      <c r="E141" s="315">
        <v>1005.15</v>
      </c>
      <c r="F141" s="316">
        <v>981.59999999999991</v>
      </c>
      <c r="G141" s="316">
        <v>963.55</v>
      </c>
      <c r="H141" s="316">
        <v>939.99999999999989</v>
      </c>
      <c r="I141" s="316">
        <v>1023.1999999999999</v>
      </c>
      <c r="J141" s="316">
        <v>1046.75</v>
      </c>
      <c r="K141" s="316">
        <v>1064.8</v>
      </c>
      <c r="L141" s="303">
        <v>1028.7</v>
      </c>
      <c r="M141" s="303">
        <v>987.1</v>
      </c>
      <c r="N141" s="318">
        <v>11512800</v>
      </c>
      <c r="O141" s="319">
        <v>7.5614366729678641E-3</v>
      </c>
    </row>
    <row r="142" spans="1:15" ht="15">
      <c r="A142" s="276">
        <v>132</v>
      </c>
      <c r="B142" s="386" t="s">
        <v>50</v>
      </c>
      <c r="C142" s="276" t="s">
        <v>189</v>
      </c>
      <c r="D142" s="315">
        <v>1576.55</v>
      </c>
      <c r="E142" s="315">
        <v>1589.2333333333333</v>
      </c>
      <c r="F142" s="316">
        <v>1553.6666666666667</v>
      </c>
      <c r="G142" s="316">
        <v>1530.7833333333333</v>
      </c>
      <c r="H142" s="316">
        <v>1495.2166666666667</v>
      </c>
      <c r="I142" s="316">
        <v>1612.1166666666668</v>
      </c>
      <c r="J142" s="316">
        <v>1647.6833333333334</v>
      </c>
      <c r="K142" s="316">
        <v>1670.5666666666668</v>
      </c>
      <c r="L142" s="303">
        <v>1624.8</v>
      </c>
      <c r="M142" s="303">
        <v>1566.35</v>
      </c>
      <c r="N142" s="318">
        <v>5853750</v>
      </c>
      <c r="O142" s="319">
        <v>2.0394822852660477E-2</v>
      </c>
    </row>
    <row r="143" spans="1:15" ht="15">
      <c r="A143" s="276">
        <v>133</v>
      </c>
      <c r="B143" s="386" t="s">
        <v>52</v>
      </c>
      <c r="C143" s="276" t="s">
        <v>190</v>
      </c>
      <c r="D143" s="315">
        <v>2805.6</v>
      </c>
      <c r="E143" s="315">
        <v>2813.5499999999997</v>
      </c>
      <c r="F143" s="316">
        <v>2770.9499999999994</v>
      </c>
      <c r="G143" s="316">
        <v>2736.2999999999997</v>
      </c>
      <c r="H143" s="316">
        <v>2693.6999999999994</v>
      </c>
      <c r="I143" s="316">
        <v>2848.1999999999994</v>
      </c>
      <c r="J143" s="316">
        <v>2890.7999999999997</v>
      </c>
      <c r="K143" s="316">
        <v>2925.4499999999994</v>
      </c>
      <c r="L143" s="303">
        <v>2856.15</v>
      </c>
      <c r="M143" s="303">
        <v>2778.9</v>
      </c>
      <c r="N143" s="318">
        <v>778250</v>
      </c>
      <c r="O143" s="319">
        <v>1.1371020142949967E-2</v>
      </c>
    </row>
    <row r="144" spans="1:15" ht="15">
      <c r="A144" s="276">
        <v>134</v>
      </c>
      <c r="B144" s="386" t="s">
        <v>42</v>
      </c>
      <c r="C144" s="276" t="s">
        <v>191</v>
      </c>
      <c r="D144" s="315">
        <v>331.7</v>
      </c>
      <c r="E144" s="315">
        <v>330.06666666666666</v>
      </c>
      <c r="F144" s="316">
        <v>324.93333333333334</v>
      </c>
      <c r="G144" s="316">
        <v>318.16666666666669</v>
      </c>
      <c r="H144" s="316">
        <v>313.03333333333336</v>
      </c>
      <c r="I144" s="316">
        <v>336.83333333333331</v>
      </c>
      <c r="J144" s="316">
        <v>341.96666666666664</v>
      </c>
      <c r="K144" s="316">
        <v>348.73333333333329</v>
      </c>
      <c r="L144" s="303">
        <v>335.2</v>
      </c>
      <c r="M144" s="303">
        <v>323.3</v>
      </c>
      <c r="N144" s="318">
        <v>3603000</v>
      </c>
      <c r="O144" s="319">
        <v>6.7555555555555549E-2</v>
      </c>
    </row>
    <row r="145" spans="1:15" ht="15">
      <c r="A145" s="276">
        <v>135</v>
      </c>
      <c r="B145" s="386" t="s">
        <v>44</v>
      </c>
      <c r="C145" s="276" t="s">
        <v>192</v>
      </c>
      <c r="D145" s="315">
        <v>490.45</v>
      </c>
      <c r="E145" s="315">
        <v>490.66666666666669</v>
      </c>
      <c r="F145" s="316">
        <v>483.03333333333336</v>
      </c>
      <c r="G145" s="316">
        <v>475.61666666666667</v>
      </c>
      <c r="H145" s="316">
        <v>467.98333333333335</v>
      </c>
      <c r="I145" s="316">
        <v>498.08333333333337</v>
      </c>
      <c r="J145" s="316">
        <v>505.7166666666667</v>
      </c>
      <c r="K145" s="316">
        <v>513.13333333333344</v>
      </c>
      <c r="L145" s="303">
        <v>498.3</v>
      </c>
      <c r="M145" s="303">
        <v>483.25</v>
      </c>
      <c r="N145" s="318">
        <v>4368000</v>
      </c>
      <c r="O145" s="319">
        <v>3.2770605759682221E-2</v>
      </c>
    </row>
    <row r="146" spans="1:15" ht="15">
      <c r="A146" s="276">
        <v>136</v>
      </c>
      <c r="B146" s="386" t="s">
        <v>50</v>
      </c>
      <c r="C146" s="276" t="s">
        <v>193</v>
      </c>
      <c r="D146" s="315">
        <v>1215.4000000000001</v>
      </c>
      <c r="E146" s="315">
        <v>1206.0166666666667</v>
      </c>
      <c r="F146" s="316">
        <v>1182.1833333333334</v>
      </c>
      <c r="G146" s="316">
        <v>1148.9666666666667</v>
      </c>
      <c r="H146" s="316">
        <v>1125.1333333333334</v>
      </c>
      <c r="I146" s="316">
        <v>1239.2333333333333</v>
      </c>
      <c r="J146" s="316">
        <v>1263.0666666666668</v>
      </c>
      <c r="K146" s="316">
        <v>1296.2833333333333</v>
      </c>
      <c r="L146" s="303">
        <v>1229.8499999999999</v>
      </c>
      <c r="M146" s="303">
        <v>1172.8</v>
      </c>
      <c r="N146" s="318">
        <v>1598800</v>
      </c>
      <c r="O146" s="319">
        <v>7.8885214926783187E-2</v>
      </c>
    </row>
    <row r="147" spans="1:15" ht="15">
      <c r="A147" s="276">
        <v>137</v>
      </c>
      <c r="B147" s="386" t="s">
        <v>37</v>
      </c>
      <c r="C147" s="276" t="s">
        <v>195</v>
      </c>
      <c r="D147" s="315">
        <v>5473.5</v>
      </c>
      <c r="E147" s="315">
        <v>5426.6</v>
      </c>
      <c r="F147" s="316">
        <v>5359.2500000000009</v>
      </c>
      <c r="G147" s="316">
        <v>5245.0000000000009</v>
      </c>
      <c r="H147" s="316">
        <v>5177.6500000000015</v>
      </c>
      <c r="I147" s="316">
        <v>5540.85</v>
      </c>
      <c r="J147" s="316">
        <v>5608.1999999999989</v>
      </c>
      <c r="K147" s="316">
        <v>5722.45</v>
      </c>
      <c r="L147" s="303">
        <v>5493.95</v>
      </c>
      <c r="M147" s="303">
        <v>5312.35</v>
      </c>
      <c r="N147" s="318">
        <v>1452800</v>
      </c>
      <c r="O147" s="319">
        <v>1.9651880965749578E-2</v>
      </c>
    </row>
    <row r="148" spans="1:15" ht="15">
      <c r="A148" s="276">
        <v>138</v>
      </c>
      <c r="B148" s="386" t="s">
        <v>180</v>
      </c>
      <c r="C148" s="276" t="s">
        <v>197</v>
      </c>
      <c r="D148" s="315">
        <v>474.8</v>
      </c>
      <c r="E148" s="315">
        <v>475.83333333333331</v>
      </c>
      <c r="F148" s="316">
        <v>467.46666666666664</v>
      </c>
      <c r="G148" s="316">
        <v>460.13333333333333</v>
      </c>
      <c r="H148" s="316">
        <v>451.76666666666665</v>
      </c>
      <c r="I148" s="316">
        <v>483.16666666666663</v>
      </c>
      <c r="J148" s="316">
        <v>491.5333333333333</v>
      </c>
      <c r="K148" s="316">
        <v>498.86666666666662</v>
      </c>
      <c r="L148" s="303">
        <v>484.2</v>
      </c>
      <c r="M148" s="303">
        <v>468.5</v>
      </c>
      <c r="N148" s="318">
        <v>19195800</v>
      </c>
      <c r="O148" s="319">
        <v>-4.1141161394752813E-3</v>
      </c>
    </row>
    <row r="149" spans="1:15" ht="15">
      <c r="A149" s="276">
        <v>139</v>
      </c>
      <c r="B149" s="386" t="s">
        <v>113</v>
      </c>
      <c r="C149" s="276" t="s">
        <v>198</v>
      </c>
      <c r="D149" s="315">
        <v>180.45</v>
      </c>
      <c r="E149" s="315">
        <v>178.71666666666667</v>
      </c>
      <c r="F149" s="316">
        <v>172.93333333333334</v>
      </c>
      <c r="G149" s="316">
        <v>165.41666666666666</v>
      </c>
      <c r="H149" s="316">
        <v>159.63333333333333</v>
      </c>
      <c r="I149" s="316">
        <v>186.23333333333335</v>
      </c>
      <c r="J149" s="316">
        <v>192.01666666666671</v>
      </c>
      <c r="K149" s="316">
        <v>199.53333333333336</v>
      </c>
      <c r="L149" s="303">
        <v>184.5</v>
      </c>
      <c r="M149" s="303">
        <v>171.2</v>
      </c>
      <c r="N149" s="318">
        <v>74617000</v>
      </c>
      <c r="O149" s="319">
        <v>-3.3178020565552697E-2</v>
      </c>
    </row>
    <row r="150" spans="1:15" ht="15">
      <c r="A150" s="276">
        <v>140</v>
      </c>
      <c r="B150" s="386" t="s">
        <v>64</v>
      </c>
      <c r="C150" s="276" t="s">
        <v>199</v>
      </c>
      <c r="D150" s="315">
        <v>869.65</v>
      </c>
      <c r="E150" s="315">
        <v>861.85</v>
      </c>
      <c r="F150" s="316">
        <v>845.55000000000007</v>
      </c>
      <c r="G150" s="316">
        <v>821.45</v>
      </c>
      <c r="H150" s="316">
        <v>805.15000000000009</v>
      </c>
      <c r="I150" s="316">
        <v>885.95</v>
      </c>
      <c r="J150" s="316">
        <v>902.25</v>
      </c>
      <c r="K150" s="316">
        <v>926.35</v>
      </c>
      <c r="L150" s="303">
        <v>878.15</v>
      </c>
      <c r="M150" s="303">
        <v>837.75</v>
      </c>
      <c r="N150" s="318">
        <v>1769000</v>
      </c>
      <c r="O150" s="319">
        <v>-2.4269167126309985E-2</v>
      </c>
    </row>
    <row r="151" spans="1:15" ht="15">
      <c r="A151" s="276">
        <v>141</v>
      </c>
      <c r="B151" s="386" t="s">
        <v>107</v>
      </c>
      <c r="C151" s="276" t="s">
        <v>200</v>
      </c>
      <c r="D151" s="315">
        <v>406.6</v>
      </c>
      <c r="E151" s="315">
        <v>409.60000000000008</v>
      </c>
      <c r="F151" s="316">
        <v>401.40000000000015</v>
      </c>
      <c r="G151" s="316">
        <v>396.20000000000005</v>
      </c>
      <c r="H151" s="316">
        <v>388.00000000000011</v>
      </c>
      <c r="I151" s="316">
        <v>414.80000000000018</v>
      </c>
      <c r="J151" s="316">
        <v>423.00000000000011</v>
      </c>
      <c r="K151" s="316">
        <v>428.20000000000022</v>
      </c>
      <c r="L151" s="303">
        <v>417.8</v>
      </c>
      <c r="M151" s="303">
        <v>404.4</v>
      </c>
      <c r="N151" s="318">
        <v>33891200</v>
      </c>
      <c r="O151" s="319">
        <v>9.3546721734641194E-2</v>
      </c>
    </row>
    <row r="152" spans="1:15" ht="15">
      <c r="A152" s="276">
        <v>142</v>
      </c>
      <c r="B152" s="386" t="s">
        <v>89</v>
      </c>
      <c r="C152" s="276" t="s">
        <v>202</v>
      </c>
      <c r="D152" s="315">
        <v>221.85</v>
      </c>
      <c r="E152" s="315">
        <v>221.73333333333335</v>
      </c>
      <c r="F152" s="316">
        <v>217.2166666666667</v>
      </c>
      <c r="G152" s="316">
        <v>212.58333333333334</v>
      </c>
      <c r="H152" s="316">
        <v>208.06666666666669</v>
      </c>
      <c r="I152" s="316">
        <v>226.3666666666667</v>
      </c>
      <c r="J152" s="316">
        <v>230.88333333333335</v>
      </c>
      <c r="K152" s="316">
        <v>235.51666666666671</v>
      </c>
      <c r="L152" s="303">
        <v>226.25</v>
      </c>
      <c r="M152" s="303">
        <v>217.1</v>
      </c>
      <c r="N152" s="318">
        <v>29952000</v>
      </c>
      <c r="O152" s="319">
        <v>-6.6915887850467287E-2</v>
      </c>
    </row>
    <row r="153" spans="1:15">
      <c r="A153" s="276">
        <v>143</v>
      </c>
      <c r="B153" s="295"/>
      <c r="C153" s="295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</row>
    <row r="155" spans="1:15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5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5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F26" sqref="F2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44203</v>
      </c>
    </row>
    <row r="7" spans="1:15">
      <c r="A7"/>
    </row>
    <row r="8" spans="1:15" ht="28.5" customHeight="1">
      <c r="A8" s="557" t="s">
        <v>16</v>
      </c>
      <c r="B8" s="558" t="s">
        <v>18</v>
      </c>
      <c r="C8" s="556" t="s">
        <v>19</v>
      </c>
      <c r="D8" s="556" t="s">
        <v>20</v>
      </c>
      <c r="E8" s="556" t="s">
        <v>21</v>
      </c>
      <c r="F8" s="556"/>
      <c r="G8" s="556"/>
      <c r="H8" s="556" t="s">
        <v>22</v>
      </c>
      <c r="I8" s="556"/>
      <c r="J8" s="556"/>
      <c r="K8" s="273"/>
      <c r="L8" s="281"/>
      <c r="M8" s="281"/>
    </row>
    <row r="9" spans="1:15" ht="36" customHeight="1">
      <c r="A9" s="552"/>
      <c r="B9" s="554"/>
      <c r="C9" s="559" t="s">
        <v>23</v>
      </c>
      <c r="D9" s="559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14146.25</v>
      </c>
      <c r="D10" s="302">
        <v>14143.433333333334</v>
      </c>
      <c r="E10" s="302">
        <v>14042.716666666669</v>
      </c>
      <c r="F10" s="302">
        <v>13939.183333333334</v>
      </c>
      <c r="G10" s="302">
        <v>13838.466666666669</v>
      </c>
      <c r="H10" s="302">
        <v>14246.966666666669</v>
      </c>
      <c r="I10" s="302">
        <v>14347.683333333336</v>
      </c>
      <c r="J10" s="302">
        <v>14451.216666666669</v>
      </c>
      <c r="K10" s="301">
        <v>14244.15</v>
      </c>
      <c r="L10" s="301">
        <v>14039.9</v>
      </c>
      <c r="M10" s="306"/>
    </row>
    <row r="11" spans="1:15">
      <c r="A11" s="300">
        <v>2</v>
      </c>
      <c r="B11" s="276" t="s">
        <v>220</v>
      </c>
      <c r="C11" s="303">
        <v>31797.9</v>
      </c>
      <c r="D11" s="278">
        <v>31776.116666666669</v>
      </c>
      <c r="E11" s="278">
        <v>31569.933333333338</v>
      </c>
      <c r="F11" s="278">
        <v>31341.966666666671</v>
      </c>
      <c r="G11" s="278">
        <v>31135.78333333334</v>
      </c>
      <c r="H11" s="278">
        <v>32004.083333333336</v>
      </c>
      <c r="I11" s="278">
        <v>32210.26666666667</v>
      </c>
      <c r="J11" s="278">
        <v>32438.233333333334</v>
      </c>
      <c r="K11" s="303">
        <v>31982.3</v>
      </c>
      <c r="L11" s="303">
        <v>31548.15</v>
      </c>
      <c r="M11" s="306"/>
    </row>
    <row r="12" spans="1:15">
      <c r="A12" s="300">
        <v>3</v>
      </c>
      <c r="B12" s="284" t="s">
        <v>221</v>
      </c>
      <c r="C12" s="303">
        <v>1679.45</v>
      </c>
      <c r="D12" s="278">
        <v>1678.4666666666665</v>
      </c>
      <c r="E12" s="278">
        <v>1666.083333333333</v>
      </c>
      <c r="F12" s="278">
        <v>1652.7166666666665</v>
      </c>
      <c r="G12" s="278">
        <v>1640.333333333333</v>
      </c>
      <c r="H12" s="278">
        <v>1691.833333333333</v>
      </c>
      <c r="I12" s="278">
        <v>1704.2166666666667</v>
      </c>
      <c r="J12" s="278">
        <v>1717.583333333333</v>
      </c>
      <c r="K12" s="303">
        <v>1690.85</v>
      </c>
      <c r="L12" s="303">
        <v>1665.1</v>
      </c>
      <c r="M12" s="306"/>
    </row>
    <row r="13" spans="1:15">
      <c r="A13" s="300">
        <v>4</v>
      </c>
      <c r="B13" s="276" t="s">
        <v>222</v>
      </c>
      <c r="C13" s="303">
        <v>3728.9</v>
      </c>
      <c r="D13" s="278">
        <v>3718.35</v>
      </c>
      <c r="E13" s="278">
        <v>3697.35</v>
      </c>
      <c r="F13" s="278">
        <v>3665.8</v>
      </c>
      <c r="G13" s="278">
        <v>3644.8</v>
      </c>
      <c r="H13" s="278">
        <v>3749.8999999999996</v>
      </c>
      <c r="I13" s="278">
        <v>3770.8999999999996</v>
      </c>
      <c r="J13" s="278">
        <v>3802.4499999999994</v>
      </c>
      <c r="K13" s="303">
        <v>3739.35</v>
      </c>
      <c r="L13" s="303">
        <v>3686.8</v>
      </c>
      <c r="M13" s="306"/>
    </row>
    <row r="14" spans="1:15">
      <c r="A14" s="300">
        <v>5</v>
      </c>
      <c r="B14" s="276" t="s">
        <v>223</v>
      </c>
      <c r="C14" s="303">
        <v>25419.15</v>
      </c>
      <c r="D14" s="278">
        <v>25565.45</v>
      </c>
      <c r="E14" s="278">
        <v>25094.2</v>
      </c>
      <c r="F14" s="278">
        <v>24769.25</v>
      </c>
      <c r="G14" s="278">
        <v>24298</v>
      </c>
      <c r="H14" s="278">
        <v>25890.400000000001</v>
      </c>
      <c r="I14" s="278">
        <v>26361.65</v>
      </c>
      <c r="J14" s="278">
        <v>26686.600000000002</v>
      </c>
      <c r="K14" s="303">
        <v>26036.7</v>
      </c>
      <c r="L14" s="303">
        <v>25240.5</v>
      </c>
      <c r="M14" s="306"/>
    </row>
    <row r="15" spans="1:15">
      <c r="A15" s="300">
        <v>6</v>
      </c>
      <c r="B15" s="276" t="s">
        <v>224</v>
      </c>
      <c r="C15" s="303">
        <v>2893.4</v>
      </c>
      <c r="D15" s="278">
        <v>2889.8166666666671</v>
      </c>
      <c r="E15" s="278">
        <v>2868.3333333333339</v>
      </c>
      <c r="F15" s="278">
        <v>2843.2666666666669</v>
      </c>
      <c r="G15" s="278">
        <v>2821.7833333333338</v>
      </c>
      <c r="H15" s="278">
        <v>2914.8833333333341</v>
      </c>
      <c r="I15" s="278">
        <v>2936.3666666666668</v>
      </c>
      <c r="J15" s="278">
        <v>2961.4333333333343</v>
      </c>
      <c r="K15" s="303">
        <v>2911.3</v>
      </c>
      <c r="L15" s="303">
        <v>2864.75</v>
      </c>
      <c r="M15" s="306"/>
    </row>
    <row r="16" spans="1:15">
      <c r="A16" s="300">
        <v>7</v>
      </c>
      <c r="B16" s="276" t="s">
        <v>225</v>
      </c>
      <c r="C16" s="303">
        <v>6191.7</v>
      </c>
      <c r="D16" s="278">
        <v>6174.333333333333</v>
      </c>
      <c r="E16" s="278">
        <v>6115.5166666666664</v>
      </c>
      <c r="F16" s="278">
        <v>6039.333333333333</v>
      </c>
      <c r="G16" s="278">
        <v>5980.5166666666664</v>
      </c>
      <c r="H16" s="278">
        <v>6250.5166666666664</v>
      </c>
      <c r="I16" s="278">
        <v>6309.3333333333339</v>
      </c>
      <c r="J16" s="278">
        <v>6385.5166666666664</v>
      </c>
      <c r="K16" s="303">
        <v>6233.15</v>
      </c>
      <c r="L16" s="303">
        <v>6098.15</v>
      </c>
      <c r="M16" s="306"/>
    </row>
    <row r="17" spans="1:13">
      <c r="A17" s="300">
        <v>8</v>
      </c>
      <c r="B17" s="276" t="s">
        <v>802</v>
      </c>
      <c r="C17" s="276">
        <v>1290.55</v>
      </c>
      <c r="D17" s="278">
        <v>1306.8166666666666</v>
      </c>
      <c r="E17" s="278">
        <v>1263.7333333333331</v>
      </c>
      <c r="F17" s="278">
        <v>1236.9166666666665</v>
      </c>
      <c r="G17" s="278">
        <v>1193.833333333333</v>
      </c>
      <c r="H17" s="278">
        <v>1333.6333333333332</v>
      </c>
      <c r="I17" s="278">
        <v>1376.7166666666667</v>
      </c>
      <c r="J17" s="278">
        <v>1403.5333333333333</v>
      </c>
      <c r="K17" s="276">
        <v>1349.9</v>
      </c>
      <c r="L17" s="276">
        <v>1280</v>
      </c>
      <c r="M17" s="276">
        <v>4.1180899999999996</v>
      </c>
    </row>
    <row r="18" spans="1:13">
      <c r="A18" s="300">
        <v>9</v>
      </c>
      <c r="B18" s="276" t="s">
        <v>295</v>
      </c>
      <c r="C18" s="276">
        <v>15550.95</v>
      </c>
      <c r="D18" s="278">
        <v>15611.5</v>
      </c>
      <c r="E18" s="278">
        <v>15423</v>
      </c>
      <c r="F18" s="278">
        <v>15295.05</v>
      </c>
      <c r="G18" s="278">
        <v>15106.55</v>
      </c>
      <c r="H18" s="278">
        <v>15739.45</v>
      </c>
      <c r="I18" s="278">
        <v>15927.95</v>
      </c>
      <c r="J18" s="278">
        <v>16055.900000000001</v>
      </c>
      <c r="K18" s="276">
        <v>15800</v>
      </c>
      <c r="L18" s="276">
        <v>15483.55</v>
      </c>
      <c r="M18" s="276">
        <v>0.15681</v>
      </c>
    </row>
    <row r="19" spans="1:13">
      <c r="A19" s="300">
        <v>10</v>
      </c>
      <c r="B19" s="276" t="s">
        <v>227</v>
      </c>
      <c r="C19" s="276">
        <v>88.55</v>
      </c>
      <c r="D19" s="278">
        <v>88.783333333333346</v>
      </c>
      <c r="E19" s="278">
        <v>87.066666666666691</v>
      </c>
      <c r="F19" s="278">
        <v>85.583333333333343</v>
      </c>
      <c r="G19" s="278">
        <v>83.866666666666688</v>
      </c>
      <c r="H19" s="278">
        <v>90.266666666666694</v>
      </c>
      <c r="I19" s="278">
        <v>91.983333333333363</v>
      </c>
      <c r="J19" s="278">
        <v>93.466666666666697</v>
      </c>
      <c r="K19" s="276">
        <v>90.5</v>
      </c>
      <c r="L19" s="276">
        <v>87.3</v>
      </c>
      <c r="M19" s="276">
        <v>29.154109999999999</v>
      </c>
    </row>
    <row r="20" spans="1:13">
      <c r="A20" s="300">
        <v>11</v>
      </c>
      <c r="B20" s="276" t="s">
        <v>228</v>
      </c>
      <c r="C20" s="276">
        <v>166.7</v>
      </c>
      <c r="D20" s="278">
        <v>166.71666666666667</v>
      </c>
      <c r="E20" s="278">
        <v>164.58333333333334</v>
      </c>
      <c r="F20" s="278">
        <v>162.46666666666667</v>
      </c>
      <c r="G20" s="278">
        <v>160.33333333333334</v>
      </c>
      <c r="H20" s="278">
        <v>168.83333333333334</v>
      </c>
      <c r="I20" s="278">
        <v>170.96666666666667</v>
      </c>
      <c r="J20" s="278">
        <v>173.08333333333334</v>
      </c>
      <c r="K20" s="276">
        <v>168.85</v>
      </c>
      <c r="L20" s="276">
        <v>164.6</v>
      </c>
      <c r="M20" s="276">
        <v>15.67365</v>
      </c>
    </row>
    <row r="21" spans="1:13">
      <c r="A21" s="300">
        <v>12</v>
      </c>
      <c r="B21" s="276" t="s">
        <v>38</v>
      </c>
      <c r="C21" s="276">
        <v>1674.45</v>
      </c>
      <c r="D21" s="278">
        <v>1664.8166666666666</v>
      </c>
      <c r="E21" s="278">
        <v>1650.6333333333332</v>
      </c>
      <c r="F21" s="278">
        <v>1626.8166666666666</v>
      </c>
      <c r="G21" s="278">
        <v>1612.6333333333332</v>
      </c>
      <c r="H21" s="278">
        <v>1688.6333333333332</v>
      </c>
      <c r="I21" s="278">
        <v>1702.8166666666666</v>
      </c>
      <c r="J21" s="278">
        <v>1726.6333333333332</v>
      </c>
      <c r="K21" s="276">
        <v>1679</v>
      </c>
      <c r="L21" s="276">
        <v>1641</v>
      </c>
      <c r="M21" s="276">
        <v>17.553149999999999</v>
      </c>
    </row>
    <row r="22" spans="1:13">
      <c r="A22" s="300">
        <v>13</v>
      </c>
      <c r="B22" s="276" t="s">
        <v>296</v>
      </c>
      <c r="C22" s="276">
        <v>369.4</v>
      </c>
      <c r="D22" s="278">
        <v>370.66666666666669</v>
      </c>
      <c r="E22" s="278">
        <v>364.33333333333337</v>
      </c>
      <c r="F22" s="278">
        <v>359.26666666666671</v>
      </c>
      <c r="G22" s="278">
        <v>352.93333333333339</v>
      </c>
      <c r="H22" s="278">
        <v>375.73333333333335</v>
      </c>
      <c r="I22" s="278">
        <v>382.06666666666672</v>
      </c>
      <c r="J22" s="278">
        <v>387.13333333333333</v>
      </c>
      <c r="K22" s="276">
        <v>377</v>
      </c>
      <c r="L22" s="276">
        <v>365.6</v>
      </c>
      <c r="M22" s="276">
        <v>12.10896</v>
      </c>
    </row>
    <row r="23" spans="1:13">
      <c r="A23" s="300">
        <v>14</v>
      </c>
      <c r="B23" s="276" t="s">
        <v>41</v>
      </c>
      <c r="C23" s="276">
        <v>496.8</v>
      </c>
      <c r="D23" s="278">
        <v>497.08333333333331</v>
      </c>
      <c r="E23" s="278">
        <v>489.21666666666664</v>
      </c>
      <c r="F23" s="278">
        <v>481.63333333333333</v>
      </c>
      <c r="G23" s="278">
        <v>473.76666666666665</v>
      </c>
      <c r="H23" s="278">
        <v>504.66666666666663</v>
      </c>
      <c r="I23" s="278">
        <v>512.5333333333333</v>
      </c>
      <c r="J23" s="278">
        <v>520.11666666666656</v>
      </c>
      <c r="K23" s="276">
        <v>504.95</v>
      </c>
      <c r="L23" s="276">
        <v>489.5</v>
      </c>
      <c r="M23" s="276">
        <v>52.039819999999999</v>
      </c>
    </row>
    <row r="24" spans="1:13">
      <c r="A24" s="300">
        <v>15</v>
      </c>
      <c r="B24" s="276" t="s">
        <v>43</v>
      </c>
      <c r="C24" s="276">
        <v>50.7</v>
      </c>
      <c r="D24" s="278">
        <v>50.516666666666673</v>
      </c>
      <c r="E24" s="278">
        <v>49.183333333333344</v>
      </c>
      <c r="F24" s="278">
        <v>47.666666666666671</v>
      </c>
      <c r="G24" s="278">
        <v>46.333333333333343</v>
      </c>
      <c r="H24" s="278">
        <v>52.033333333333346</v>
      </c>
      <c r="I24" s="278">
        <v>53.366666666666674</v>
      </c>
      <c r="J24" s="278">
        <v>54.883333333333347</v>
      </c>
      <c r="K24" s="276">
        <v>51.85</v>
      </c>
      <c r="L24" s="276">
        <v>49</v>
      </c>
      <c r="M24" s="276">
        <v>108.91911</v>
      </c>
    </row>
    <row r="25" spans="1:13">
      <c r="A25" s="300">
        <v>16</v>
      </c>
      <c r="B25" s="276" t="s">
        <v>298</v>
      </c>
      <c r="C25" s="276">
        <v>454.25</v>
      </c>
      <c r="D25" s="278">
        <v>450.58333333333331</v>
      </c>
      <c r="E25" s="278">
        <v>441.36666666666662</v>
      </c>
      <c r="F25" s="278">
        <v>428.48333333333329</v>
      </c>
      <c r="G25" s="278">
        <v>419.26666666666659</v>
      </c>
      <c r="H25" s="278">
        <v>463.46666666666664</v>
      </c>
      <c r="I25" s="278">
        <v>472.68333333333334</v>
      </c>
      <c r="J25" s="278">
        <v>485.56666666666666</v>
      </c>
      <c r="K25" s="276">
        <v>459.8</v>
      </c>
      <c r="L25" s="276">
        <v>437.7</v>
      </c>
      <c r="M25" s="276">
        <v>15.94908</v>
      </c>
    </row>
    <row r="26" spans="1:13">
      <c r="A26" s="300">
        <v>17</v>
      </c>
      <c r="B26" s="276" t="s">
        <v>229</v>
      </c>
      <c r="C26" s="276">
        <v>1702.55</v>
      </c>
      <c r="D26" s="278">
        <v>1692.5166666666667</v>
      </c>
      <c r="E26" s="278">
        <v>1675.0333333333333</v>
      </c>
      <c r="F26" s="278">
        <v>1647.5166666666667</v>
      </c>
      <c r="G26" s="278">
        <v>1630.0333333333333</v>
      </c>
      <c r="H26" s="278">
        <v>1720.0333333333333</v>
      </c>
      <c r="I26" s="278">
        <v>1737.5166666666664</v>
      </c>
      <c r="J26" s="278">
        <v>1765.0333333333333</v>
      </c>
      <c r="K26" s="276">
        <v>1710</v>
      </c>
      <c r="L26" s="276">
        <v>1665</v>
      </c>
      <c r="M26" s="276">
        <v>2.0449600000000001</v>
      </c>
    </row>
    <row r="27" spans="1:13">
      <c r="A27" s="300">
        <v>18</v>
      </c>
      <c r="B27" s="276" t="s">
        <v>230</v>
      </c>
      <c r="C27" s="276">
        <v>2984.5</v>
      </c>
      <c r="D27" s="278">
        <v>2991.4833333333336</v>
      </c>
      <c r="E27" s="278">
        <v>2965.0166666666673</v>
      </c>
      <c r="F27" s="278">
        <v>2945.5333333333338</v>
      </c>
      <c r="G27" s="278">
        <v>2919.0666666666675</v>
      </c>
      <c r="H27" s="278">
        <v>3010.9666666666672</v>
      </c>
      <c r="I27" s="278">
        <v>3037.4333333333334</v>
      </c>
      <c r="J27" s="278">
        <v>3056.916666666667</v>
      </c>
      <c r="K27" s="276">
        <v>3017.95</v>
      </c>
      <c r="L27" s="276">
        <v>2972</v>
      </c>
      <c r="M27" s="276">
        <v>1.1094200000000001</v>
      </c>
    </row>
    <row r="28" spans="1:13">
      <c r="A28" s="300">
        <v>19</v>
      </c>
      <c r="B28" s="276" t="s">
        <v>45</v>
      </c>
      <c r="C28" s="276">
        <v>978.65</v>
      </c>
      <c r="D28" s="278">
        <v>979.6</v>
      </c>
      <c r="E28" s="278">
        <v>965.45</v>
      </c>
      <c r="F28" s="278">
        <v>952.25</v>
      </c>
      <c r="G28" s="278">
        <v>938.1</v>
      </c>
      <c r="H28" s="278">
        <v>992.80000000000007</v>
      </c>
      <c r="I28" s="278">
        <v>1006.9499999999999</v>
      </c>
      <c r="J28" s="278">
        <v>1020.1500000000001</v>
      </c>
      <c r="K28" s="276">
        <v>993.75</v>
      </c>
      <c r="L28" s="276">
        <v>966.4</v>
      </c>
      <c r="M28" s="276">
        <v>7.2313599999999996</v>
      </c>
    </row>
    <row r="29" spans="1:13">
      <c r="A29" s="300">
        <v>20</v>
      </c>
      <c r="B29" s="276" t="s">
        <v>46</v>
      </c>
      <c r="C29" s="276">
        <v>261.10000000000002</v>
      </c>
      <c r="D29" s="278">
        <v>258.78333333333336</v>
      </c>
      <c r="E29" s="278">
        <v>255.56666666666672</v>
      </c>
      <c r="F29" s="278">
        <v>250.03333333333336</v>
      </c>
      <c r="G29" s="278">
        <v>246.81666666666672</v>
      </c>
      <c r="H29" s="278">
        <v>264.31666666666672</v>
      </c>
      <c r="I29" s="278">
        <v>267.5333333333333</v>
      </c>
      <c r="J29" s="278">
        <v>273.06666666666672</v>
      </c>
      <c r="K29" s="276">
        <v>262</v>
      </c>
      <c r="L29" s="276">
        <v>253.25</v>
      </c>
      <c r="M29" s="276">
        <v>86.535200000000003</v>
      </c>
    </row>
    <row r="30" spans="1:13">
      <c r="A30" s="300">
        <v>21</v>
      </c>
      <c r="B30" s="276" t="s">
        <v>47</v>
      </c>
      <c r="C30" s="276">
        <v>2502.15</v>
      </c>
      <c r="D30" s="278">
        <v>2507.3333333333335</v>
      </c>
      <c r="E30" s="278">
        <v>2475.8166666666671</v>
      </c>
      <c r="F30" s="278">
        <v>2449.4833333333336</v>
      </c>
      <c r="G30" s="278">
        <v>2417.9666666666672</v>
      </c>
      <c r="H30" s="278">
        <v>2533.666666666667</v>
      </c>
      <c r="I30" s="278">
        <v>2565.1833333333334</v>
      </c>
      <c r="J30" s="278">
        <v>2591.5166666666669</v>
      </c>
      <c r="K30" s="276">
        <v>2538.85</v>
      </c>
      <c r="L30" s="276">
        <v>2481</v>
      </c>
      <c r="M30" s="276">
        <v>11.085889999999999</v>
      </c>
    </row>
    <row r="31" spans="1:13">
      <c r="A31" s="300">
        <v>22</v>
      </c>
      <c r="B31" s="276" t="s">
        <v>48</v>
      </c>
      <c r="C31" s="276">
        <v>186.4</v>
      </c>
      <c r="D31" s="278">
        <v>186.61666666666667</v>
      </c>
      <c r="E31" s="278">
        <v>183.53333333333336</v>
      </c>
      <c r="F31" s="278">
        <v>180.66666666666669</v>
      </c>
      <c r="G31" s="278">
        <v>177.58333333333337</v>
      </c>
      <c r="H31" s="278">
        <v>189.48333333333335</v>
      </c>
      <c r="I31" s="278">
        <v>192.56666666666666</v>
      </c>
      <c r="J31" s="278">
        <v>195.43333333333334</v>
      </c>
      <c r="K31" s="276">
        <v>189.7</v>
      </c>
      <c r="L31" s="276">
        <v>183.75</v>
      </c>
      <c r="M31" s="276">
        <v>64.280609999999996</v>
      </c>
    </row>
    <row r="32" spans="1:13">
      <c r="A32" s="300">
        <v>23</v>
      </c>
      <c r="B32" s="276" t="s">
        <v>49</v>
      </c>
      <c r="C32" s="276">
        <v>105.1</v>
      </c>
      <c r="D32" s="278">
        <v>105.10000000000001</v>
      </c>
      <c r="E32" s="278">
        <v>103.45000000000002</v>
      </c>
      <c r="F32" s="278">
        <v>101.80000000000001</v>
      </c>
      <c r="G32" s="278">
        <v>100.15000000000002</v>
      </c>
      <c r="H32" s="278">
        <v>106.75000000000001</v>
      </c>
      <c r="I32" s="278">
        <v>108.40000000000002</v>
      </c>
      <c r="J32" s="278">
        <v>110.05000000000001</v>
      </c>
      <c r="K32" s="276">
        <v>106.75</v>
      </c>
      <c r="L32" s="276">
        <v>103.45</v>
      </c>
      <c r="M32" s="276">
        <v>306.08983999999998</v>
      </c>
    </row>
    <row r="33" spans="1:13">
      <c r="A33" s="300">
        <v>24</v>
      </c>
      <c r="B33" s="276" t="s">
        <v>51</v>
      </c>
      <c r="C33" s="276">
        <v>2805.35</v>
      </c>
      <c r="D33" s="278">
        <v>2802.6</v>
      </c>
      <c r="E33" s="278">
        <v>2782.75</v>
      </c>
      <c r="F33" s="278">
        <v>2760.15</v>
      </c>
      <c r="G33" s="278">
        <v>2740.3</v>
      </c>
      <c r="H33" s="278">
        <v>2825.2</v>
      </c>
      <c r="I33" s="278">
        <v>2845.0499999999993</v>
      </c>
      <c r="J33" s="278">
        <v>2867.6499999999996</v>
      </c>
      <c r="K33" s="276">
        <v>2822.45</v>
      </c>
      <c r="L33" s="276">
        <v>2780</v>
      </c>
      <c r="M33" s="276">
        <v>16.978840000000002</v>
      </c>
    </row>
    <row r="34" spans="1:13">
      <c r="A34" s="300">
        <v>25</v>
      </c>
      <c r="B34" s="276" t="s">
        <v>226</v>
      </c>
      <c r="C34" s="276">
        <v>889.55</v>
      </c>
      <c r="D34" s="278">
        <v>886.51666666666677</v>
      </c>
      <c r="E34" s="278">
        <v>876.03333333333353</v>
      </c>
      <c r="F34" s="278">
        <v>862.51666666666677</v>
      </c>
      <c r="G34" s="278">
        <v>852.03333333333353</v>
      </c>
      <c r="H34" s="278">
        <v>900.03333333333353</v>
      </c>
      <c r="I34" s="278">
        <v>910.51666666666688</v>
      </c>
      <c r="J34" s="278">
        <v>924.03333333333353</v>
      </c>
      <c r="K34" s="276">
        <v>897</v>
      </c>
      <c r="L34" s="276">
        <v>873</v>
      </c>
      <c r="M34" s="276">
        <v>13.082750000000001</v>
      </c>
    </row>
    <row r="35" spans="1:13">
      <c r="A35" s="300">
        <v>26</v>
      </c>
      <c r="B35" s="276" t="s">
        <v>53</v>
      </c>
      <c r="C35" s="276">
        <v>968.85</v>
      </c>
      <c r="D35" s="278">
        <v>968.9666666666667</v>
      </c>
      <c r="E35" s="278">
        <v>954.33333333333337</v>
      </c>
      <c r="F35" s="278">
        <v>939.81666666666672</v>
      </c>
      <c r="G35" s="278">
        <v>925.18333333333339</v>
      </c>
      <c r="H35" s="278">
        <v>983.48333333333335</v>
      </c>
      <c r="I35" s="278">
        <v>998.11666666666656</v>
      </c>
      <c r="J35" s="278">
        <v>1012.6333333333333</v>
      </c>
      <c r="K35" s="276">
        <v>983.6</v>
      </c>
      <c r="L35" s="276">
        <v>954.45</v>
      </c>
      <c r="M35" s="276">
        <v>27.200880000000002</v>
      </c>
    </row>
    <row r="36" spans="1:13">
      <c r="A36" s="300">
        <v>27</v>
      </c>
      <c r="B36" s="276" t="s">
        <v>55</v>
      </c>
      <c r="C36" s="276">
        <v>654.25</v>
      </c>
      <c r="D36" s="278">
        <v>656.85</v>
      </c>
      <c r="E36" s="278">
        <v>646.55000000000007</v>
      </c>
      <c r="F36" s="278">
        <v>638.85</v>
      </c>
      <c r="G36" s="278">
        <v>628.55000000000007</v>
      </c>
      <c r="H36" s="278">
        <v>664.55000000000007</v>
      </c>
      <c r="I36" s="278">
        <v>674.85</v>
      </c>
      <c r="J36" s="278">
        <v>682.55000000000007</v>
      </c>
      <c r="K36" s="276">
        <v>667.15</v>
      </c>
      <c r="L36" s="276">
        <v>649.15</v>
      </c>
      <c r="M36" s="276">
        <v>208.29644999999999</v>
      </c>
    </row>
    <row r="37" spans="1:13">
      <c r="A37" s="300">
        <v>28</v>
      </c>
      <c r="B37" s="276" t="s">
        <v>56</v>
      </c>
      <c r="C37" s="276">
        <v>3462.7</v>
      </c>
      <c r="D37" s="278">
        <v>3475.2000000000003</v>
      </c>
      <c r="E37" s="278">
        <v>3423.4000000000005</v>
      </c>
      <c r="F37" s="278">
        <v>3384.1000000000004</v>
      </c>
      <c r="G37" s="278">
        <v>3332.3000000000006</v>
      </c>
      <c r="H37" s="278">
        <v>3514.5000000000005</v>
      </c>
      <c r="I37" s="278">
        <v>3566.3000000000006</v>
      </c>
      <c r="J37" s="278">
        <v>3605.6000000000004</v>
      </c>
      <c r="K37" s="276">
        <v>3527</v>
      </c>
      <c r="L37" s="276">
        <v>3435.9</v>
      </c>
      <c r="M37" s="276">
        <v>5.9161999999999999</v>
      </c>
    </row>
    <row r="38" spans="1:13">
      <c r="A38" s="300">
        <v>29</v>
      </c>
      <c r="B38" s="276" t="s">
        <v>58</v>
      </c>
      <c r="C38" s="276">
        <v>8786.35</v>
      </c>
      <c r="D38" s="278">
        <v>8774.1166666666668</v>
      </c>
      <c r="E38" s="278">
        <v>8648.2333333333336</v>
      </c>
      <c r="F38" s="278">
        <v>8510.1166666666668</v>
      </c>
      <c r="G38" s="278">
        <v>8384.2333333333336</v>
      </c>
      <c r="H38" s="278">
        <v>8912.2333333333336</v>
      </c>
      <c r="I38" s="278">
        <v>9038.1166666666686</v>
      </c>
      <c r="J38" s="278">
        <v>9176.2333333333336</v>
      </c>
      <c r="K38" s="276">
        <v>8900</v>
      </c>
      <c r="L38" s="276">
        <v>8636</v>
      </c>
      <c r="M38" s="276">
        <v>5.99193</v>
      </c>
    </row>
    <row r="39" spans="1:13">
      <c r="A39" s="300">
        <v>30</v>
      </c>
      <c r="B39" s="276" t="s">
        <v>232</v>
      </c>
      <c r="C39" s="276">
        <v>3108.75</v>
      </c>
      <c r="D39" s="278">
        <v>3104.25</v>
      </c>
      <c r="E39" s="278">
        <v>3071.5</v>
      </c>
      <c r="F39" s="278">
        <v>3034.25</v>
      </c>
      <c r="G39" s="278">
        <v>3001.5</v>
      </c>
      <c r="H39" s="278">
        <v>3141.5</v>
      </c>
      <c r="I39" s="278">
        <v>3174.25</v>
      </c>
      <c r="J39" s="278">
        <v>3211.5</v>
      </c>
      <c r="K39" s="276">
        <v>3137</v>
      </c>
      <c r="L39" s="276">
        <v>3067</v>
      </c>
      <c r="M39" s="276">
        <v>0.31358999999999998</v>
      </c>
    </row>
    <row r="40" spans="1:13">
      <c r="A40" s="300">
        <v>31</v>
      </c>
      <c r="B40" s="276" t="s">
        <v>59</v>
      </c>
      <c r="C40" s="276">
        <v>5030.3</v>
      </c>
      <c r="D40" s="278">
        <v>5062.9833333333336</v>
      </c>
      <c r="E40" s="278">
        <v>4957.6166666666668</v>
      </c>
      <c r="F40" s="278">
        <v>4884.9333333333334</v>
      </c>
      <c r="G40" s="278">
        <v>4779.5666666666666</v>
      </c>
      <c r="H40" s="278">
        <v>5135.666666666667</v>
      </c>
      <c r="I40" s="278">
        <v>5241.0333333333338</v>
      </c>
      <c r="J40" s="278">
        <v>5313.7166666666672</v>
      </c>
      <c r="K40" s="276">
        <v>5168.3500000000004</v>
      </c>
      <c r="L40" s="276">
        <v>4990.3</v>
      </c>
      <c r="M40" s="276">
        <v>36.079230000000003</v>
      </c>
    </row>
    <row r="41" spans="1:13">
      <c r="A41" s="300">
        <v>32</v>
      </c>
      <c r="B41" s="276" t="s">
        <v>60</v>
      </c>
      <c r="C41" s="276">
        <v>1679.3</v>
      </c>
      <c r="D41" s="278">
        <v>1676.3</v>
      </c>
      <c r="E41" s="278">
        <v>1659.1</v>
      </c>
      <c r="F41" s="278">
        <v>1638.8999999999999</v>
      </c>
      <c r="G41" s="278">
        <v>1621.6999999999998</v>
      </c>
      <c r="H41" s="278">
        <v>1696.5</v>
      </c>
      <c r="I41" s="278">
        <v>1713.7000000000003</v>
      </c>
      <c r="J41" s="278">
        <v>1733.9</v>
      </c>
      <c r="K41" s="276">
        <v>1693.5</v>
      </c>
      <c r="L41" s="276">
        <v>1656.1</v>
      </c>
      <c r="M41" s="276">
        <v>3.8640500000000002</v>
      </c>
    </row>
    <row r="42" spans="1:13">
      <c r="A42" s="300">
        <v>33</v>
      </c>
      <c r="B42" s="276" t="s">
        <v>233</v>
      </c>
      <c r="C42" s="276">
        <v>396</v>
      </c>
      <c r="D42" s="278">
        <v>399.95</v>
      </c>
      <c r="E42" s="278">
        <v>390.65</v>
      </c>
      <c r="F42" s="278">
        <v>385.3</v>
      </c>
      <c r="G42" s="278">
        <v>376</v>
      </c>
      <c r="H42" s="278">
        <v>405.29999999999995</v>
      </c>
      <c r="I42" s="278">
        <v>414.6</v>
      </c>
      <c r="J42" s="278">
        <v>419.94999999999993</v>
      </c>
      <c r="K42" s="276">
        <v>409.25</v>
      </c>
      <c r="L42" s="276">
        <v>394.6</v>
      </c>
      <c r="M42" s="276">
        <v>94.554299999999998</v>
      </c>
    </row>
    <row r="43" spans="1:13">
      <c r="A43" s="300">
        <v>34</v>
      </c>
      <c r="B43" s="276" t="s">
        <v>61</v>
      </c>
      <c r="C43" s="276">
        <v>65.5</v>
      </c>
      <c r="D43" s="278">
        <v>65.966666666666654</v>
      </c>
      <c r="E43" s="278">
        <v>64.233333333333306</v>
      </c>
      <c r="F43" s="278">
        <v>62.966666666666654</v>
      </c>
      <c r="G43" s="278">
        <v>61.233333333333306</v>
      </c>
      <c r="H43" s="278">
        <v>67.233333333333306</v>
      </c>
      <c r="I43" s="278">
        <v>68.966666666666654</v>
      </c>
      <c r="J43" s="278">
        <v>70.233333333333306</v>
      </c>
      <c r="K43" s="276">
        <v>67.7</v>
      </c>
      <c r="L43" s="276">
        <v>64.7</v>
      </c>
      <c r="M43" s="276">
        <v>476.43225999999999</v>
      </c>
    </row>
    <row r="44" spans="1:13">
      <c r="A44" s="300">
        <v>35</v>
      </c>
      <c r="B44" s="276" t="s">
        <v>62</v>
      </c>
      <c r="C44" s="276">
        <v>51.2</v>
      </c>
      <c r="D44" s="278">
        <v>51.416666666666664</v>
      </c>
      <c r="E44" s="278">
        <v>50.383333333333326</v>
      </c>
      <c r="F44" s="278">
        <v>49.566666666666663</v>
      </c>
      <c r="G44" s="278">
        <v>48.533333333333324</v>
      </c>
      <c r="H44" s="278">
        <v>52.233333333333327</v>
      </c>
      <c r="I44" s="278">
        <v>53.266666666666673</v>
      </c>
      <c r="J44" s="278">
        <v>54.083333333333329</v>
      </c>
      <c r="K44" s="276">
        <v>52.45</v>
      </c>
      <c r="L44" s="276">
        <v>50.6</v>
      </c>
      <c r="M44" s="276">
        <v>76.171390000000002</v>
      </c>
    </row>
    <row r="45" spans="1:13">
      <c r="A45" s="300">
        <v>36</v>
      </c>
      <c r="B45" s="276" t="s">
        <v>63</v>
      </c>
      <c r="C45" s="276">
        <v>1658.3</v>
      </c>
      <c r="D45" s="278">
        <v>1650.0833333333333</v>
      </c>
      <c r="E45" s="278">
        <v>1618.2166666666665</v>
      </c>
      <c r="F45" s="278">
        <v>1578.1333333333332</v>
      </c>
      <c r="G45" s="278">
        <v>1546.2666666666664</v>
      </c>
      <c r="H45" s="278">
        <v>1690.1666666666665</v>
      </c>
      <c r="I45" s="278">
        <v>1722.0333333333333</v>
      </c>
      <c r="J45" s="278">
        <v>1762.1166666666666</v>
      </c>
      <c r="K45" s="276">
        <v>1681.95</v>
      </c>
      <c r="L45" s="276">
        <v>1610</v>
      </c>
      <c r="M45" s="276">
        <v>33.772669999999998</v>
      </c>
    </row>
    <row r="46" spans="1:13">
      <c r="A46" s="300">
        <v>37</v>
      </c>
      <c r="B46" s="276" t="s">
        <v>234</v>
      </c>
      <c r="C46" s="276">
        <v>1302.95</v>
      </c>
      <c r="D46" s="278">
        <v>1316.55</v>
      </c>
      <c r="E46" s="278">
        <v>1278.3999999999999</v>
      </c>
      <c r="F46" s="278">
        <v>1253.8499999999999</v>
      </c>
      <c r="G46" s="278">
        <v>1215.6999999999998</v>
      </c>
      <c r="H46" s="278">
        <v>1341.1</v>
      </c>
      <c r="I46" s="278">
        <v>1379.25</v>
      </c>
      <c r="J46" s="278">
        <v>1403.8</v>
      </c>
      <c r="K46" s="276">
        <v>1354.7</v>
      </c>
      <c r="L46" s="276">
        <v>1292</v>
      </c>
      <c r="M46" s="276">
        <v>2.6526399999999999</v>
      </c>
    </row>
    <row r="47" spans="1:13">
      <c r="A47" s="300">
        <v>38</v>
      </c>
      <c r="B47" s="276" t="s">
        <v>65</v>
      </c>
      <c r="C47" s="276">
        <v>133.15</v>
      </c>
      <c r="D47" s="278">
        <v>132.73333333333335</v>
      </c>
      <c r="E47" s="278">
        <v>130.06666666666669</v>
      </c>
      <c r="F47" s="278">
        <v>126.98333333333335</v>
      </c>
      <c r="G47" s="278">
        <v>124.31666666666669</v>
      </c>
      <c r="H47" s="278">
        <v>135.81666666666669</v>
      </c>
      <c r="I47" s="278">
        <v>138.48333333333332</v>
      </c>
      <c r="J47" s="278">
        <v>141.56666666666669</v>
      </c>
      <c r="K47" s="276">
        <v>135.4</v>
      </c>
      <c r="L47" s="276">
        <v>129.65</v>
      </c>
      <c r="M47" s="276">
        <v>246.99602999999999</v>
      </c>
    </row>
    <row r="48" spans="1:13">
      <c r="A48" s="300">
        <v>39</v>
      </c>
      <c r="B48" s="276" t="s">
        <v>66</v>
      </c>
      <c r="C48" s="276">
        <v>783</v>
      </c>
      <c r="D48" s="278">
        <v>784.31666666666661</v>
      </c>
      <c r="E48" s="278">
        <v>774.28333333333319</v>
      </c>
      <c r="F48" s="278">
        <v>765.56666666666661</v>
      </c>
      <c r="G48" s="278">
        <v>755.53333333333319</v>
      </c>
      <c r="H48" s="278">
        <v>793.03333333333319</v>
      </c>
      <c r="I48" s="278">
        <v>803.06666666666649</v>
      </c>
      <c r="J48" s="278">
        <v>811.78333333333319</v>
      </c>
      <c r="K48" s="276">
        <v>794.35</v>
      </c>
      <c r="L48" s="276">
        <v>775.6</v>
      </c>
      <c r="M48" s="276">
        <v>10.07682</v>
      </c>
    </row>
    <row r="49" spans="1:13">
      <c r="A49" s="300">
        <v>40</v>
      </c>
      <c r="B49" s="276" t="s">
        <v>67</v>
      </c>
      <c r="C49" s="276">
        <v>548.29999999999995</v>
      </c>
      <c r="D49" s="278">
        <v>549.80000000000007</v>
      </c>
      <c r="E49" s="278">
        <v>540.60000000000014</v>
      </c>
      <c r="F49" s="278">
        <v>532.90000000000009</v>
      </c>
      <c r="G49" s="278">
        <v>523.70000000000016</v>
      </c>
      <c r="H49" s="278">
        <v>557.50000000000011</v>
      </c>
      <c r="I49" s="278">
        <v>566.70000000000016</v>
      </c>
      <c r="J49" s="278">
        <v>574.40000000000009</v>
      </c>
      <c r="K49" s="276">
        <v>559</v>
      </c>
      <c r="L49" s="276">
        <v>542.1</v>
      </c>
      <c r="M49" s="276">
        <v>16.004650000000002</v>
      </c>
    </row>
    <row r="50" spans="1:13">
      <c r="A50" s="300">
        <v>41</v>
      </c>
      <c r="B50" s="276" t="s">
        <v>69</v>
      </c>
      <c r="C50" s="276">
        <v>525.29999999999995</v>
      </c>
      <c r="D50" s="278">
        <v>523.38333333333333</v>
      </c>
      <c r="E50" s="278">
        <v>515.01666666666665</v>
      </c>
      <c r="F50" s="278">
        <v>504.73333333333335</v>
      </c>
      <c r="G50" s="278">
        <v>496.36666666666667</v>
      </c>
      <c r="H50" s="278">
        <v>533.66666666666663</v>
      </c>
      <c r="I50" s="278">
        <v>542.03333333333319</v>
      </c>
      <c r="J50" s="278">
        <v>552.31666666666661</v>
      </c>
      <c r="K50" s="276">
        <v>531.75</v>
      </c>
      <c r="L50" s="276">
        <v>513.1</v>
      </c>
      <c r="M50" s="276">
        <v>302.69288</v>
      </c>
    </row>
    <row r="51" spans="1:13">
      <c r="A51" s="300">
        <v>42</v>
      </c>
      <c r="B51" s="276" t="s">
        <v>70</v>
      </c>
      <c r="C51" s="276">
        <v>39.4</v>
      </c>
      <c r="D51" s="278">
        <v>39.43333333333333</v>
      </c>
      <c r="E51" s="278">
        <v>38.216666666666661</v>
      </c>
      <c r="F51" s="278">
        <v>37.033333333333331</v>
      </c>
      <c r="G51" s="278">
        <v>35.816666666666663</v>
      </c>
      <c r="H51" s="278">
        <v>40.61666666666666</v>
      </c>
      <c r="I51" s="278">
        <v>41.833333333333329</v>
      </c>
      <c r="J51" s="278">
        <v>43.016666666666659</v>
      </c>
      <c r="K51" s="276">
        <v>40.65</v>
      </c>
      <c r="L51" s="276">
        <v>38.25</v>
      </c>
      <c r="M51" s="276">
        <v>784.78570000000002</v>
      </c>
    </row>
    <row r="52" spans="1:13">
      <c r="A52" s="300">
        <v>43</v>
      </c>
      <c r="B52" s="276" t="s">
        <v>71</v>
      </c>
      <c r="C52" s="276">
        <v>459.75</v>
      </c>
      <c r="D52" s="278">
        <v>460.93333333333334</v>
      </c>
      <c r="E52" s="278">
        <v>452.61666666666667</v>
      </c>
      <c r="F52" s="278">
        <v>445.48333333333335</v>
      </c>
      <c r="G52" s="278">
        <v>437.16666666666669</v>
      </c>
      <c r="H52" s="278">
        <v>468.06666666666666</v>
      </c>
      <c r="I52" s="278">
        <v>476.38333333333338</v>
      </c>
      <c r="J52" s="278">
        <v>483.51666666666665</v>
      </c>
      <c r="K52" s="276">
        <v>469.25</v>
      </c>
      <c r="L52" s="276">
        <v>453.8</v>
      </c>
      <c r="M52" s="276">
        <v>29.602540000000001</v>
      </c>
    </row>
    <row r="53" spans="1:13">
      <c r="A53" s="300">
        <v>44</v>
      </c>
      <c r="B53" s="276" t="s">
        <v>72</v>
      </c>
      <c r="C53" s="276">
        <v>13302.9</v>
      </c>
      <c r="D53" s="278">
        <v>13365.416666666666</v>
      </c>
      <c r="E53" s="278">
        <v>13110.833333333332</v>
      </c>
      <c r="F53" s="278">
        <v>12918.766666666666</v>
      </c>
      <c r="G53" s="278">
        <v>12664.183333333332</v>
      </c>
      <c r="H53" s="278">
        <v>13557.483333333332</v>
      </c>
      <c r="I53" s="278">
        <v>13812.066666666664</v>
      </c>
      <c r="J53" s="278">
        <v>14004.133333333331</v>
      </c>
      <c r="K53" s="276">
        <v>13620</v>
      </c>
      <c r="L53" s="276">
        <v>13173.35</v>
      </c>
      <c r="M53" s="276">
        <v>0.65686999999999995</v>
      </c>
    </row>
    <row r="54" spans="1:13">
      <c r="A54" s="300">
        <v>45</v>
      </c>
      <c r="B54" s="276" t="s">
        <v>74</v>
      </c>
      <c r="C54" s="276">
        <v>387.3</v>
      </c>
      <c r="D54" s="278">
        <v>388.93333333333334</v>
      </c>
      <c r="E54" s="278">
        <v>380.91666666666669</v>
      </c>
      <c r="F54" s="278">
        <v>374.53333333333336</v>
      </c>
      <c r="G54" s="278">
        <v>366.51666666666671</v>
      </c>
      <c r="H54" s="278">
        <v>395.31666666666666</v>
      </c>
      <c r="I54" s="278">
        <v>403.33333333333331</v>
      </c>
      <c r="J54" s="278">
        <v>409.71666666666664</v>
      </c>
      <c r="K54" s="276">
        <v>396.95</v>
      </c>
      <c r="L54" s="276">
        <v>382.55</v>
      </c>
      <c r="M54" s="276">
        <v>80.723600000000005</v>
      </c>
    </row>
    <row r="55" spans="1:13">
      <c r="A55" s="300">
        <v>46</v>
      </c>
      <c r="B55" s="276" t="s">
        <v>75</v>
      </c>
      <c r="C55" s="276">
        <v>3539.7</v>
      </c>
      <c r="D55" s="278">
        <v>3550.5666666666671</v>
      </c>
      <c r="E55" s="278">
        <v>3499.1333333333341</v>
      </c>
      <c r="F55" s="278">
        <v>3458.5666666666671</v>
      </c>
      <c r="G55" s="278">
        <v>3407.1333333333341</v>
      </c>
      <c r="H55" s="278">
        <v>3591.1333333333341</v>
      </c>
      <c r="I55" s="278">
        <v>3642.5666666666675</v>
      </c>
      <c r="J55" s="278">
        <v>3683.1333333333341</v>
      </c>
      <c r="K55" s="276">
        <v>3602</v>
      </c>
      <c r="L55" s="276">
        <v>3510</v>
      </c>
      <c r="M55" s="276">
        <v>10.99588</v>
      </c>
    </row>
    <row r="56" spans="1:13">
      <c r="A56" s="300">
        <v>47</v>
      </c>
      <c r="B56" s="276" t="s">
        <v>76</v>
      </c>
      <c r="C56" s="276">
        <v>481.6</v>
      </c>
      <c r="D56" s="278">
        <v>481.55</v>
      </c>
      <c r="E56" s="278">
        <v>475.40000000000003</v>
      </c>
      <c r="F56" s="278">
        <v>469.20000000000005</v>
      </c>
      <c r="G56" s="278">
        <v>463.05000000000007</v>
      </c>
      <c r="H56" s="278">
        <v>487.75</v>
      </c>
      <c r="I56" s="278">
        <v>493.9</v>
      </c>
      <c r="J56" s="278">
        <v>500.09999999999997</v>
      </c>
      <c r="K56" s="276">
        <v>487.7</v>
      </c>
      <c r="L56" s="276">
        <v>475.35</v>
      </c>
      <c r="M56" s="276">
        <v>19.262250000000002</v>
      </c>
    </row>
    <row r="57" spans="1:13">
      <c r="A57" s="300">
        <v>48</v>
      </c>
      <c r="B57" s="276" t="s">
        <v>77</v>
      </c>
      <c r="C57" s="276">
        <v>132.1</v>
      </c>
      <c r="D57" s="278">
        <v>132.5</v>
      </c>
      <c r="E57" s="278">
        <v>127.69999999999999</v>
      </c>
      <c r="F57" s="278">
        <v>123.29999999999998</v>
      </c>
      <c r="G57" s="278">
        <v>118.49999999999997</v>
      </c>
      <c r="H57" s="278">
        <v>136.9</v>
      </c>
      <c r="I57" s="278">
        <v>141.70000000000002</v>
      </c>
      <c r="J57" s="278">
        <v>146.10000000000002</v>
      </c>
      <c r="K57" s="276">
        <v>137.30000000000001</v>
      </c>
      <c r="L57" s="276">
        <v>128.1</v>
      </c>
      <c r="M57" s="276">
        <v>397.37720000000002</v>
      </c>
    </row>
    <row r="58" spans="1:13">
      <c r="A58" s="300">
        <v>49</v>
      </c>
      <c r="B58" s="276" t="s">
        <v>78</v>
      </c>
      <c r="C58" s="276">
        <v>125.85</v>
      </c>
      <c r="D58" s="278">
        <v>126.03333333333332</v>
      </c>
      <c r="E58" s="278">
        <v>124.76666666666664</v>
      </c>
      <c r="F58" s="278">
        <v>123.68333333333332</v>
      </c>
      <c r="G58" s="278">
        <v>122.41666666666664</v>
      </c>
      <c r="H58" s="278">
        <v>127.11666666666663</v>
      </c>
      <c r="I58" s="278">
        <v>128.38333333333333</v>
      </c>
      <c r="J58" s="278">
        <v>129.46666666666664</v>
      </c>
      <c r="K58" s="276">
        <v>127.3</v>
      </c>
      <c r="L58" s="276">
        <v>124.95</v>
      </c>
      <c r="M58" s="276">
        <v>29.095120000000001</v>
      </c>
    </row>
    <row r="59" spans="1:13">
      <c r="A59" s="300">
        <v>50</v>
      </c>
      <c r="B59" s="276" t="s">
        <v>81</v>
      </c>
      <c r="C59" s="276">
        <v>622.54999999999995</v>
      </c>
      <c r="D59" s="278">
        <v>627.18333333333328</v>
      </c>
      <c r="E59" s="278">
        <v>615.36666666666656</v>
      </c>
      <c r="F59" s="278">
        <v>608.18333333333328</v>
      </c>
      <c r="G59" s="278">
        <v>596.36666666666656</v>
      </c>
      <c r="H59" s="278">
        <v>634.36666666666656</v>
      </c>
      <c r="I59" s="278">
        <v>646.18333333333339</v>
      </c>
      <c r="J59" s="278">
        <v>653.36666666666656</v>
      </c>
      <c r="K59" s="276">
        <v>639</v>
      </c>
      <c r="L59" s="276">
        <v>620</v>
      </c>
      <c r="M59" s="276">
        <v>6.2715199999999998</v>
      </c>
    </row>
    <row r="60" spans="1:13">
      <c r="A60" s="300">
        <v>51</v>
      </c>
      <c r="B60" s="276" t="s">
        <v>82</v>
      </c>
      <c r="C60" s="276">
        <v>434.85</v>
      </c>
      <c r="D60" s="278">
        <v>437.23333333333335</v>
      </c>
      <c r="E60" s="278">
        <v>428.06666666666672</v>
      </c>
      <c r="F60" s="278">
        <v>421.28333333333336</v>
      </c>
      <c r="G60" s="278">
        <v>412.11666666666673</v>
      </c>
      <c r="H60" s="278">
        <v>444.01666666666671</v>
      </c>
      <c r="I60" s="278">
        <v>453.18333333333334</v>
      </c>
      <c r="J60" s="278">
        <v>459.9666666666667</v>
      </c>
      <c r="K60" s="276">
        <v>446.4</v>
      </c>
      <c r="L60" s="276">
        <v>430.45</v>
      </c>
      <c r="M60" s="276">
        <v>56.842640000000003</v>
      </c>
    </row>
    <row r="61" spans="1:13">
      <c r="A61" s="300">
        <v>52</v>
      </c>
      <c r="B61" s="276" t="s">
        <v>83</v>
      </c>
      <c r="C61" s="276">
        <v>824.8</v>
      </c>
      <c r="D61" s="278">
        <v>824.81666666666661</v>
      </c>
      <c r="E61" s="278">
        <v>815.23333333333323</v>
      </c>
      <c r="F61" s="278">
        <v>805.66666666666663</v>
      </c>
      <c r="G61" s="278">
        <v>796.08333333333326</v>
      </c>
      <c r="H61" s="278">
        <v>834.38333333333321</v>
      </c>
      <c r="I61" s="278">
        <v>843.9666666666667</v>
      </c>
      <c r="J61" s="278">
        <v>853.53333333333319</v>
      </c>
      <c r="K61" s="276">
        <v>834.4</v>
      </c>
      <c r="L61" s="276">
        <v>815.25</v>
      </c>
      <c r="M61" s="276">
        <v>33.184600000000003</v>
      </c>
    </row>
    <row r="62" spans="1:13">
      <c r="A62" s="300">
        <v>53</v>
      </c>
      <c r="B62" s="276" t="s">
        <v>84</v>
      </c>
      <c r="C62" s="276">
        <v>135.1</v>
      </c>
      <c r="D62" s="278">
        <v>135.4</v>
      </c>
      <c r="E62" s="278">
        <v>133.5</v>
      </c>
      <c r="F62" s="278">
        <v>131.9</v>
      </c>
      <c r="G62" s="278">
        <v>130</v>
      </c>
      <c r="H62" s="278">
        <v>137</v>
      </c>
      <c r="I62" s="278">
        <v>138.90000000000003</v>
      </c>
      <c r="J62" s="278">
        <v>140.5</v>
      </c>
      <c r="K62" s="276">
        <v>137.30000000000001</v>
      </c>
      <c r="L62" s="276">
        <v>133.80000000000001</v>
      </c>
      <c r="M62" s="276">
        <v>141.33414999999999</v>
      </c>
    </row>
    <row r="63" spans="1:13">
      <c r="A63" s="300">
        <v>54</v>
      </c>
      <c r="B63" s="276" t="s">
        <v>3633</v>
      </c>
      <c r="C63" s="276">
        <v>2801.55</v>
      </c>
      <c r="D63" s="278">
        <v>2824.0333333333333</v>
      </c>
      <c r="E63" s="278">
        <v>2738.5166666666664</v>
      </c>
      <c r="F63" s="278">
        <v>2675.4833333333331</v>
      </c>
      <c r="G63" s="278">
        <v>2589.9666666666662</v>
      </c>
      <c r="H63" s="278">
        <v>2887.0666666666666</v>
      </c>
      <c r="I63" s="278">
        <v>2972.5833333333339</v>
      </c>
      <c r="J63" s="278">
        <v>3035.6166666666668</v>
      </c>
      <c r="K63" s="276">
        <v>2909.55</v>
      </c>
      <c r="L63" s="276">
        <v>2761</v>
      </c>
      <c r="M63" s="276">
        <v>4.3699300000000001</v>
      </c>
    </row>
    <row r="64" spans="1:13">
      <c r="A64" s="300">
        <v>55</v>
      </c>
      <c r="B64" s="276" t="s">
        <v>85</v>
      </c>
      <c r="C64" s="276">
        <v>1597.6</v>
      </c>
      <c r="D64" s="278">
        <v>1599.3</v>
      </c>
      <c r="E64" s="278">
        <v>1583.6</v>
      </c>
      <c r="F64" s="278">
        <v>1569.6</v>
      </c>
      <c r="G64" s="278">
        <v>1553.8999999999999</v>
      </c>
      <c r="H64" s="278">
        <v>1613.3</v>
      </c>
      <c r="I64" s="278">
        <v>1629.0000000000002</v>
      </c>
      <c r="J64" s="278">
        <v>1643</v>
      </c>
      <c r="K64" s="276">
        <v>1615</v>
      </c>
      <c r="L64" s="276">
        <v>1585.3</v>
      </c>
      <c r="M64" s="276">
        <v>4.9825299999999997</v>
      </c>
    </row>
    <row r="65" spans="1:13">
      <c r="A65" s="300">
        <v>56</v>
      </c>
      <c r="B65" s="276" t="s">
        <v>86</v>
      </c>
      <c r="C65" s="276">
        <v>433.95</v>
      </c>
      <c r="D65" s="278">
        <v>431.95</v>
      </c>
      <c r="E65" s="278">
        <v>419</v>
      </c>
      <c r="F65" s="278">
        <v>404.05</v>
      </c>
      <c r="G65" s="278">
        <v>391.1</v>
      </c>
      <c r="H65" s="278">
        <v>446.9</v>
      </c>
      <c r="I65" s="278">
        <v>459.84999999999991</v>
      </c>
      <c r="J65" s="278">
        <v>474.79999999999995</v>
      </c>
      <c r="K65" s="276">
        <v>444.9</v>
      </c>
      <c r="L65" s="276">
        <v>417</v>
      </c>
      <c r="M65" s="276">
        <v>117.15662</v>
      </c>
    </row>
    <row r="66" spans="1:13">
      <c r="A66" s="300">
        <v>57</v>
      </c>
      <c r="B66" s="276" t="s">
        <v>236</v>
      </c>
      <c r="C66" s="276">
        <v>815.7</v>
      </c>
      <c r="D66" s="278">
        <v>816.81666666666661</v>
      </c>
      <c r="E66" s="278">
        <v>806.88333333333321</v>
      </c>
      <c r="F66" s="278">
        <v>798.06666666666661</v>
      </c>
      <c r="G66" s="278">
        <v>788.13333333333321</v>
      </c>
      <c r="H66" s="278">
        <v>825.63333333333321</v>
      </c>
      <c r="I66" s="278">
        <v>835.56666666666661</v>
      </c>
      <c r="J66" s="278">
        <v>844.38333333333321</v>
      </c>
      <c r="K66" s="276">
        <v>826.75</v>
      </c>
      <c r="L66" s="276">
        <v>808</v>
      </c>
      <c r="M66" s="276">
        <v>5.6417700000000002</v>
      </c>
    </row>
    <row r="67" spans="1:13">
      <c r="A67" s="300">
        <v>58</v>
      </c>
      <c r="B67" s="276" t="s">
        <v>237</v>
      </c>
      <c r="C67" s="276">
        <v>383.9</v>
      </c>
      <c r="D67" s="278">
        <v>380.7833333333333</v>
      </c>
      <c r="E67" s="278">
        <v>376.21666666666658</v>
      </c>
      <c r="F67" s="278">
        <v>368.5333333333333</v>
      </c>
      <c r="G67" s="278">
        <v>363.96666666666658</v>
      </c>
      <c r="H67" s="278">
        <v>388.46666666666658</v>
      </c>
      <c r="I67" s="278">
        <v>393.0333333333333</v>
      </c>
      <c r="J67" s="278">
        <v>400.71666666666658</v>
      </c>
      <c r="K67" s="276">
        <v>385.35</v>
      </c>
      <c r="L67" s="276">
        <v>373.1</v>
      </c>
      <c r="M67" s="276">
        <v>9.8476999999999997</v>
      </c>
    </row>
    <row r="68" spans="1:13">
      <c r="A68" s="300">
        <v>59</v>
      </c>
      <c r="B68" s="276" t="s">
        <v>235</v>
      </c>
      <c r="C68" s="276">
        <v>182.65</v>
      </c>
      <c r="D68" s="278">
        <v>183.26666666666665</v>
      </c>
      <c r="E68" s="278">
        <v>180.58333333333331</v>
      </c>
      <c r="F68" s="278">
        <v>178.51666666666665</v>
      </c>
      <c r="G68" s="278">
        <v>175.83333333333331</v>
      </c>
      <c r="H68" s="278">
        <v>185.33333333333331</v>
      </c>
      <c r="I68" s="278">
        <v>188.01666666666665</v>
      </c>
      <c r="J68" s="278">
        <v>190.08333333333331</v>
      </c>
      <c r="K68" s="276">
        <v>185.95</v>
      </c>
      <c r="L68" s="276">
        <v>181.2</v>
      </c>
      <c r="M68" s="276">
        <v>25.19586</v>
      </c>
    </row>
    <row r="69" spans="1:13">
      <c r="A69" s="300">
        <v>60</v>
      </c>
      <c r="B69" s="276" t="s">
        <v>87</v>
      </c>
      <c r="C69" s="276">
        <v>610.35</v>
      </c>
      <c r="D69" s="278">
        <v>612.06666666666672</v>
      </c>
      <c r="E69" s="278">
        <v>600.43333333333339</v>
      </c>
      <c r="F69" s="278">
        <v>590.51666666666665</v>
      </c>
      <c r="G69" s="278">
        <v>578.88333333333333</v>
      </c>
      <c r="H69" s="278">
        <v>621.98333333333346</v>
      </c>
      <c r="I69" s="278">
        <v>633.6166666666669</v>
      </c>
      <c r="J69" s="278">
        <v>643.53333333333353</v>
      </c>
      <c r="K69" s="276">
        <v>623.70000000000005</v>
      </c>
      <c r="L69" s="276">
        <v>602.15</v>
      </c>
      <c r="M69" s="276">
        <v>14.264720000000001</v>
      </c>
    </row>
    <row r="70" spans="1:13">
      <c r="A70" s="300">
        <v>61</v>
      </c>
      <c r="B70" s="276" t="s">
        <v>88</v>
      </c>
      <c r="C70" s="276">
        <v>534.1</v>
      </c>
      <c r="D70" s="278">
        <v>535.13333333333333</v>
      </c>
      <c r="E70" s="278">
        <v>528.56666666666661</v>
      </c>
      <c r="F70" s="278">
        <v>523.0333333333333</v>
      </c>
      <c r="G70" s="278">
        <v>516.46666666666658</v>
      </c>
      <c r="H70" s="278">
        <v>540.66666666666663</v>
      </c>
      <c r="I70" s="278">
        <v>547.23333333333346</v>
      </c>
      <c r="J70" s="278">
        <v>552.76666666666665</v>
      </c>
      <c r="K70" s="276">
        <v>541.70000000000005</v>
      </c>
      <c r="L70" s="276">
        <v>529.6</v>
      </c>
      <c r="M70" s="276">
        <v>48.254710000000003</v>
      </c>
    </row>
    <row r="71" spans="1:13">
      <c r="A71" s="300">
        <v>62</v>
      </c>
      <c r="B71" s="276" t="s">
        <v>238</v>
      </c>
      <c r="C71" s="276">
        <v>1171.5</v>
      </c>
      <c r="D71" s="278">
        <v>1166.1666666666667</v>
      </c>
      <c r="E71" s="278">
        <v>1122.3333333333335</v>
      </c>
      <c r="F71" s="278">
        <v>1073.1666666666667</v>
      </c>
      <c r="G71" s="278">
        <v>1029.3333333333335</v>
      </c>
      <c r="H71" s="278">
        <v>1215.3333333333335</v>
      </c>
      <c r="I71" s="278">
        <v>1259.166666666667</v>
      </c>
      <c r="J71" s="278">
        <v>1308.3333333333335</v>
      </c>
      <c r="K71" s="276">
        <v>1210</v>
      </c>
      <c r="L71" s="276">
        <v>1117</v>
      </c>
      <c r="M71" s="276">
        <v>4.1860600000000003</v>
      </c>
    </row>
    <row r="72" spans="1:13">
      <c r="A72" s="300">
        <v>63</v>
      </c>
      <c r="B72" s="276" t="s">
        <v>91</v>
      </c>
      <c r="C72" s="276">
        <v>3879.85</v>
      </c>
      <c r="D72" s="278">
        <v>3861.5666666666671</v>
      </c>
      <c r="E72" s="278">
        <v>3833.8333333333339</v>
      </c>
      <c r="F72" s="278">
        <v>3787.8166666666671</v>
      </c>
      <c r="G72" s="278">
        <v>3760.0833333333339</v>
      </c>
      <c r="H72" s="278">
        <v>3907.5833333333339</v>
      </c>
      <c r="I72" s="278">
        <v>3935.3166666666666</v>
      </c>
      <c r="J72" s="278">
        <v>3981.3333333333339</v>
      </c>
      <c r="K72" s="276">
        <v>3889.3</v>
      </c>
      <c r="L72" s="276">
        <v>3815.55</v>
      </c>
      <c r="M72" s="276">
        <v>4.86212</v>
      </c>
    </row>
    <row r="73" spans="1:13">
      <c r="A73" s="300">
        <v>64</v>
      </c>
      <c r="B73" s="276" t="s">
        <v>93</v>
      </c>
      <c r="C73" s="276">
        <v>241.05</v>
      </c>
      <c r="D73" s="278">
        <v>240.03333333333333</v>
      </c>
      <c r="E73" s="278">
        <v>235.66666666666666</v>
      </c>
      <c r="F73" s="278">
        <v>230.28333333333333</v>
      </c>
      <c r="G73" s="278">
        <v>225.91666666666666</v>
      </c>
      <c r="H73" s="278">
        <v>245.41666666666666</v>
      </c>
      <c r="I73" s="278">
        <v>249.78333333333333</v>
      </c>
      <c r="J73" s="278">
        <v>255.16666666666666</v>
      </c>
      <c r="K73" s="276">
        <v>244.4</v>
      </c>
      <c r="L73" s="276">
        <v>234.65</v>
      </c>
      <c r="M73" s="276">
        <v>129.95777000000001</v>
      </c>
    </row>
    <row r="74" spans="1:13">
      <c r="A74" s="300">
        <v>65</v>
      </c>
      <c r="B74" s="276" t="s">
        <v>231</v>
      </c>
      <c r="C74" s="276">
        <v>2914.95</v>
      </c>
      <c r="D74" s="278">
        <v>2949.25</v>
      </c>
      <c r="E74" s="278">
        <v>2798.5</v>
      </c>
      <c r="F74" s="278">
        <v>2682.05</v>
      </c>
      <c r="G74" s="278">
        <v>2531.3000000000002</v>
      </c>
      <c r="H74" s="278">
        <v>3065.7</v>
      </c>
      <c r="I74" s="278">
        <v>3216.45</v>
      </c>
      <c r="J74" s="278">
        <v>3332.8999999999996</v>
      </c>
      <c r="K74" s="276">
        <v>3100</v>
      </c>
      <c r="L74" s="276">
        <v>2832.8</v>
      </c>
      <c r="M74" s="276">
        <v>11.12886</v>
      </c>
    </row>
    <row r="75" spans="1:13">
      <c r="A75" s="300">
        <v>66</v>
      </c>
      <c r="B75" s="276" t="s">
        <v>94</v>
      </c>
      <c r="C75" s="276">
        <v>5288.3</v>
      </c>
      <c r="D75" s="278">
        <v>5276.4333333333334</v>
      </c>
      <c r="E75" s="278">
        <v>5237.8666666666668</v>
      </c>
      <c r="F75" s="278">
        <v>5187.4333333333334</v>
      </c>
      <c r="G75" s="278">
        <v>5148.8666666666668</v>
      </c>
      <c r="H75" s="278">
        <v>5326.8666666666668</v>
      </c>
      <c r="I75" s="278">
        <v>5365.4333333333343</v>
      </c>
      <c r="J75" s="278">
        <v>5415.8666666666668</v>
      </c>
      <c r="K75" s="276">
        <v>5315</v>
      </c>
      <c r="L75" s="276">
        <v>5226</v>
      </c>
      <c r="M75" s="276">
        <v>5.4267799999999999</v>
      </c>
    </row>
    <row r="76" spans="1:13">
      <c r="A76" s="300">
        <v>67</v>
      </c>
      <c r="B76" s="276" t="s">
        <v>239</v>
      </c>
      <c r="C76" s="276">
        <v>70.7</v>
      </c>
      <c r="D76" s="278">
        <v>71.05</v>
      </c>
      <c r="E76" s="278">
        <v>69.75</v>
      </c>
      <c r="F76" s="278">
        <v>68.8</v>
      </c>
      <c r="G76" s="278">
        <v>67.5</v>
      </c>
      <c r="H76" s="278">
        <v>72</v>
      </c>
      <c r="I76" s="278">
        <v>73.299999999999983</v>
      </c>
      <c r="J76" s="278">
        <v>74.25</v>
      </c>
      <c r="K76" s="276">
        <v>72.349999999999994</v>
      </c>
      <c r="L76" s="276">
        <v>70.099999999999994</v>
      </c>
      <c r="M76" s="276">
        <v>13.26088</v>
      </c>
    </row>
    <row r="77" spans="1:13">
      <c r="A77" s="300">
        <v>68</v>
      </c>
      <c r="B77" s="276" t="s">
        <v>95</v>
      </c>
      <c r="C77" s="276">
        <v>2645.35</v>
      </c>
      <c r="D77" s="278">
        <v>2642.4500000000003</v>
      </c>
      <c r="E77" s="278">
        <v>2612.9000000000005</v>
      </c>
      <c r="F77" s="278">
        <v>2580.4500000000003</v>
      </c>
      <c r="G77" s="278">
        <v>2550.9000000000005</v>
      </c>
      <c r="H77" s="278">
        <v>2674.9000000000005</v>
      </c>
      <c r="I77" s="278">
        <v>2704.4500000000007</v>
      </c>
      <c r="J77" s="278">
        <v>2736.9000000000005</v>
      </c>
      <c r="K77" s="276">
        <v>2672</v>
      </c>
      <c r="L77" s="276">
        <v>2610</v>
      </c>
      <c r="M77" s="276">
        <v>9.4938599999999997</v>
      </c>
    </row>
    <row r="78" spans="1:13">
      <c r="A78" s="300">
        <v>69</v>
      </c>
      <c r="B78" s="276" t="s">
        <v>240</v>
      </c>
      <c r="C78" s="276">
        <v>450.3</v>
      </c>
      <c r="D78" s="278">
        <v>443.84999999999997</v>
      </c>
      <c r="E78" s="278">
        <v>433.14999999999992</v>
      </c>
      <c r="F78" s="278">
        <v>415.99999999999994</v>
      </c>
      <c r="G78" s="278">
        <v>405.2999999999999</v>
      </c>
      <c r="H78" s="278">
        <v>460.99999999999994</v>
      </c>
      <c r="I78" s="278">
        <v>471.7</v>
      </c>
      <c r="J78" s="278">
        <v>488.84999999999997</v>
      </c>
      <c r="K78" s="276">
        <v>454.55</v>
      </c>
      <c r="L78" s="276">
        <v>426.7</v>
      </c>
      <c r="M78" s="276">
        <v>26.844760000000001</v>
      </c>
    </row>
    <row r="79" spans="1:13">
      <c r="A79" s="300">
        <v>70</v>
      </c>
      <c r="B79" s="276" t="s">
        <v>241</v>
      </c>
      <c r="C79" s="276">
        <v>1439.95</v>
      </c>
      <c r="D79" s="278">
        <v>1434.6499999999999</v>
      </c>
      <c r="E79" s="278">
        <v>1419.2999999999997</v>
      </c>
      <c r="F79" s="278">
        <v>1398.6499999999999</v>
      </c>
      <c r="G79" s="278">
        <v>1383.2999999999997</v>
      </c>
      <c r="H79" s="278">
        <v>1455.2999999999997</v>
      </c>
      <c r="I79" s="278">
        <v>1470.6499999999996</v>
      </c>
      <c r="J79" s="278">
        <v>1491.2999999999997</v>
      </c>
      <c r="K79" s="276">
        <v>1450</v>
      </c>
      <c r="L79" s="276">
        <v>1414</v>
      </c>
      <c r="M79" s="276">
        <v>1.73919</v>
      </c>
    </row>
    <row r="80" spans="1:13">
      <c r="A80" s="300">
        <v>71</v>
      </c>
      <c r="B80" s="276" t="s">
        <v>97</v>
      </c>
      <c r="C80" s="276">
        <v>1294.4000000000001</v>
      </c>
      <c r="D80" s="278">
        <v>1299</v>
      </c>
      <c r="E80" s="278">
        <v>1272.9000000000001</v>
      </c>
      <c r="F80" s="278">
        <v>1251.4000000000001</v>
      </c>
      <c r="G80" s="278">
        <v>1225.3000000000002</v>
      </c>
      <c r="H80" s="278">
        <v>1320.5</v>
      </c>
      <c r="I80" s="278">
        <v>1346.6</v>
      </c>
      <c r="J80" s="278">
        <v>1368.1</v>
      </c>
      <c r="K80" s="276">
        <v>1325.1</v>
      </c>
      <c r="L80" s="276">
        <v>1277.5</v>
      </c>
      <c r="M80" s="276">
        <v>28.061340000000001</v>
      </c>
    </row>
    <row r="81" spans="1:13">
      <c r="A81" s="300">
        <v>72</v>
      </c>
      <c r="B81" s="276" t="s">
        <v>98</v>
      </c>
      <c r="C81" s="276">
        <v>193.8</v>
      </c>
      <c r="D81" s="278">
        <v>194.5</v>
      </c>
      <c r="E81" s="278">
        <v>190.75</v>
      </c>
      <c r="F81" s="278">
        <v>187.7</v>
      </c>
      <c r="G81" s="278">
        <v>183.95</v>
      </c>
      <c r="H81" s="278">
        <v>197.55</v>
      </c>
      <c r="I81" s="278">
        <v>201.3</v>
      </c>
      <c r="J81" s="278">
        <v>204.35000000000002</v>
      </c>
      <c r="K81" s="276">
        <v>198.25</v>
      </c>
      <c r="L81" s="276">
        <v>191.45</v>
      </c>
      <c r="M81" s="276">
        <v>44.906579999999998</v>
      </c>
    </row>
    <row r="82" spans="1:13">
      <c r="A82" s="300">
        <v>73</v>
      </c>
      <c r="B82" s="276" t="s">
        <v>99</v>
      </c>
      <c r="C82" s="276">
        <v>72.7</v>
      </c>
      <c r="D82" s="278">
        <v>72.783333333333346</v>
      </c>
      <c r="E82" s="278">
        <v>71.366666666666688</v>
      </c>
      <c r="F82" s="278">
        <v>70.033333333333346</v>
      </c>
      <c r="G82" s="278">
        <v>68.616666666666688</v>
      </c>
      <c r="H82" s="278">
        <v>74.116666666666688</v>
      </c>
      <c r="I82" s="278">
        <v>75.533333333333346</v>
      </c>
      <c r="J82" s="278">
        <v>76.866666666666688</v>
      </c>
      <c r="K82" s="276">
        <v>74.2</v>
      </c>
      <c r="L82" s="276">
        <v>71.45</v>
      </c>
      <c r="M82" s="276">
        <v>425.51006000000001</v>
      </c>
    </row>
    <row r="83" spans="1:13">
      <c r="A83" s="300">
        <v>74</v>
      </c>
      <c r="B83" s="276" t="s">
        <v>370</v>
      </c>
      <c r="C83" s="276">
        <v>162.1</v>
      </c>
      <c r="D83" s="278">
        <v>163.18333333333334</v>
      </c>
      <c r="E83" s="278">
        <v>157.46666666666667</v>
      </c>
      <c r="F83" s="278">
        <v>152.83333333333334</v>
      </c>
      <c r="G83" s="278">
        <v>147.11666666666667</v>
      </c>
      <c r="H83" s="278">
        <v>167.81666666666666</v>
      </c>
      <c r="I83" s="278">
        <v>173.53333333333336</v>
      </c>
      <c r="J83" s="278">
        <v>178.16666666666666</v>
      </c>
      <c r="K83" s="276">
        <v>168.9</v>
      </c>
      <c r="L83" s="276">
        <v>158.55000000000001</v>
      </c>
      <c r="M83" s="276">
        <v>141.96915999999999</v>
      </c>
    </row>
    <row r="84" spans="1:13">
      <c r="A84" s="300">
        <v>75</v>
      </c>
      <c r="B84" s="276" t="s">
        <v>244</v>
      </c>
      <c r="C84" s="276">
        <v>76.2</v>
      </c>
      <c r="D84" s="278">
        <v>76.583333333333329</v>
      </c>
      <c r="E84" s="278">
        <v>75.61666666666666</v>
      </c>
      <c r="F84" s="278">
        <v>75.033333333333331</v>
      </c>
      <c r="G84" s="278">
        <v>74.066666666666663</v>
      </c>
      <c r="H84" s="278">
        <v>77.166666666666657</v>
      </c>
      <c r="I84" s="278">
        <v>78.133333333333326</v>
      </c>
      <c r="J84" s="278">
        <v>78.716666666666654</v>
      </c>
      <c r="K84" s="276">
        <v>77.55</v>
      </c>
      <c r="L84" s="276">
        <v>76</v>
      </c>
      <c r="M84" s="276">
        <v>17.583880000000001</v>
      </c>
    </row>
    <row r="85" spans="1:13">
      <c r="A85" s="300">
        <v>76</v>
      </c>
      <c r="B85" s="276" t="s">
        <v>100</v>
      </c>
      <c r="C85" s="276">
        <v>134</v>
      </c>
      <c r="D85" s="278">
        <v>133.5</v>
      </c>
      <c r="E85" s="278">
        <v>131</v>
      </c>
      <c r="F85" s="278">
        <v>128</v>
      </c>
      <c r="G85" s="278">
        <v>125.5</v>
      </c>
      <c r="H85" s="278">
        <v>136.5</v>
      </c>
      <c r="I85" s="278">
        <v>139</v>
      </c>
      <c r="J85" s="278">
        <v>142</v>
      </c>
      <c r="K85" s="276">
        <v>136</v>
      </c>
      <c r="L85" s="276">
        <v>130.5</v>
      </c>
      <c r="M85" s="276">
        <v>455.48182000000003</v>
      </c>
    </row>
    <row r="86" spans="1:13">
      <c r="A86" s="300">
        <v>77</v>
      </c>
      <c r="B86" s="276" t="s">
        <v>245</v>
      </c>
      <c r="C86" s="276">
        <v>139.85</v>
      </c>
      <c r="D86" s="278">
        <v>140.51666666666665</v>
      </c>
      <c r="E86" s="278">
        <v>137.93333333333331</v>
      </c>
      <c r="F86" s="278">
        <v>136.01666666666665</v>
      </c>
      <c r="G86" s="278">
        <v>133.43333333333331</v>
      </c>
      <c r="H86" s="278">
        <v>142.43333333333331</v>
      </c>
      <c r="I86" s="278">
        <v>145.01666666666668</v>
      </c>
      <c r="J86" s="278">
        <v>146.93333333333331</v>
      </c>
      <c r="K86" s="276">
        <v>143.1</v>
      </c>
      <c r="L86" s="276">
        <v>138.6</v>
      </c>
      <c r="M86" s="276">
        <v>4.1893200000000004</v>
      </c>
    </row>
    <row r="87" spans="1:13">
      <c r="A87" s="300">
        <v>78</v>
      </c>
      <c r="B87" s="276" t="s">
        <v>101</v>
      </c>
      <c r="C87" s="276">
        <v>520.25</v>
      </c>
      <c r="D87" s="278">
        <v>519</v>
      </c>
      <c r="E87" s="278">
        <v>512.4</v>
      </c>
      <c r="F87" s="278">
        <v>504.54999999999995</v>
      </c>
      <c r="G87" s="278">
        <v>497.94999999999993</v>
      </c>
      <c r="H87" s="278">
        <v>526.85</v>
      </c>
      <c r="I87" s="278">
        <v>533.44999999999993</v>
      </c>
      <c r="J87" s="278">
        <v>541.30000000000007</v>
      </c>
      <c r="K87" s="276">
        <v>525.6</v>
      </c>
      <c r="L87" s="276">
        <v>511.15</v>
      </c>
      <c r="M87" s="276">
        <v>21.71228</v>
      </c>
    </row>
    <row r="88" spans="1:13">
      <c r="A88" s="300">
        <v>79</v>
      </c>
      <c r="B88" s="276" t="s">
        <v>103</v>
      </c>
      <c r="C88" s="276">
        <v>26.75</v>
      </c>
      <c r="D88" s="278">
        <v>26.833333333333332</v>
      </c>
      <c r="E88" s="278">
        <v>26.316666666666663</v>
      </c>
      <c r="F88" s="278">
        <v>25.883333333333329</v>
      </c>
      <c r="G88" s="278">
        <v>25.36666666666666</v>
      </c>
      <c r="H88" s="278">
        <v>27.266666666666666</v>
      </c>
      <c r="I88" s="278">
        <v>27.783333333333339</v>
      </c>
      <c r="J88" s="278">
        <v>28.216666666666669</v>
      </c>
      <c r="K88" s="276">
        <v>27.35</v>
      </c>
      <c r="L88" s="276">
        <v>26.4</v>
      </c>
      <c r="M88" s="276">
        <v>155.35397</v>
      </c>
    </row>
    <row r="89" spans="1:13">
      <c r="A89" s="300">
        <v>80</v>
      </c>
      <c r="B89" s="276" t="s">
        <v>246</v>
      </c>
      <c r="C89" s="276">
        <v>535.04999999999995</v>
      </c>
      <c r="D89" s="278">
        <v>536.61666666666667</v>
      </c>
      <c r="E89" s="278">
        <v>529.73333333333335</v>
      </c>
      <c r="F89" s="278">
        <v>524.41666666666663</v>
      </c>
      <c r="G89" s="278">
        <v>517.5333333333333</v>
      </c>
      <c r="H89" s="278">
        <v>541.93333333333339</v>
      </c>
      <c r="I89" s="278">
        <v>548.81666666666683</v>
      </c>
      <c r="J89" s="278">
        <v>554.13333333333344</v>
      </c>
      <c r="K89" s="276">
        <v>543.5</v>
      </c>
      <c r="L89" s="276">
        <v>531.29999999999995</v>
      </c>
      <c r="M89" s="276">
        <v>1.7556</v>
      </c>
    </row>
    <row r="90" spans="1:13">
      <c r="A90" s="300">
        <v>81</v>
      </c>
      <c r="B90" s="276" t="s">
        <v>104</v>
      </c>
      <c r="C90" s="276">
        <v>744.7</v>
      </c>
      <c r="D90" s="278">
        <v>748.75</v>
      </c>
      <c r="E90" s="278">
        <v>734.5</v>
      </c>
      <c r="F90" s="278">
        <v>724.3</v>
      </c>
      <c r="G90" s="278">
        <v>710.05</v>
      </c>
      <c r="H90" s="278">
        <v>758.95</v>
      </c>
      <c r="I90" s="278">
        <v>773.2</v>
      </c>
      <c r="J90" s="278">
        <v>783.40000000000009</v>
      </c>
      <c r="K90" s="276">
        <v>763</v>
      </c>
      <c r="L90" s="276">
        <v>738.55</v>
      </c>
      <c r="M90" s="276">
        <v>27.419899999999998</v>
      </c>
    </row>
    <row r="91" spans="1:13">
      <c r="A91" s="300">
        <v>82</v>
      </c>
      <c r="B91" s="276" t="s">
        <v>247</v>
      </c>
      <c r="C91" s="276">
        <v>422.75</v>
      </c>
      <c r="D91" s="278">
        <v>423.83333333333331</v>
      </c>
      <c r="E91" s="278">
        <v>420.41666666666663</v>
      </c>
      <c r="F91" s="278">
        <v>418.08333333333331</v>
      </c>
      <c r="G91" s="278">
        <v>414.66666666666663</v>
      </c>
      <c r="H91" s="278">
        <v>426.16666666666663</v>
      </c>
      <c r="I91" s="278">
        <v>429.58333333333326</v>
      </c>
      <c r="J91" s="278">
        <v>431.91666666666663</v>
      </c>
      <c r="K91" s="276">
        <v>427.25</v>
      </c>
      <c r="L91" s="276">
        <v>421.5</v>
      </c>
      <c r="M91" s="276">
        <v>2.0067200000000001</v>
      </c>
    </row>
    <row r="92" spans="1:13">
      <c r="A92" s="300">
        <v>83</v>
      </c>
      <c r="B92" s="276" t="s">
        <v>248</v>
      </c>
      <c r="C92" s="276">
        <v>1460.6</v>
      </c>
      <c r="D92" s="278">
        <v>1447.1666666666667</v>
      </c>
      <c r="E92" s="278">
        <v>1421.4833333333336</v>
      </c>
      <c r="F92" s="278">
        <v>1382.3666666666668</v>
      </c>
      <c r="G92" s="278">
        <v>1356.6833333333336</v>
      </c>
      <c r="H92" s="278">
        <v>1486.2833333333335</v>
      </c>
      <c r="I92" s="278">
        <v>1511.9666666666665</v>
      </c>
      <c r="J92" s="278">
        <v>1551.0833333333335</v>
      </c>
      <c r="K92" s="276">
        <v>1472.85</v>
      </c>
      <c r="L92" s="276">
        <v>1408.05</v>
      </c>
      <c r="M92" s="276">
        <v>18.043610000000001</v>
      </c>
    </row>
    <row r="93" spans="1:13">
      <c r="A93" s="300">
        <v>84</v>
      </c>
      <c r="B93" s="276" t="s">
        <v>105</v>
      </c>
      <c r="C93" s="276">
        <v>984.6</v>
      </c>
      <c r="D93" s="278">
        <v>976.38333333333321</v>
      </c>
      <c r="E93" s="278">
        <v>963.26666666666642</v>
      </c>
      <c r="F93" s="278">
        <v>941.93333333333317</v>
      </c>
      <c r="G93" s="278">
        <v>928.81666666666638</v>
      </c>
      <c r="H93" s="278">
        <v>997.71666666666647</v>
      </c>
      <c r="I93" s="278">
        <v>1010.8333333333333</v>
      </c>
      <c r="J93" s="278">
        <v>1032.1666666666665</v>
      </c>
      <c r="K93" s="276">
        <v>989.5</v>
      </c>
      <c r="L93" s="276">
        <v>955.05</v>
      </c>
      <c r="M93" s="276">
        <v>21.628830000000001</v>
      </c>
    </row>
    <row r="94" spans="1:13">
      <c r="A94" s="300">
        <v>85</v>
      </c>
      <c r="B94" s="276" t="s">
        <v>250</v>
      </c>
      <c r="C94" s="276">
        <v>213.15</v>
      </c>
      <c r="D94" s="278">
        <v>214.81666666666669</v>
      </c>
      <c r="E94" s="278">
        <v>210.43333333333339</v>
      </c>
      <c r="F94" s="278">
        <v>207.7166666666667</v>
      </c>
      <c r="G94" s="278">
        <v>203.3333333333334</v>
      </c>
      <c r="H94" s="278">
        <v>217.53333333333339</v>
      </c>
      <c r="I94" s="278">
        <v>221.91666666666666</v>
      </c>
      <c r="J94" s="278">
        <v>224.63333333333338</v>
      </c>
      <c r="K94" s="276">
        <v>219.2</v>
      </c>
      <c r="L94" s="276">
        <v>212.1</v>
      </c>
      <c r="M94" s="276">
        <v>16.385110000000001</v>
      </c>
    </row>
    <row r="95" spans="1:13">
      <c r="A95" s="300">
        <v>86</v>
      </c>
      <c r="B95" s="276" t="s">
        <v>386</v>
      </c>
      <c r="C95" s="276">
        <v>386.3</v>
      </c>
      <c r="D95" s="278">
        <v>387.75</v>
      </c>
      <c r="E95" s="278">
        <v>378.55</v>
      </c>
      <c r="F95" s="278">
        <v>370.8</v>
      </c>
      <c r="G95" s="278">
        <v>361.6</v>
      </c>
      <c r="H95" s="278">
        <v>395.5</v>
      </c>
      <c r="I95" s="278">
        <v>404.70000000000005</v>
      </c>
      <c r="J95" s="278">
        <v>412.45</v>
      </c>
      <c r="K95" s="276">
        <v>396.95</v>
      </c>
      <c r="L95" s="276">
        <v>380</v>
      </c>
      <c r="M95" s="276">
        <v>9.1929499999999997</v>
      </c>
    </row>
    <row r="96" spans="1:13">
      <c r="A96" s="300">
        <v>87</v>
      </c>
      <c r="B96" s="276" t="s">
        <v>106</v>
      </c>
      <c r="C96" s="276">
        <v>945.9</v>
      </c>
      <c r="D96" s="278">
        <v>944.5333333333333</v>
      </c>
      <c r="E96" s="278">
        <v>935.41666666666663</v>
      </c>
      <c r="F96" s="278">
        <v>924.93333333333328</v>
      </c>
      <c r="G96" s="278">
        <v>915.81666666666661</v>
      </c>
      <c r="H96" s="278">
        <v>955.01666666666665</v>
      </c>
      <c r="I96" s="278">
        <v>964.13333333333344</v>
      </c>
      <c r="J96" s="278">
        <v>974.61666666666667</v>
      </c>
      <c r="K96" s="276">
        <v>953.65</v>
      </c>
      <c r="L96" s="276">
        <v>934.05</v>
      </c>
      <c r="M96" s="276">
        <v>26.330110000000001</v>
      </c>
    </row>
    <row r="97" spans="1:13">
      <c r="A97" s="300">
        <v>88</v>
      </c>
      <c r="B97" s="276" t="s">
        <v>108</v>
      </c>
      <c r="C97" s="276">
        <v>978.2</v>
      </c>
      <c r="D97" s="278">
        <v>980.76666666666677</v>
      </c>
      <c r="E97" s="278">
        <v>963.53333333333353</v>
      </c>
      <c r="F97" s="278">
        <v>948.86666666666679</v>
      </c>
      <c r="G97" s="278">
        <v>931.63333333333355</v>
      </c>
      <c r="H97" s="278">
        <v>995.43333333333351</v>
      </c>
      <c r="I97" s="278">
        <v>1012.6666666666669</v>
      </c>
      <c r="J97" s="278">
        <v>1027.3333333333335</v>
      </c>
      <c r="K97" s="276">
        <v>998</v>
      </c>
      <c r="L97" s="276">
        <v>966.1</v>
      </c>
      <c r="M97" s="276">
        <v>59.957479999999997</v>
      </c>
    </row>
    <row r="98" spans="1:13">
      <c r="A98" s="300">
        <v>89</v>
      </c>
      <c r="B98" s="276" t="s">
        <v>109</v>
      </c>
      <c r="C98" s="276">
        <v>2638.85</v>
      </c>
      <c r="D98" s="278">
        <v>2640.9500000000003</v>
      </c>
      <c r="E98" s="278">
        <v>2616.9000000000005</v>
      </c>
      <c r="F98" s="278">
        <v>2594.9500000000003</v>
      </c>
      <c r="G98" s="278">
        <v>2570.9000000000005</v>
      </c>
      <c r="H98" s="278">
        <v>2662.9000000000005</v>
      </c>
      <c r="I98" s="278">
        <v>2686.9500000000007</v>
      </c>
      <c r="J98" s="278">
        <v>2708.9000000000005</v>
      </c>
      <c r="K98" s="276">
        <v>2665</v>
      </c>
      <c r="L98" s="276">
        <v>2619</v>
      </c>
      <c r="M98" s="276">
        <v>34.010849999999998</v>
      </c>
    </row>
    <row r="99" spans="1:13">
      <c r="A99" s="300">
        <v>90</v>
      </c>
      <c r="B99" s="276" t="s">
        <v>252</v>
      </c>
      <c r="C99" s="276">
        <v>3099.8</v>
      </c>
      <c r="D99" s="278">
        <v>3097.0833333333335</v>
      </c>
      <c r="E99" s="278">
        <v>3055.2166666666672</v>
      </c>
      <c r="F99" s="278">
        <v>3010.6333333333337</v>
      </c>
      <c r="G99" s="278">
        <v>2968.7666666666673</v>
      </c>
      <c r="H99" s="278">
        <v>3141.666666666667</v>
      </c>
      <c r="I99" s="278">
        <v>3183.5333333333328</v>
      </c>
      <c r="J99" s="278">
        <v>3228.1166666666668</v>
      </c>
      <c r="K99" s="276">
        <v>3138.95</v>
      </c>
      <c r="L99" s="276">
        <v>3052.5</v>
      </c>
      <c r="M99" s="276">
        <v>3.6669</v>
      </c>
    </row>
    <row r="100" spans="1:13">
      <c r="A100" s="300">
        <v>91</v>
      </c>
      <c r="B100" s="276" t="s">
        <v>110</v>
      </c>
      <c r="C100" s="276">
        <v>1420.55</v>
      </c>
      <c r="D100" s="278">
        <v>1424.55</v>
      </c>
      <c r="E100" s="278">
        <v>1409.1</v>
      </c>
      <c r="F100" s="278">
        <v>1397.6499999999999</v>
      </c>
      <c r="G100" s="278">
        <v>1382.1999999999998</v>
      </c>
      <c r="H100" s="278">
        <v>1436</v>
      </c>
      <c r="I100" s="278">
        <v>1451.4500000000003</v>
      </c>
      <c r="J100" s="278">
        <v>1462.9</v>
      </c>
      <c r="K100" s="276">
        <v>1440</v>
      </c>
      <c r="L100" s="276">
        <v>1413.1</v>
      </c>
      <c r="M100" s="276">
        <v>110.67025</v>
      </c>
    </row>
    <row r="101" spans="1:13">
      <c r="A101" s="300">
        <v>92</v>
      </c>
      <c r="B101" s="276" t="s">
        <v>253</v>
      </c>
      <c r="C101" s="276">
        <v>719.05</v>
      </c>
      <c r="D101" s="278">
        <v>714.98333333333323</v>
      </c>
      <c r="E101" s="278">
        <v>709.46666666666647</v>
      </c>
      <c r="F101" s="278">
        <v>699.88333333333321</v>
      </c>
      <c r="G101" s="278">
        <v>694.36666666666645</v>
      </c>
      <c r="H101" s="278">
        <v>724.56666666666649</v>
      </c>
      <c r="I101" s="278">
        <v>730.08333333333314</v>
      </c>
      <c r="J101" s="278">
        <v>739.66666666666652</v>
      </c>
      <c r="K101" s="276">
        <v>720.5</v>
      </c>
      <c r="L101" s="276">
        <v>705.4</v>
      </c>
      <c r="M101" s="276">
        <v>35.821620000000003</v>
      </c>
    </row>
    <row r="102" spans="1:13">
      <c r="A102" s="300">
        <v>93</v>
      </c>
      <c r="B102" s="276" t="s">
        <v>111</v>
      </c>
      <c r="C102" s="276">
        <v>3083.55</v>
      </c>
      <c r="D102" s="278">
        <v>3084.3833333333332</v>
      </c>
      <c r="E102" s="278">
        <v>3045.1666666666665</v>
      </c>
      <c r="F102" s="278">
        <v>3006.7833333333333</v>
      </c>
      <c r="G102" s="278">
        <v>2967.5666666666666</v>
      </c>
      <c r="H102" s="278">
        <v>3122.7666666666664</v>
      </c>
      <c r="I102" s="278">
        <v>3161.9833333333336</v>
      </c>
      <c r="J102" s="278">
        <v>3200.3666666666663</v>
      </c>
      <c r="K102" s="276">
        <v>3123.6</v>
      </c>
      <c r="L102" s="276">
        <v>3046</v>
      </c>
      <c r="M102" s="276">
        <v>13.703939999999999</v>
      </c>
    </row>
    <row r="103" spans="1:13">
      <c r="A103" s="300">
        <v>94</v>
      </c>
      <c r="B103" s="276" t="s">
        <v>114</v>
      </c>
      <c r="C103" s="276">
        <v>259.05</v>
      </c>
      <c r="D103" s="278">
        <v>255.6</v>
      </c>
      <c r="E103" s="278">
        <v>251.2</v>
      </c>
      <c r="F103" s="278">
        <v>243.35</v>
      </c>
      <c r="G103" s="278">
        <v>238.95</v>
      </c>
      <c r="H103" s="278">
        <v>263.45</v>
      </c>
      <c r="I103" s="278">
        <v>267.85000000000002</v>
      </c>
      <c r="J103" s="278">
        <v>275.7</v>
      </c>
      <c r="K103" s="276">
        <v>260</v>
      </c>
      <c r="L103" s="276">
        <v>247.75</v>
      </c>
      <c r="M103" s="276">
        <v>180.29077000000001</v>
      </c>
    </row>
    <row r="104" spans="1:13">
      <c r="A104" s="300">
        <v>95</v>
      </c>
      <c r="B104" s="276" t="s">
        <v>115</v>
      </c>
      <c r="C104" s="276">
        <v>220.95</v>
      </c>
      <c r="D104" s="278">
        <v>221.4</v>
      </c>
      <c r="E104" s="278">
        <v>216.8</v>
      </c>
      <c r="F104" s="278">
        <v>212.65</v>
      </c>
      <c r="G104" s="278">
        <v>208.05</v>
      </c>
      <c r="H104" s="278">
        <v>225.55</v>
      </c>
      <c r="I104" s="278">
        <v>230.14999999999998</v>
      </c>
      <c r="J104" s="278">
        <v>234.3</v>
      </c>
      <c r="K104" s="276">
        <v>226</v>
      </c>
      <c r="L104" s="276">
        <v>217.25</v>
      </c>
      <c r="M104" s="276">
        <v>75.006569999999996</v>
      </c>
    </row>
    <row r="105" spans="1:13">
      <c r="A105" s="300">
        <v>96</v>
      </c>
      <c r="B105" s="276" t="s">
        <v>116</v>
      </c>
      <c r="C105" s="276">
        <v>2417.3000000000002</v>
      </c>
      <c r="D105" s="278">
        <v>2422.9666666666667</v>
      </c>
      <c r="E105" s="278">
        <v>2395.9333333333334</v>
      </c>
      <c r="F105" s="278">
        <v>2374.5666666666666</v>
      </c>
      <c r="G105" s="278">
        <v>2347.5333333333333</v>
      </c>
      <c r="H105" s="278">
        <v>2444.3333333333335</v>
      </c>
      <c r="I105" s="278">
        <v>2471.3666666666672</v>
      </c>
      <c r="J105" s="278">
        <v>2492.7333333333336</v>
      </c>
      <c r="K105" s="276">
        <v>2450</v>
      </c>
      <c r="L105" s="276">
        <v>2401.6</v>
      </c>
      <c r="M105" s="276">
        <v>16.416270000000001</v>
      </c>
    </row>
    <row r="106" spans="1:13">
      <c r="A106" s="300">
        <v>97</v>
      </c>
      <c r="B106" s="276" t="s">
        <v>254</v>
      </c>
      <c r="C106" s="276">
        <v>275.10000000000002</v>
      </c>
      <c r="D106" s="278">
        <v>270.65000000000003</v>
      </c>
      <c r="E106" s="278">
        <v>261.40000000000009</v>
      </c>
      <c r="F106" s="278">
        <v>247.70000000000005</v>
      </c>
      <c r="G106" s="278">
        <v>238.4500000000001</v>
      </c>
      <c r="H106" s="278">
        <v>284.35000000000008</v>
      </c>
      <c r="I106" s="278">
        <v>293.59999999999997</v>
      </c>
      <c r="J106" s="278">
        <v>307.30000000000007</v>
      </c>
      <c r="K106" s="276">
        <v>279.89999999999998</v>
      </c>
      <c r="L106" s="276">
        <v>256.95</v>
      </c>
      <c r="M106" s="276">
        <v>84.369910000000004</v>
      </c>
    </row>
    <row r="107" spans="1:13">
      <c r="A107" s="300">
        <v>98</v>
      </c>
      <c r="B107" s="276" t="s">
        <v>255</v>
      </c>
      <c r="C107" s="276">
        <v>43.35</v>
      </c>
      <c r="D107" s="278">
        <v>43.716666666666669</v>
      </c>
      <c r="E107" s="278">
        <v>42.13333333333334</v>
      </c>
      <c r="F107" s="278">
        <v>40.916666666666671</v>
      </c>
      <c r="G107" s="278">
        <v>39.333333333333343</v>
      </c>
      <c r="H107" s="278">
        <v>44.933333333333337</v>
      </c>
      <c r="I107" s="278">
        <v>46.516666666666666</v>
      </c>
      <c r="J107" s="278">
        <v>47.733333333333334</v>
      </c>
      <c r="K107" s="276">
        <v>45.3</v>
      </c>
      <c r="L107" s="276">
        <v>42.5</v>
      </c>
      <c r="M107" s="276">
        <v>94.270089999999996</v>
      </c>
    </row>
    <row r="108" spans="1:13">
      <c r="A108" s="300">
        <v>99</v>
      </c>
      <c r="B108" s="276" t="s">
        <v>117</v>
      </c>
      <c r="C108" s="276">
        <v>220</v>
      </c>
      <c r="D108" s="278">
        <v>220.95000000000002</v>
      </c>
      <c r="E108" s="278">
        <v>214.90000000000003</v>
      </c>
      <c r="F108" s="278">
        <v>209.8</v>
      </c>
      <c r="G108" s="278">
        <v>203.75000000000003</v>
      </c>
      <c r="H108" s="278">
        <v>226.05000000000004</v>
      </c>
      <c r="I108" s="278">
        <v>232.10000000000005</v>
      </c>
      <c r="J108" s="278">
        <v>237.20000000000005</v>
      </c>
      <c r="K108" s="276">
        <v>227</v>
      </c>
      <c r="L108" s="276">
        <v>215.85</v>
      </c>
      <c r="M108" s="276">
        <v>277.82083999999998</v>
      </c>
    </row>
    <row r="109" spans="1:13">
      <c r="A109" s="300">
        <v>100</v>
      </c>
      <c r="B109" s="276" t="s">
        <v>118</v>
      </c>
      <c r="C109" s="276">
        <v>546.70000000000005</v>
      </c>
      <c r="D109" s="278">
        <v>544.38333333333333</v>
      </c>
      <c r="E109" s="278">
        <v>538.16666666666663</v>
      </c>
      <c r="F109" s="278">
        <v>529.63333333333333</v>
      </c>
      <c r="G109" s="278">
        <v>523.41666666666663</v>
      </c>
      <c r="H109" s="278">
        <v>552.91666666666663</v>
      </c>
      <c r="I109" s="278">
        <v>559.13333333333333</v>
      </c>
      <c r="J109" s="278">
        <v>567.66666666666663</v>
      </c>
      <c r="K109" s="276">
        <v>550.6</v>
      </c>
      <c r="L109" s="276">
        <v>535.85</v>
      </c>
      <c r="M109" s="276">
        <v>281.78838000000002</v>
      </c>
    </row>
    <row r="110" spans="1:13">
      <c r="A110" s="300">
        <v>101</v>
      </c>
      <c r="B110" s="276" t="s">
        <v>256</v>
      </c>
      <c r="C110" s="276">
        <v>1611.7</v>
      </c>
      <c r="D110" s="278">
        <v>1604.5666666666666</v>
      </c>
      <c r="E110" s="278">
        <v>1582.6833333333332</v>
      </c>
      <c r="F110" s="278">
        <v>1553.6666666666665</v>
      </c>
      <c r="G110" s="278">
        <v>1531.7833333333331</v>
      </c>
      <c r="H110" s="278">
        <v>1633.5833333333333</v>
      </c>
      <c r="I110" s="278">
        <v>1655.4666666666665</v>
      </c>
      <c r="J110" s="278">
        <v>1684.4833333333333</v>
      </c>
      <c r="K110" s="276">
        <v>1626.45</v>
      </c>
      <c r="L110" s="276">
        <v>1575.55</v>
      </c>
      <c r="M110" s="276">
        <v>13.21608</v>
      </c>
    </row>
    <row r="111" spans="1:13">
      <c r="A111" s="300">
        <v>102</v>
      </c>
      <c r="B111" s="276" t="s">
        <v>119</v>
      </c>
      <c r="C111" s="276">
        <v>510.4</v>
      </c>
      <c r="D111" s="278">
        <v>511.13333333333338</v>
      </c>
      <c r="E111" s="278">
        <v>503.41666666666674</v>
      </c>
      <c r="F111" s="278">
        <v>496.43333333333334</v>
      </c>
      <c r="G111" s="278">
        <v>488.7166666666667</v>
      </c>
      <c r="H111" s="278">
        <v>518.11666666666679</v>
      </c>
      <c r="I111" s="278">
        <v>525.83333333333337</v>
      </c>
      <c r="J111" s="278">
        <v>532.81666666666683</v>
      </c>
      <c r="K111" s="276">
        <v>518.85</v>
      </c>
      <c r="L111" s="276">
        <v>504.15</v>
      </c>
      <c r="M111" s="276">
        <v>25.001090000000001</v>
      </c>
    </row>
    <row r="112" spans="1:13">
      <c r="A112" s="300">
        <v>103</v>
      </c>
      <c r="B112" s="276" t="s">
        <v>257</v>
      </c>
      <c r="C112" s="276">
        <v>31.7</v>
      </c>
      <c r="D112" s="278">
        <v>31.799999999999997</v>
      </c>
      <c r="E112" s="278">
        <v>31.449999999999996</v>
      </c>
      <c r="F112" s="278">
        <v>31.2</v>
      </c>
      <c r="G112" s="278">
        <v>30.849999999999998</v>
      </c>
      <c r="H112" s="278">
        <v>32.049999999999997</v>
      </c>
      <c r="I112" s="278">
        <v>32.399999999999991</v>
      </c>
      <c r="J112" s="278">
        <v>32.649999999999991</v>
      </c>
      <c r="K112" s="276">
        <v>32.15</v>
      </c>
      <c r="L112" s="276">
        <v>31.55</v>
      </c>
      <c r="M112" s="276">
        <v>61.731389999999998</v>
      </c>
    </row>
    <row r="113" spans="1:13">
      <c r="A113" s="300">
        <v>104</v>
      </c>
      <c r="B113" s="276" t="s">
        <v>120</v>
      </c>
      <c r="C113" s="276">
        <v>11.85</v>
      </c>
      <c r="D113" s="278">
        <v>11.866666666666667</v>
      </c>
      <c r="E113" s="278">
        <v>11.483333333333334</v>
      </c>
      <c r="F113" s="278">
        <v>11.116666666666667</v>
      </c>
      <c r="G113" s="278">
        <v>10.733333333333334</v>
      </c>
      <c r="H113" s="278">
        <v>12.233333333333334</v>
      </c>
      <c r="I113" s="278">
        <v>12.616666666666667</v>
      </c>
      <c r="J113" s="278">
        <v>12.983333333333334</v>
      </c>
      <c r="K113" s="276">
        <v>12.25</v>
      </c>
      <c r="L113" s="276">
        <v>11.5</v>
      </c>
      <c r="M113" s="276">
        <v>3747.1257599999999</v>
      </c>
    </row>
    <row r="114" spans="1:13">
      <c r="A114" s="300">
        <v>105</v>
      </c>
      <c r="B114" s="276" t="s">
        <v>121</v>
      </c>
      <c r="C114" s="276">
        <v>41.4</v>
      </c>
      <c r="D114" s="278">
        <v>40.916666666666664</v>
      </c>
      <c r="E114" s="278">
        <v>38.983333333333327</v>
      </c>
      <c r="F114" s="278">
        <v>36.566666666666663</v>
      </c>
      <c r="G114" s="278">
        <v>34.633333333333326</v>
      </c>
      <c r="H114" s="278">
        <v>43.333333333333329</v>
      </c>
      <c r="I114" s="278">
        <v>45.266666666666666</v>
      </c>
      <c r="J114" s="278">
        <v>47.68333333333333</v>
      </c>
      <c r="K114" s="276">
        <v>42.85</v>
      </c>
      <c r="L114" s="276">
        <v>38.5</v>
      </c>
      <c r="M114" s="276">
        <v>806.81106</v>
      </c>
    </row>
    <row r="115" spans="1:13">
      <c r="A115" s="300">
        <v>106</v>
      </c>
      <c r="B115" s="276" t="s">
        <v>122</v>
      </c>
      <c r="C115" s="276">
        <v>542.4</v>
      </c>
      <c r="D115" s="278">
        <v>536.23333333333323</v>
      </c>
      <c r="E115" s="278">
        <v>527.16666666666652</v>
      </c>
      <c r="F115" s="278">
        <v>511.93333333333328</v>
      </c>
      <c r="G115" s="278">
        <v>502.86666666666656</v>
      </c>
      <c r="H115" s="278">
        <v>551.46666666666647</v>
      </c>
      <c r="I115" s="278">
        <v>560.5333333333333</v>
      </c>
      <c r="J115" s="278">
        <v>575.76666666666642</v>
      </c>
      <c r="K115" s="276">
        <v>545.29999999999995</v>
      </c>
      <c r="L115" s="276">
        <v>521</v>
      </c>
      <c r="M115" s="276">
        <v>71.794070000000005</v>
      </c>
    </row>
    <row r="116" spans="1:13">
      <c r="A116" s="300">
        <v>107</v>
      </c>
      <c r="B116" s="276" t="s">
        <v>260</v>
      </c>
      <c r="C116" s="276">
        <v>123.35</v>
      </c>
      <c r="D116" s="278">
        <v>123.71666666666665</v>
      </c>
      <c r="E116" s="278">
        <v>122.13333333333331</v>
      </c>
      <c r="F116" s="278">
        <v>120.91666666666666</v>
      </c>
      <c r="G116" s="278">
        <v>119.33333333333331</v>
      </c>
      <c r="H116" s="278">
        <v>124.93333333333331</v>
      </c>
      <c r="I116" s="278">
        <v>126.51666666666665</v>
      </c>
      <c r="J116" s="278">
        <v>127.73333333333331</v>
      </c>
      <c r="K116" s="276">
        <v>125.3</v>
      </c>
      <c r="L116" s="276">
        <v>122.5</v>
      </c>
      <c r="M116" s="276">
        <v>10.61107</v>
      </c>
    </row>
    <row r="117" spans="1:13">
      <c r="A117" s="300">
        <v>108</v>
      </c>
      <c r="B117" s="276" t="s">
        <v>123</v>
      </c>
      <c r="C117" s="276">
        <v>1732.5</v>
      </c>
      <c r="D117" s="278">
        <v>1728.1166666666668</v>
      </c>
      <c r="E117" s="278">
        <v>1713.2333333333336</v>
      </c>
      <c r="F117" s="278">
        <v>1693.9666666666667</v>
      </c>
      <c r="G117" s="278">
        <v>1679.0833333333335</v>
      </c>
      <c r="H117" s="278">
        <v>1747.3833333333337</v>
      </c>
      <c r="I117" s="278">
        <v>1762.2666666666669</v>
      </c>
      <c r="J117" s="278">
        <v>1781.5333333333338</v>
      </c>
      <c r="K117" s="276">
        <v>1743</v>
      </c>
      <c r="L117" s="276">
        <v>1708.85</v>
      </c>
      <c r="M117" s="276">
        <v>10.39152</v>
      </c>
    </row>
    <row r="118" spans="1:13">
      <c r="A118" s="300">
        <v>109</v>
      </c>
      <c r="B118" s="276" t="s">
        <v>124</v>
      </c>
      <c r="C118" s="276">
        <v>922.35</v>
      </c>
      <c r="D118" s="278">
        <v>922.83333333333337</v>
      </c>
      <c r="E118" s="278">
        <v>908.91666666666674</v>
      </c>
      <c r="F118" s="278">
        <v>895.48333333333335</v>
      </c>
      <c r="G118" s="278">
        <v>881.56666666666672</v>
      </c>
      <c r="H118" s="278">
        <v>936.26666666666677</v>
      </c>
      <c r="I118" s="278">
        <v>950.18333333333351</v>
      </c>
      <c r="J118" s="278">
        <v>963.61666666666679</v>
      </c>
      <c r="K118" s="276">
        <v>936.75</v>
      </c>
      <c r="L118" s="276">
        <v>909.4</v>
      </c>
      <c r="M118" s="276">
        <v>97.681970000000007</v>
      </c>
    </row>
    <row r="119" spans="1:13">
      <c r="A119" s="300">
        <v>110</v>
      </c>
      <c r="B119" s="276" t="s">
        <v>3647</v>
      </c>
      <c r="C119" s="276">
        <v>261.35000000000002</v>
      </c>
      <c r="D119" s="278">
        <v>262.41666666666669</v>
      </c>
      <c r="E119" s="278">
        <v>254.08333333333337</v>
      </c>
      <c r="F119" s="278">
        <v>246.81666666666669</v>
      </c>
      <c r="G119" s="278">
        <v>238.48333333333338</v>
      </c>
      <c r="H119" s="278">
        <v>269.68333333333339</v>
      </c>
      <c r="I119" s="278">
        <v>278.01666666666677</v>
      </c>
      <c r="J119" s="278">
        <v>285.28333333333336</v>
      </c>
      <c r="K119" s="276">
        <v>270.75</v>
      </c>
      <c r="L119" s="276">
        <v>255.15</v>
      </c>
      <c r="M119" s="276">
        <v>90.363529999999997</v>
      </c>
    </row>
    <row r="120" spans="1:13">
      <c r="A120" s="300">
        <v>111</v>
      </c>
      <c r="B120" s="276" t="s">
        <v>126</v>
      </c>
      <c r="C120" s="276">
        <v>1282.0999999999999</v>
      </c>
      <c r="D120" s="278">
        <v>1284.05</v>
      </c>
      <c r="E120" s="278">
        <v>1266.0999999999999</v>
      </c>
      <c r="F120" s="278">
        <v>1250.0999999999999</v>
      </c>
      <c r="G120" s="278">
        <v>1232.1499999999999</v>
      </c>
      <c r="H120" s="278">
        <v>1300.05</v>
      </c>
      <c r="I120" s="278">
        <v>1318.0000000000002</v>
      </c>
      <c r="J120" s="278">
        <v>1334</v>
      </c>
      <c r="K120" s="276">
        <v>1302</v>
      </c>
      <c r="L120" s="276">
        <v>1268.05</v>
      </c>
      <c r="M120" s="276">
        <v>71.617149999999995</v>
      </c>
    </row>
    <row r="121" spans="1:13">
      <c r="A121" s="300">
        <v>112</v>
      </c>
      <c r="B121" s="276" t="s">
        <v>127</v>
      </c>
      <c r="C121" s="276">
        <v>94.1</v>
      </c>
      <c r="D121" s="278">
        <v>94.3</v>
      </c>
      <c r="E121" s="278">
        <v>93</v>
      </c>
      <c r="F121" s="278">
        <v>91.9</v>
      </c>
      <c r="G121" s="278">
        <v>90.600000000000009</v>
      </c>
      <c r="H121" s="278">
        <v>95.399999999999991</v>
      </c>
      <c r="I121" s="278">
        <v>96.699999999999974</v>
      </c>
      <c r="J121" s="278">
        <v>97.799999999999983</v>
      </c>
      <c r="K121" s="276">
        <v>95.6</v>
      </c>
      <c r="L121" s="276">
        <v>93.2</v>
      </c>
      <c r="M121" s="276">
        <v>247.10986</v>
      </c>
    </row>
    <row r="122" spans="1:13">
      <c r="A122" s="300">
        <v>113</v>
      </c>
      <c r="B122" s="276" t="s">
        <v>262</v>
      </c>
      <c r="C122" s="276">
        <v>2147.5500000000002</v>
      </c>
      <c r="D122" s="278">
        <v>2155.7666666666669</v>
      </c>
      <c r="E122" s="278">
        <v>2125.5333333333338</v>
      </c>
      <c r="F122" s="278">
        <v>2103.5166666666669</v>
      </c>
      <c r="G122" s="278">
        <v>2073.2833333333338</v>
      </c>
      <c r="H122" s="278">
        <v>2177.7833333333338</v>
      </c>
      <c r="I122" s="278">
        <v>2208.0166666666664</v>
      </c>
      <c r="J122" s="278">
        <v>2230.0333333333338</v>
      </c>
      <c r="K122" s="276">
        <v>2186</v>
      </c>
      <c r="L122" s="276">
        <v>2133.75</v>
      </c>
      <c r="M122" s="276">
        <v>2.80992</v>
      </c>
    </row>
    <row r="123" spans="1:13">
      <c r="A123" s="300">
        <v>114</v>
      </c>
      <c r="B123" s="276" t="s">
        <v>2931</v>
      </c>
      <c r="C123" s="276">
        <v>1483.45</v>
      </c>
      <c r="D123" s="278">
        <v>1482.45</v>
      </c>
      <c r="E123" s="278">
        <v>1450</v>
      </c>
      <c r="F123" s="278">
        <v>1416.55</v>
      </c>
      <c r="G123" s="278">
        <v>1384.1</v>
      </c>
      <c r="H123" s="278">
        <v>1515.9</v>
      </c>
      <c r="I123" s="278">
        <v>1548.3500000000004</v>
      </c>
      <c r="J123" s="278">
        <v>1581.8000000000002</v>
      </c>
      <c r="K123" s="276">
        <v>1514.9</v>
      </c>
      <c r="L123" s="276">
        <v>1449</v>
      </c>
      <c r="M123" s="276">
        <v>42.447650000000003</v>
      </c>
    </row>
    <row r="124" spans="1:13">
      <c r="A124" s="300">
        <v>115</v>
      </c>
      <c r="B124" s="276" t="s">
        <v>128</v>
      </c>
      <c r="C124" s="276">
        <v>205.4</v>
      </c>
      <c r="D124" s="278">
        <v>207.13333333333333</v>
      </c>
      <c r="E124" s="278">
        <v>202.76666666666665</v>
      </c>
      <c r="F124" s="278">
        <v>200.13333333333333</v>
      </c>
      <c r="G124" s="278">
        <v>195.76666666666665</v>
      </c>
      <c r="H124" s="278">
        <v>209.76666666666665</v>
      </c>
      <c r="I124" s="278">
        <v>214.13333333333333</v>
      </c>
      <c r="J124" s="278">
        <v>216.76666666666665</v>
      </c>
      <c r="K124" s="276">
        <v>211.5</v>
      </c>
      <c r="L124" s="276">
        <v>204.5</v>
      </c>
      <c r="M124" s="276">
        <v>490.67836999999997</v>
      </c>
    </row>
    <row r="125" spans="1:13">
      <c r="A125" s="300">
        <v>116</v>
      </c>
      <c r="B125" s="276" t="s">
        <v>129</v>
      </c>
      <c r="C125" s="276">
        <v>284.2</v>
      </c>
      <c r="D125" s="278">
        <v>284.31666666666666</v>
      </c>
      <c r="E125" s="278">
        <v>278.0333333333333</v>
      </c>
      <c r="F125" s="278">
        <v>271.86666666666662</v>
      </c>
      <c r="G125" s="278">
        <v>265.58333333333326</v>
      </c>
      <c r="H125" s="278">
        <v>290.48333333333335</v>
      </c>
      <c r="I125" s="278">
        <v>296.76666666666677</v>
      </c>
      <c r="J125" s="278">
        <v>302.93333333333339</v>
      </c>
      <c r="K125" s="276">
        <v>290.60000000000002</v>
      </c>
      <c r="L125" s="276">
        <v>278.14999999999998</v>
      </c>
      <c r="M125" s="276">
        <v>123.78749000000001</v>
      </c>
    </row>
    <row r="126" spans="1:13">
      <c r="A126" s="300">
        <v>117</v>
      </c>
      <c r="B126" s="276" t="s">
        <v>263</v>
      </c>
      <c r="C126" s="276">
        <v>67.3</v>
      </c>
      <c r="D126" s="278">
        <v>67.533333333333346</v>
      </c>
      <c r="E126" s="278">
        <v>66.566666666666691</v>
      </c>
      <c r="F126" s="278">
        <v>65.833333333333343</v>
      </c>
      <c r="G126" s="278">
        <v>64.866666666666688</v>
      </c>
      <c r="H126" s="278">
        <v>68.266666666666694</v>
      </c>
      <c r="I126" s="278">
        <v>69.233333333333363</v>
      </c>
      <c r="J126" s="278">
        <v>69.966666666666697</v>
      </c>
      <c r="K126" s="276">
        <v>68.5</v>
      </c>
      <c r="L126" s="276">
        <v>66.8</v>
      </c>
      <c r="M126" s="276">
        <v>28.325389999999999</v>
      </c>
    </row>
    <row r="127" spans="1:13">
      <c r="A127" s="300">
        <v>118</v>
      </c>
      <c r="B127" s="276" t="s">
        <v>130</v>
      </c>
      <c r="C127" s="276">
        <v>401.7</v>
      </c>
      <c r="D127" s="278">
        <v>401.59999999999997</v>
      </c>
      <c r="E127" s="278">
        <v>395.84999999999991</v>
      </c>
      <c r="F127" s="278">
        <v>389.99999999999994</v>
      </c>
      <c r="G127" s="278">
        <v>384.24999999999989</v>
      </c>
      <c r="H127" s="278">
        <v>407.44999999999993</v>
      </c>
      <c r="I127" s="278">
        <v>413.20000000000005</v>
      </c>
      <c r="J127" s="278">
        <v>419.04999999999995</v>
      </c>
      <c r="K127" s="276">
        <v>407.35</v>
      </c>
      <c r="L127" s="276">
        <v>395.75</v>
      </c>
      <c r="M127" s="276">
        <v>79.105670000000003</v>
      </c>
    </row>
    <row r="128" spans="1:13">
      <c r="A128" s="300">
        <v>119</v>
      </c>
      <c r="B128" s="276" t="s">
        <v>264</v>
      </c>
      <c r="C128" s="276">
        <v>908.8</v>
      </c>
      <c r="D128" s="278">
        <v>898.35</v>
      </c>
      <c r="E128" s="278">
        <v>876.7</v>
      </c>
      <c r="F128" s="278">
        <v>844.6</v>
      </c>
      <c r="G128" s="278">
        <v>822.95</v>
      </c>
      <c r="H128" s="278">
        <v>930.45</v>
      </c>
      <c r="I128" s="278">
        <v>952.09999999999991</v>
      </c>
      <c r="J128" s="278">
        <v>984.2</v>
      </c>
      <c r="K128" s="276">
        <v>920</v>
      </c>
      <c r="L128" s="276">
        <v>866.25</v>
      </c>
      <c r="M128" s="276">
        <v>12.69814</v>
      </c>
    </row>
    <row r="129" spans="1:13">
      <c r="A129" s="300">
        <v>120</v>
      </c>
      <c r="B129" s="276" t="s">
        <v>131</v>
      </c>
      <c r="C129" s="276">
        <v>2788.6</v>
      </c>
      <c r="D129" s="278">
        <v>2797.25</v>
      </c>
      <c r="E129" s="278">
        <v>2738.45</v>
      </c>
      <c r="F129" s="278">
        <v>2688.2999999999997</v>
      </c>
      <c r="G129" s="278">
        <v>2629.4999999999995</v>
      </c>
      <c r="H129" s="278">
        <v>2847.4</v>
      </c>
      <c r="I129" s="278">
        <v>2906.2000000000003</v>
      </c>
      <c r="J129" s="278">
        <v>2956.3500000000004</v>
      </c>
      <c r="K129" s="276">
        <v>2856.05</v>
      </c>
      <c r="L129" s="276">
        <v>2747.1</v>
      </c>
      <c r="M129" s="276">
        <v>10.286250000000001</v>
      </c>
    </row>
    <row r="130" spans="1:13">
      <c r="A130" s="300">
        <v>121</v>
      </c>
      <c r="B130" s="276" t="s">
        <v>133</v>
      </c>
      <c r="C130" s="276">
        <v>1970.4</v>
      </c>
      <c r="D130" s="278">
        <v>1965.9333333333334</v>
      </c>
      <c r="E130" s="278">
        <v>1952.8666666666668</v>
      </c>
      <c r="F130" s="278">
        <v>1935.3333333333335</v>
      </c>
      <c r="G130" s="278">
        <v>1922.2666666666669</v>
      </c>
      <c r="H130" s="278">
        <v>1983.4666666666667</v>
      </c>
      <c r="I130" s="278">
        <v>1996.5333333333333</v>
      </c>
      <c r="J130" s="278">
        <v>2014.0666666666666</v>
      </c>
      <c r="K130" s="276">
        <v>1979</v>
      </c>
      <c r="L130" s="276">
        <v>1948.4</v>
      </c>
      <c r="M130" s="276">
        <v>34.525149999999996</v>
      </c>
    </row>
    <row r="131" spans="1:13">
      <c r="A131" s="300">
        <v>122</v>
      </c>
      <c r="B131" s="276" t="s">
        <v>134</v>
      </c>
      <c r="C131" s="276">
        <v>102.75</v>
      </c>
      <c r="D131" s="278">
        <v>103.21666666666665</v>
      </c>
      <c r="E131" s="278">
        <v>100.08333333333331</v>
      </c>
      <c r="F131" s="278">
        <v>97.416666666666657</v>
      </c>
      <c r="G131" s="278">
        <v>94.283333333333317</v>
      </c>
      <c r="H131" s="278">
        <v>105.88333333333331</v>
      </c>
      <c r="I131" s="278">
        <v>109.01666666666667</v>
      </c>
      <c r="J131" s="278">
        <v>111.68333333333331</v>
      </c>
      <c r="K131" s="276">
        <v>106.35</v>
      </c>
      <c r="L131" s="276">
        <v>100.55</v>
      </c>
      <c r="M131" s="276">
        <v>288.64010000000002</v>
      </c>
    </row>
    <row r="132" spans="1:13">
      <c r="A132" s="300">
        <v>123</v>
      </c>
      <c r="B132" s="276" t="s">
        <v>358</v>
      </c>
      <c r="C132" s="276">
        <v>2352</v>
      </c>
      <c r="D132" s="278">
        <v>2361.35</v>
      </c>
      <c r="E132" s="278">
        <v>2317.6499999999996</v>
      </c>
      <c r="F132" s="278">
        <v>2283.2999999999997</v>
      </c>
      <c r="G132" s="278">
        <v>2239.5999999999995</v>
      </c>
      <c r="H132" s="278">
        <v>2395.6999999999998</v>
      </c>
      <c r="I132" s="278">
        <v>2439.3999999999996</v>
      </c>
      <c r="J132" s="278">
        <v>2473.75</v>
      </c>
      <c r="K132" s="276">
        <v>2405.0500000000002</v>
      </c>
      <c r="L132" s="276">
        <v>2327</v>
      </c>
      <c r="M132" s="276">
        <v>1.8240700000000001</v>
      </c>
    </row>
    <row r="133" spans="1:13">
      <c r="A133" s="300">
        <v>124</v>
      </c>
      <c r="B133" s="276" t="s">
        <v>135</v>
      </c>
      <c r="C133" s="276">
        <v>408.3</v>
      </c>
      <c r="D133" s="278">
        <v>407.03333333333336</v>
      </c>
      <c r="E133" s="278">
        <v>396.2166666666667</v>
      </c>
      <c r="F133" s="278">
        <v>384.13333333333333</v>
      </c>
      <c r="G133" s="278">
        <v>373.31666666666666</v>
      </c>
      <c r="H133" s="278">
        <v>419.11666666666673</v>
      </c>
      <c r="I133" s="278">
        <v>429.93333333333345</v>
      </c>
      <c r="J133" s="278">
        <v>442.01666666666677</v>
      </c>
      <c r="K133" s="276">
        <v>417.85</v>
      </c>
      <c r="L133" s="276">
        <v>394.95</v>
      </c>
      <c r="M133" s="276">
        <v>117.63166</v>
      </c>
    </row>
    <row r="134" spans="1:13">
      <c r="A134" s="300">
        <v>125</v>
      </c>
      <c r="B134" s="276" t="s">
        <v>136</v>
      </c>
      <c r="C134" s="276">
        <v>1314</v>
      </c>
      <c r="D134" s="278">
        <v>1314.6666666666667</v>
      </c>
      <c r="E134" s="278">
        <v>1299.3333333333335</v>
      </c>
      <c r="F134" s="278">
        <v>1284.6666666666667</v>
      </c>
      <c r="G134" s="278">
        <v>1269.3333333333335</v>
      </c>
      <c r="H134" s="278">
        <v>1329.3333333333335</v>
      </c>
      <c r="I134" s="278">
        <v>1344.666666666667</v>
      </c>
      <c r="J134" s="278">
        <v>1359.3333333333335</v>
      </c>
      <c r="K134" s="276">
        <v>1330</v>
      </c>
      <c r="L134" s="276">
        <v>1300</v>
      </c>
      <c r="M134" s="276">
        <v>46.15963</v>
      </c>
    </row>
    <row r="135" spans="1:13">
      <c r="A135" s="300">
        <v>126</v>
      </c>
      <c r="B135" s="276" t="s">
        <v>266</v>
      </c>
      <c r="C135" s="276">
        <v>3956.9</v>
      </c>
      <c r="D135" s="278">
        <v>4016.9666666666667</v>
      </c>
      <c r="E135" s="278">
        <v>3874.9333333333334</v>
      </c>
      <c r="F135" s="278">
        <v>3792.9666666666667</v>
      </c>
      <c r="G135" s="278">
        <v>3650.9333333333334</v>
      </c>
      <c r="H135" s="278">
        <v>4098.9333333333334</v>
      </c>
      <c r="I135" s="278">
        <v>4240.9666666666672</v>
      </c>
      <c r="J135" s="278">
        <v>4322.9333333333334</v>
      </c>
      <c r="K135" s="276">
        <v>4159</v>
      </c>
      <c r="L135" s="276">
        <v>3935</v>
      </c>
      <c r="M135" s="276">
        <v>5.9707600000000003</v>
      </c>
    </row>
    <row r="136" spans="1:13">
      <c r="A136" s="300">
        <v>127</v>
      </c>
      <c r="B136" s="276" t="s">
        <v>265</v>
      </c>
      <c r="C136" s="276">
        <v>2492.35</v>
      </c>
      <c r="D136" s="278">
        <v>2509.1166666666668</v>
      </c>
      <c r="E136" s="278">
        <v>2398.2333333333336</v>
      </c>
      <c r="F136" s="278">
        <v>2304.1166666666668</v>
      </c>
      <c r="G136" s="278">
        <v>2193.2333333333336</v>
      </c>
      <c r="H136" s="278">
        <v>2603.2333333333336</v>
      </c>
      <c r="I136" s="278">
        <v>2714.1166666666668</v>
      </c>
      <c r="J136" s="278">
        <v>2808.2333333333336</v>
      </c>
      <c r="K136" s="276">
        <v>2620</v>
      </c>
      <c r="L136" s="276">
        <v>2415</v>
      </c>
      <c r="M136" s="276">
        <v>3.3549000000000002</v>
      </c>
    </row>
    <row r="137" spans="1:13">
      <c r="A137" s="300">
        <v>128</v>
      </c>
      <c r="B137" s="276" t="s">
        <v>137</v>
      </c>
      <c r="C137" s="276">
        <v>1000.6</v>
      </c>
      <c r="D137" s="278">
        <v>1010.5166666666668</v>
      </c>
      <c r="E137" s="278">
        <v>981.08333333333348</v>
      </c>
      <c r="F137" s="278">
        <v>961.56666666666672</v>
      </c>
      <c r="G137" s="278">
        <v>932.13333333333344</v>
      </c>
      <c r="H137" s="278">
        <v>1030.0333333333335</v>
      </c>
      <c r="I137" s="278">
        <v>1059.4666666666667</v>
      </c>
      <c r="J137" s="278">
        <v>1078.9833333333336</v>
      </c>
      <c r="K137" s="276">
        <v>1039.95</v>
      </c>
      <c r="L137" s="276">
        <v>991</v>
      </c>
      <c r="M137" s="276">
        <v>55.586019999999998</v>
      </c>
    </row>
    <row r="138" spans="1:13">
      <c r="A138" s="300">
        <v>129</v>
      </c>
      <c r="B138" s="276" t="s">
        <v>138</v>
      </c>
      <c r="C138" s="276">
        <v>736.1</v>
      </c>
      <c r="D138" s="278">
        <v>737.66666666666663</v>
      </c>
      <c r="E138" s="278">
        <v>728.88333333333321</v>
      </c>
      <c r="F138" s="278">
        <v>721.66666666666663</v>
      </c>
      <c r="G138" s="278">
        <v>712.88333333333321</v>
      </c>
      <c r="H138" s="278">
        <v>744.88333333333321</v>
      </c>
      <c r="I138" s="278">
        <v>753.66666666666674</v>
      </c>
      <c r="J138" s="278">
        <v>760.88333333333321</v>
      </c>
      <c r="K138" s="276">
        <v>746.45</v>
      </c>
      <c r="L138" s="276">
        <v>730.45</v>
      </c>
      <c r="M138" s="276">
        <v>36.016080000000002</v>
      </c>
    </row>
    <row r="139" spans="1:13">
      <c r="A139" s="300">
        <v>130</v>
      </c>
      <c r="B139" s="276" t="s">
        <v>139</v>
      </c>
      <c r="C139" s="276">
        <v>188.55</v>
      </c>
      <c r="D139" s="278">
        <v>188.08333333333334</v>
      </c>
      <c r="E139" s="278">
        <v>185.16666666666669</v>
      </c>
      <c r="F139" s="278">
        <v>181.78333333333333</v>
      </c>
      <c r="G139" s="278">
        <v>178.86666666666667</v>
      </c>
      <c r="H139" s="278">
        <v>191.4666666666667</v>
      </c>
      <c r="I139" s="278">
        <v>194.38333333333338</v>
      </c>
      <c r="J139" s="278">
        <v>197.76666666666671</v>
      </c>
      <c r="K139" s="276">
        <v>191</v>
      </c>
      <c r="L139" s="276">
        <v>184.7</v>
      </c>
      <c r="M139" s="276">
        <v>113.60129000000001</v>
      </c>
    </row>
    <row r="140" spans="1:13">
      <c r="A140" s="300">
        <v>131</v>
      </c>
      <c r="B140" s="276" t="s">
        <v>140</v>
      </c>
      <c r="C140" s="276">
        <v>173.95</v>
      </c>
      <c r="D140" s="278">
        <v>173.65</v>
      </c>
      <c r="E140" s="278">
        <v>171.55</v>
      </c>
      <c r="F140" s="278">
        <v>169.15</v>
      </c>
      <c r="G140" s="278">
        <v>167.05</v>
      </c>
      <c r="H140" s="278">
        <v>176.05</v>
      </c>
      <c r="I140" s="278">
        <v>178.14999999999998</v>
      </c>
      <c r="J140" s="278">
        <v>180.55</v>
      </c>
      <c r="K140" s="276">
        <v>175.75</v>
      </c>
      <c r="L140" s="276">
        <v>171.25</v>
      </c>
      <c r="M140" s="276">
        <v>57.737299999999998</v>
      </c>
    </row>
    <row r="141" spans="1:13">
      <c r="A141" s="300">
        <v>132</v>
      </c>
      <c r="B141" s="276" t="s">
        <v>141</v>
      </c>
      <c r="C141" s="276">
        <v>418.65</v>
      </c>
      <c r="D141" s="278">
        <v>419.5333333333333</v>
      </c>
      <c r="E141" s="278">
        <v>414.16666666666663</v>
      </c>
      <c r="F141" s="278">
        <v>409.68333333333334</v>
      </c>
      <c r="G141" s="278">
        <v>404.31666666666666</v>
      </c>
      <c r="H141" s="278">
        <v>424.01666666666659</v>
      </c>
      <c r="I141" s="278">
        <v>429.38333333333327</v>
      </c>
      <c r="J141" s="278">
        <v>433.86666666666656</v>
      </c>
      <c r="K141" s="276">
        <v>424.9</v>
      </c>
      <c r="L141" s="276">
        <v>415.05</v>
      </c>
      <c r="M141" s="276">
        <v>31.56306</v>
      </c>
    </row>
    <row r="142" spans="1:13">
      <c r="A142" s="300">
        <v>133</v>
      </c>
      <c r="B142" s="276" t="s">
        <v>142</v>
      </c>
      <c r="C142" s="276">
        <v>7628.6</v>
      </c>
      <c r="D142" s="278">
        <v>7644.3666666666659</v>
      </c>
      <c r="E142" s="278">
        <v>7539.7333333333318</v>
      </c>
      <c r="F142" s="278">
        <v>7450.8666666666659</v>
      </c>
      <c r="G142" s="278">
        <v>7346.2333333333318</v>
      </c>
      <c r="H142" s="278">
        <v>7733.2333333333318</v>
      </c>
      <c r="I142" s="278">
        <v>7837.866666666665</v>
      </c>
      <c r="J142" s="278">
        <v>7926.7333333333318</v>
      </c>
      <c r="K142" s="276">
        <v>7749</v>
      </c>
      <c r="L142" s="276">
        <v>7555.5</v>
      </c>
      <c r="M142" s="276">
        <v>8.4067799999999995</v>
      </c>
    </row>
    <row r="143" spans="1:13">
      <c r="A143" s="300">
        <v>134</v>
      </c>
      <c r="B143" s="276" t="s">
        <v>143</v>
      </c>
      <c r="C143" s="276">
        <v>586.15</v>
      </c>
      <c r="D143" s="278">
        <v>586.58333333333326</v>
      </c>
      <c r="E143" s="278">
        <v>577.36666666666656</v>
      </c>
      <c r="F143" s="278">
        <v>568.58333333333326</v>
      </c>
      <c r="G143" s="278">
        <v>559.36666666666656</v>
      </c>
      <c r="H143" s="278">
        <v>595.36666666666656</v>
      </c>
      <c r="I143" s="278">
        <v>604.58333333333326</v>
      </c>
      <c r="J143" s="278">
        <v>613.36666666666656</v>
      </c>
      <c r="K143" s="276">
        <v>595.79999999999995</v>
      </c>
      <c r="L143" s="276">
        <v>577.79999999999995</v>
      </c>
      <c r="M143" s="276">
        <v>24.930240000000001</v>
      </c>
    </row>
    <row r="144" spans="1:13">
      <c r="A144" s="300">
        <v>135</v>
      </c>
      <c r="B144" s="276" t="s">
        <v>144</v>
      </c>
      <c r="C144" s="276">
        <v>709.4</v>
      </c>
      <c r="D144" s="278">
        <v>707.70000000000016</v>
      </c>
      <c r="E144" s="278">
        <v>698.90000000000032</v>
      </c>
      <c r="F144" s="278">
        <v>688.4000000000002</v>
      </c>
      <c r="G144" s="278">
        <v>679.60000000000036</v>
      </c>
      <c r="H144" s="278">
        <v>718.20000000000027</v>
      </c>
      <c r="I144" s="278">
        <v>727.00000000000023</v>
      </c>
      <c r="J144" s="278">
        <v>737.50000000000023</v>
      </c>
      <c r="K144" s="276">
        <v>716.5</v>
      </c>
      <c r="L144" s="276">
        <v>697.2</v>
      </c>
      <c r="M144" s="276">
        <v>19.669930000000001</v>
      </c>
    </row>
    <row r="145" spans="1:13">
      <c r="A145" s="300">
        <v>136</v>
      </c>
      <c r="B145" s="276" t="s">
        <v>145</v>
      </c>
      <c r="C145" s="276">
        <v>1129.5</v>
      </c>
      <c r="D145" s="278">
        <v>1120.7333333333333</v>
      </c>
      <c r="E145" s="278">
        <v>1108.7666666666667</v>
      </c>
      <c r="F145" s="278">
        <v>1088.0333333333333</v>
      </c>
      <c r="G145" s="278">
        <v>1076.0666666666666</v>
      </c>
      <c r="H145" s="278">
        <v>1141.4666666666667</v>
      </c>
      <c r="I145" s="278">
        <v>1153.4333333333334</v>
      </c>
      <c r="J145" s="278">
        <v>1174.1666666666667</v>
      </c>
      <c r="K145" s="276">
        <v>1132.7</v>
      </c>
      <c r="L145" s="276">
        <v>1100</v>
      </c>
      <c r="M145" s="276">
        <v>14.62556</v>
      </c>
    </row>
    <row r="146" spans="1:13">
      <c r="A146" s="300">
        <v>137</v>
      </c>
      <c r="B146" s="276" t="s">
        <v>146</v>
      </c>
      <c r="C146" s="276">
        <v>1694.85</v>
      </c>
      <c r="D146" s="278">
        <v>1695.6166666666668</v>
      </c>
      <c r="E146" s="278">
        <v>1667.2333333333336</v>
      </c>
      <c r="F146" s="278">
        <v>1639.6166666666668</v>
      </c>
      <c r="G146" s="278">
        <v>1611.2333333333336</v>
      </c>
      <c r="H146" s="278">
        <v>1723.2333333333336</v>
      </c>
      <c r="I146" s="278">
        <v>1751.6166666666668</v>
      </c>
      <c r="J146" s="278">
        <v>1779.2333333333336</v>
      </c>
      <c r="K146" s="276">
        <v>1724</v>
      </c>
      <c r="L146" s="276">
        <v>1668</v>
      </c>
      <c r="M146" s="276">
        <v>8.4288299999999996</v>
      </c>
    </row>
    <row r="147" spans="1:13">
      <c r="A147" s="300">
        <v>138</v>
      </c>
      <c r="B147" s="276" t="s">
        <v>147</v>
      </c>
      <c r="C147" s="276">
        <v>166.4</v>
      </c>
      <c r="D147" s="278">
        <v>166.85</v>
      </c>
      <c r="E147" s="278">
        <v>163.35</v>
      </c>
      <c r="F147" s="278">
        <v>160.30000000000001</v>
      </c>
      <c r="G147" s="278">
        <v>156.80000000000001</v>
      </c>
      <c r="H147" s="278">
        <v>169.89999999999998</v>
      </c>
      <c r="I147" s="278">
        <v>173.39999999999998</v>
      </c>
      <c r="J147" s="278">
        <v>176.44999999999996</v>
      </c>
      <c r="K147" s="276">
        <v>170.35</v>
      </c>
      <c r="L147" s="276">
        <v>163.80000000000001</v>
      </c>
      <c r="M147" s="276">
        <v>82.551090000000002</v>
      </c>
    </row>
    <row r="148" spans="1:13">
      <c r="A148" s="300">
        <v>139</v>
      </c>
      <c r="B148" s="276" t="s">
        <v>268</v>
      </c>
      <c r="C148" s="276">
        <v>1615.75</v>
      </c>
      <c r="D148" s="278">
        <v>1633.05</v>
      </c>
      <c r="E148" s="278">
        <v>1568.6999999999998</v>
      </c>
      <c r="F148" s="278">
        <v>1521.6499999999999</v>
      </c>
      <c r="G148" s="278">
        <v>1457.2999999999997</v>
      </c>
      <c r="H148" s="278">
        <v>1680.1</v>
      </c>
      <c r="I148" s="278">
        <v>1744.4499999999998</v>
      </c>
      <c r="J148" s="278">
        <v>1791.5</v>
      </c>
      <c r="K148" s="276">
        <v>1697.4</v>
      </c>
      <c r="L148" s="276">
        <v>1586</v>
      </c>
      <c r="M148" s="276">
        <v>9.73</v>
      </c>
    </row>
    <row r="149" spans="1:13">
      <c r="A149" s="300">
        <v>140</v>
      </c>
      <c r="B149" s="276" t="s">
        <v>148</v>
      </c>
      <c r="C149" s="276">
        <v>78752.25</v>
      </c>
      <c r="D149" s="278">
        <v>78723.816666666666</v>
      </c>
      <c r="E149" s="278">
        <v>77647.633333333331</v>
      </c>
      <c r="F149" s="278">
        <v>76543.016666666663</v>
      </c>
      <c r="G149" s="278">
        <v>75466.833333333328</v>
      </c>
      <c r="H149" s="278">
        <v>79828.433333333334</v>
      </c>
      <c r="I149" s="278">
        <v>80904.616666666654</v>
      </c>
      <c r="J149" s="278">
        <v>82009.233333333337</v>
      </c>
      <c r="K149" s="276">
        <v>79800</v>
      </c>
      <c r="L149" s="276">
        <v>77619.199999999997</v>
      </c>
      <c r="M149" s="276">
        <v>0.30426999999999998</v>
      </c>
    </row>
    <row r="150" spans="1:13">
      <c r="A150" s="300">
        <v>141</v>
      </c>
      <c r="B150" s="276" t="s">
        <v>267</v>
      </c>
      <c r="C150" s="276">
        <v>39.25</v>
      </c>
      <c r="D150" s="278">
        <v>39.300000000000004</v>
      </c>
      <c r="E150" s="278">
        <v>38.300000000000011</v>
      </c>
      <c r="F150" s="278">
        <v>37.350000000000009</v>
      </c>
      <c r="G150" s="278">
        <v>36.350000000000016</v>
      </c>
      <c r="H150" s="278">
        <v>40.250000000000007</v>
      </c>
      <c r="I150" s="278">
        <v>41.249999999999993</v>
      </c>
      <c r="J150" s="278">
        <v>42.2</v>
      </c>
      <c r="K150" s="276">
        <v>40.299999999999997</v>
      </c>
      <c r="L150" s="276">
        <v>38.35</v>
      </c>
      <c r="M150" s="276">
        <v>65.256029999999996</v>
      </c>
    </row>
    <row r="151" spans="1:13">
      <c r="A151" s="300">
        <v>142</v>
      </c>
      <c r="B151" s="276" t="s">
        <v>149</v>
      </c>
      <c r="C151" s="276">
        <v>1280.9000000000001</v>
      </c>
      <c r="D151" s="278">
        <v>1283.3333333333333</v>
      </c>
      <c r="E151" s="278">
        <v>1255.6166666666666</v>
      </c>
      <c r="F151" s="278">
        <v>1230.3333333333333</v>
      </c>
      <c r="G151" s="278">
        <v>1202.6166666666666</v>
      </c>
      <c r="H151" s="278">
        <v>1308.6166666666666</v>
      </c>
      <c r="I151" s="278">
        <v>1336.3333333333333</v>
      </c>
      <c r="J151" s="278">
        <v>1361.6166666666666</v>
      </c>
      <c r="K151" s="276">
        <v>1311.05</v>
      </c>
      <c r="L151" s="276">
        <v>1258.05</v>
      </c>
      <c r="M151" s="276">
        <v>23.597480000000001</v>
      </c>
    </row>
    <row r="152" spans="1:13">
      <c r="A152" s="300">
        <v>143</v>
      </c>
      <c r="B152" s="276" t="s">
        <v>3161</v>
      </c>
      <c r="C152" s="276">
        <v>305.64999999999998</v>
      </c>
      <c r="D152" s="278">
        <v>307.45</v>
      </c>
      <c r="E152" s="278">
        <v>300.45</v>
      </c>
      <c r="F152" s="278">
        <v>295.25</v>
      </c>
      <c r="G152" s="278">
        <v>288.25</v>
      </c>
      <c r="H152" s="278">
        <v>312.64999999999998</v>
      </c>
      <c r="I152" s="278">
        <v>319.64999999999998</v>
      </c>
      <c r="J152" s="278">
        <v>324.84999999999997</v>
      </c>
      <c r="K152" s="276">
        <v>314.45</v>
      </c>
      <c r="L152" s="276">
        <v>302.25</v>
      </c>
      <c r="M152" s="276">
        <v>7.2827799999999998</v>
      </c>
    </row>
    <row r="153" spans="1:13">
      <c r="A153" s="300">
        <v>144</v>
      </c>
      <c r="B153" s="276" t="s">
        <v>269</v>
      </c>
      <c r="C153" s="276">
        <v>953.05</v>
      </c>
      <c r="D153" s="278">
        <v>956.33333333333337</v>
      </c>
      <c r="E153" s="278">
        <v>933.66666666666674</v>
      </c>
      <c r="F153" s="278">
        <v>914.28333333333342</v>
      </c>
      <c r="G153" s="278">
        <v>891.61666666666679</v>
      </c>
      <c r="H153" s="278">
        <v>975.7166666666667</v>
      </c>
      <c r="I153" s="278">
        <v>998.38333333333344</v>
      </c>
      <c r="J153" s="278">
        <v>1017.7666666666667</v>
      </c>
      <c r="K153" s="276">
        <v>979</v>
      </c>
      <c r="L153" s="276">
        <v>936.95</v>
      </c>
      <c r="M153" s="276">
        <v>3.15429</v>
      </c>
    </row>
    <row r="154" spans="1:13">
      <c r="A154" s="300">
        <v>145</v>
      </c>
      <c r="B154" s="276" t="s">
        <v>150</v>
      </c>
      <c r="C154" s="276">
        <v>47.1</v>
      </c>
      <c r="D154" s="278">
        <v>46.783333333333339</v>
      </c>
      <c r="E154" s="278">
        <v>46.01666666666668</v>
      </c>
      <c r="F154" s="278">
        <v>44.933333333333344</v>
      </c>
      <c r="G154" s="278">
        <v>44.166666666666686</v>
      </c>
      <c r="H154" s="278">
        <v>47.866666666666674</v>
      </c>
      <c r="I154" s="278">
        <v>48.63333333333334</v>
      </c>
      <c r="J154" s="278">
        <v>49.716666666666669</v>
      </c>
      <c r="K154" s="276">
        <v>47.55</v>
      </c>
      <c r="L154" s="276">
        <v>45.7</v>
      </c>
      <c r="M154" s="276">
        <v>289.77402999999998</v>
      </c>
    </row>
    <row r="155" spans="1:13">
      <c r="A155" s="300">
        <v>146</v>
      </c>
      <c r="B155" s="276" t="s">
        <v>261</v>
      </c>
      <c r="C155" s="276">
        <v>5259.8</v>
      </c>
      <c r="D155" s="278">
        <v>5440.2833333333328</v>
      </c>
      <c r="E155" s="278">
        <v>5000.5666666666657</v>
      </c>
      <c r="F155" s="278">
        <v>4741.333333333333</v>
      </c>
      <c r="G155" s="278">
        <v>4301.6166666666659</v>
      </c>
      <c r="H155" s="278">
        <v>5699.5166666666655</v>
      </c>
      <c r="I155" s="278">
        <v>6139.2333333333327</v>
      </c>
      <c r="J155" s="278">
        <v>6398.4666666666653</v>
      </c>
      <c r="K155" s="276">
        <v>5880</v>
      </c>
      <c r="L155" s="276">
        <v>5181.05</v>
      </c>
      <c r="M155" s="276">
        <v>41.595390000000002</v>
      </c>
    </row>
    <row r="156" spans="1:13">
      <c r="A156" s="300">
        <v>147</v>
      </c>
      <c r="B156" s="276" t="s">
        <v>153</v>
      </c>
      <c r="C156" s="276">
        <v>18515.25</v>
      </c>
      <c r="D156" s="278">
        <v>18515.083333333332</v>
      </c>
      <c r="E156" s="278">
        <v>18430.166666666664</v>
      </c>
      <c r="F156" s="278">
        <v>18345.083333333332</v>
      </c>
      <c r="G156" s="278">
        <v>18260.166666666664</v>
      </c>
      <c r="H156" s="278">
        <v>18600.166666666664</v>
      </c>
      <c r="I156" s="278">
        <v>18685.083333333328</v>
      </c>
      <c r="J156" s="278">
        <v>18770.166666666664</v>
      </c>
      <c r="K156" s="276">
        <v>18600</v>
      </c>
      <c r="L156" s="276">
        <v>18430</v>
      </c>
      <c r="M156" s="276">
        <v>0.57706000000000002</v>
      </c>
    </row>
    <row r="157" spans="1:13">
      <c r="A157" s="300">
        <v>148</v>
      </c>
      <c r="B157" s="276" t="s">
        <v>270</v>
      </c>
      <c r="C157" s="276">
        <v>24.4</v>
      </c>
      <c r="D157" s="278">
        <v>24.5</v>
      </c>
      <c r="E157" s="278">
        <v>24</v>
      </c>
      <c r="F157" s="278">
        <v>23.6</v>
      </c>
      <c r="G157" s="278">
        <v>23.1</v>
      </c>
      <c r="H157" s="278">
        <v>24.9</v>
      </c>
      <c r="I157" s="278">
        <v>25.4</v>
      </c>
      <c r="J157" s="278">
        <v>25.799999999999997</v>
      </c>
      <c r="K157" s="276">
        <v>25</v>
      </c>
      <c r="L157" s="276">
        <v>24.1</v>
      </c>
      <c r="M157" s="276">
        <v>97.868440000000007</v>
      </c>
    </row>
    <row r="158" spans="1:13">
      <c r="A158" s="300">
        <v>149</v>
      </c>
      <c r="B158" s="276" t="s">
        <v>155</v>
      </c>
      <c r="C158" s="276">
        <v>123.25</v>
      </c>
      <c r="D158" s="278">
        <v>123.63333333333333</v>
      </c>
      <c r="E158" s="278">
        <v>120.86666666666665</v>
      </c>
      <c r="F158" s="278">
        <v>118.48333333333332</v>
      </c>
      <c r="G158" s="278">
        <v>115.71666666666664</v>
      </c>
      <c r="H158" s="278">
        <v>126.01666666666665</v>
      </c>
      <c r="I158" s="278">
        <v>128.78333333333333</v>
      </c>
      <c r="J158" s="278">
        <v>131.16666666666666</v>
      </c>
      <c r="K158" s="276">
        <v>126.4</v>
      </c>
      <c r="L158" s="276">
        <v>121.25</v>
      </c>
      <c r="M158" s="276">
        <v>199.98927</v>
      </c>
    </row>
    <row r="159" spans="1:13">
      <c r="A159" s="300">
        <v>150</v>
      </c>
      <c r="B159" s="276" t="s">
        <v>156</v>
      </c>
      <c r="C159" s="276">
        <v>97.85</v>
      </c>
      <c r="D159" s="278">
        <v>98.033333333333346</v>
      </c>
      <c r="E159" s="278">
        <v>97.066666666666691</v>
      </c>
      <c r="F159" s="278">
        <v>96.283333333333346</v>
      </c>
      <c r="G159" s="278">
        <v>95.316666666666691</v>
      </c>
      <c r="H159" s="278">
        <v>98.816666666666691</v>
      </c>
      <c r="I159" s="278">
        <v>99.78333333333336</v>
      </c>
      <c r="J159" s="278">
        <v>100.56666666666669</v>
      </c>
      <c r="K159" s="276">
        <v>99</v>
      </c>
      <c r="L159" s="276">
        <v>97.25</v>
      </c>
      <c r="M159" s="276">
        <v>219.52878000000001</v>
      </c>
    </row>
    <row r="160" spans="1:13">
      <c r="A160" s="300">
        <v>151</v>
      </c>
      <c r="B160" s="276" t="s">
        <v>271</v>
      </c>
      <c r="C160" s="276">
        <v>587.54999999999995</v>
      </c>
      <c r="D160" s="278">
        <v>585.18333333333328</v>
      </c>
      <c r="E160" s="278">
        <v>577.41666666666652</v>
      </c>
      <c r="F160" s="278">
        <v>567.28333333333319</v>
      </c>
      <c r="G160" s="278">
        <v>559.51666666666642</v>
      </c>
      <c r="H160" s="278">
        <v>595.31666666666661</v>
      </c>
      <c r="I160" s="278">
        <v>603.08333333333326</v>
      </c>
      <c r="J160" s="278">
        <v>613.2166666666667</v>
      </c>
      <c r="K160" s="276">
        <v>592.95000000000005</v>
      </c>
      <c r="L160" s="276">
        <v>575.04999999999995</v>
      </c>
      <c r="M160" s="276">
        <v>2.1511300000000002</v>
      </c>
    </row>
    <row r="161" spans="1:13">
      <c r="A161" s="300">
        <v>152</v>
      </c>
      <c r="B161" s="276" t="s">
        <v>272</v>
      </c>
      <c r="C161" s="276">
        <v>3364.95</v>
      </c>
      <c r="D161" s="278">
        <v>3392.75</v>
      </c>
      <c r="E161" s="278">
        <v>3305.5</v>
      </c>
      <c r="F161" s="278">
        <v>3246.05</v>
      </c>
      <c r="G161" s="278">
        <v>3158.8</v>
      </c>
      <c r="H161" s="278">
        <v>3452.2</v>
      </c>
      <c r="I161" s="278">
        <v>3539.45</v>
      </c>
      <c r="J161" s="278">
        <v>3598.8999999999996</v>
      </c>
      <c r="K161" s="276">
        <v>3480</v>
      </c>
      <c r="L161" s="276">
        <v>3333.3</v>
      </c>
      <c r="M161" s="276">
        <v>0.65934999999999999</v>
      </c>
    </row>
    <row r="162" spans="1:13">
      <c r="A162" s="300">
        <v>153</v>
      </c>
      <c r="B162" s="276" t="s">
        <v>157</v>
      </c>
      <c r="C162" s="276">
        <v>113</v>
      </c>
      <c r="D162" s="278">
        <v>113.73333333333333</v>
      </c>
      <c r="E162" s="278">
        <v>111.56666666666666</v>
      </c>
      <c r="F162" s="278">
        <v>110.13333333333333</v>
      </c>
      <c r="G162" s="278">
        <v>107.96666666666665</v>
      </c>
      <c r="H162" s="278">
        <v>115.16666666666667</v>
      </c>
      <c r="I162" s="278">
        <v>117.33333333333333</v>
      </c>
      <c r="J162" s="278">
        <v>118.76666666666668</v>
      </c>
      <c r="K162" s="276">
        <v>115.9</v>
      </c>
      <c r="L162" s="276">
        <v>112.3</v>
      </c>
      <c r="M162" s="276">
        <v>30.717780000000001</v>
      </c>
    </row>
    <row r="163" spans="1:13">
      <c r="A163" s="300">
        <v>154</v>
      </c>
      <c r="B163" s="276" t="s">
        <v>158</v>
      </c>
      <c r="C163" s="276">
        <v>96.95</v>
      </c>
      <c r="D163" s="278">
        <v>97.5</v>
      </c>
      <c r="E163" s="278">
        <v>95.7</v>
      </c>
      <c r="F163" s="278">
        <v>94.45</v>
      </c>
      <c r="G163" s="278">
        <v>92.65</v>
      </c>
      <c r="H163" s="278">
        <v>98.75</v>
      </c>
      <c r="I163" s="278">
        <v>100.55000000000001</v>
      </c>
      <c r="J163" s="278">
        <v>101.8</v>
      </c>
      <c r="K163" s="276">
        <v>99.3</v>
      </c>
      <c r="L163" s="276">
        <v>96.25</v>
      </c>
      <c r="M163" s="276">
        <v>503.06160999999997</v>
      </c>
    </row>
    <row r="164" spans="1:13">
      <c r="A164" s="300">
        <v>155</v>
      </c>
      <c r="B164" s="276" t="s">
        <v>159</v>
      </c>
      <c r="C164" s="276">
        <v>28748.75</v>
      </c>
      <c r="D164" s="278">
        <v>28859.633333333331</v>
      </c>
      <c r="E164" s="278">
        <v>28296.816666666662</v>
      </c>
      <c r="F164" s="278">
        <v>27844.883333333331</v>
      </c>
      <c r="G164" s="278">
        <v>27282.066666666662</v>
      </c>
      <c r="H164" s="278">
        <v>29311.566666666662</v>
      </c>
      <c r="I164" s="278">
        <v>29874.383333333328</v>
      </c>
      <c r="J164" s="278">
        <v>30326.316666666662</v>
      </c>
      <c r="K164" s="276">
        <v>29422.45</v>
      </c>
      <c r="L164" s="276">
        <v>28407.7</v>
      </c>
      <c r="M164" s="276">
        <v>0.61302999999999996</v>
      </c>
    </row>
    <row r="165" spans="1:13">
      <c r="A165" s="300">
        <v>156</v>
      </c>
      <c r="B165" s="276" t="s">
        <v>160</v>
      </c>
      <c r="C165" s="276">
        <v>1415.45</v>
      </c>
      <c r="D165" s="278">
        <v>1417.3166666666666</v>
      </c>
      <c r="E165" s="278">
        <v>1380.1333333333332</v>
      </c>
      <c r="F165" s="278">
        <v>1344.8166666666666</v>
      </c>
      <c r="G165" s="278">
        <v>1307.6333333333332</v>
      </c>
      <c r="H165" s="278">
        <v>1452.6333333333332</v>
      </c>
      <c r="I165" s="278">
        <v>1489.8166666666666</v>
      </c>
      <c r="J165" s="278">
        <v>1525.1333333333332</v>
      </c>
      <c r="K165" s="276">
        <v>1454.5</v>
      </c>
      <c r="L165" s="276">
        <v>1382</v>
      </c>
      <c r="M165" s="276">
        <v>17.89303</v>
      </c>
    </row>
    <row r="166" spans="1:13">
      <c r="A166" s="300">
        <v>157</v>
      </c>
      <c r="B166" s="276" t="s">
        <v>161</v>
      </c>
      <c r="C166" s="276">
        <v>256.10000000000002</v>
      </c>
      <c r="D166" s="278">
        <v>256.01666666666665</v>
      </c>
      <c r="E166" s="278">
        <v>252.63333333333333</v>
      </c>
      <c r="F166" s="278">
        <v>249.16666666666669</v>
      </c>
      <c r="G166" s="278">
        <v>245.78333333333336</v>
      </c>
      <c r="H166" s="278">
        <v>259.48333333333329</v>
      </c>
      <c r="I166" s="278">
        <v>262.86666666666662</v>
      </c>
      <c r="J166" s="278">
        <v>266.33333333333326</v>
      </c>
      <c r="K166" s="276">
        <v>259.39999999999998</v>
      </c>
      <c r="L166" s="276">
        <v>252.55</v>
      </c>
      <c r="M166" s="276">
        <v>30.532340000000001</v>
      </c>
    </row>
    <row r="167" spans="1:13">
      <c r="A167" s="300">
        <v>158</v>
      </c>
      <c r="B167" s="276" t="s">
        <v>162</v>
      </c>
      <c r="C167" s="276">
        <v>118.75</v>
      </c>
      <c r="D167" s="278">
        <v>118.75</v>
      </c>
      <c r="E167" s="278">
        <v>117.2</v>
      </c>
      <c r="F167" s="278">
        <v>115.65</v>
      </c>
      <c r="G167" s="278">
        <v>114.10000000000001</v>
      </c>
      <c r="H167" s="278">
        <v>120.3</v>
      </c>
      <c r="I167" s="278">
        <v>121.85000000000001</v>
      </c>
      <c r="J167" s="278">
        <v>123.39999999999999</v>
      </c>
      <c r="K167" s="276">
        <v>120.3</v>
      </c>
      <c r="L167" s="276">
        <v>117.2</v>
      </c>
      <c r="M167" s="276">
        <v>58.479520000000001</v>
      </c>
    </row>
    <row r="168" spans="1:13">
      <c r="A168" s="300">
        <v>159</v>
      </c>
      <c r="B168" s="276" t="s">
        <v>275</v>
      </c>
      <c r="C168" s="276">
        <v>5165.3999999999996</v>
      </c>
      <c r="D168" s="278">
        <v>5181.8</v>
      </c>
      <c r="E168" s="278">
        <v>5138.6000000000004</v>
      </c>
      <c r="F168" s="278">
        <v>5111.8</v>
      </c>
      <c r="G168" s="278">
        <v>5068.6000000000004</v>
      </c>
      <c r="H168" s="278">
        <v>5208.6000000000004</v>
      </c>
      <c r="I168" s="278">
        <v>5251.7999999999993</v>
      </c>
      <c r="J168" s="278">
        <v>5278.6</v>
      </c>
      <c r="K168" s="276">
        <v>5225</v>
      </c>
      <c r="L168" s="276">
        <v>5155</v>
      </c>
      <c r="M168" s="276">
        <v>0.57899</v>
      </c>
    </row>
    <row r="169" spans="1:13">
      <c r="A169" s="300">
        <v>160</v>
      </c>
      <c r="B169" s="276" t="s">
        <v>277</v>
      </c>
      <c r="C169" s="276">
        <v>11236.5</v>
      </c>
      <c r="D169" s="278">
        <v>11181.516666666668</v>
      </c>
      <c r="E169" s="278">
        <v>11096.983333333337</v>
      </c>
      <c r="F169" s="278">
        <v>10957.466666666669</v>
      </c>
      <c r="G169" s="278">
        <v>10872.933333333338</v>
      </c>
      <c r="H169" s="278">
        <v>11321.033333333336</v>
      </c>
      <c r="I169" s="278">
        <v>11405.566666666666</v>
      </c>
      <c r="J169" s="278">
        <v>11545.083333333336</v>
      </c>
      <c r="K169" s="276">
        <v>11266.05</v>
      </c>
      <c r="L169" s="276">
        <v>11042</v>
      </c>
      <c r="M169" s="276">
        <v>9.1450000000000004E-2</v>
      </c>
    </row>
    <row r="170" spans="1:13">
      <c r="A170" s="300">
        <v>161</v>
      </c>
      <c r="B170" s="276" t="s">
        <v>163</v>
      </c>
      <c r="C170" s="276">
        <v>1795.4</v>
      </c>
      <c r="D170" s="278">
        <v>1788.6499999999999</v>
      </c>
      <c r="E170" s="278">
        <v>1776.7499999999998</v>
      </c>
      <c r="F170" s="278">
        <v>1758.1</v>
      </c>
      <c r="G170" s="278">
        <v>1746.1999999999998</v>
      </c>
      <c r="H170" s="278">
        <v>1807.2999999999997</v>
      </c>
      <c r="I170" s="278">
        <v>1819.1999999999998</v>
      </c>
      <c r="J170" s="278">
        <v>1837.8499999999997</v>
      </c>
      <c r="K170" s="276">
        <v>1800.55</v>
      </c>
      <c r="L170" s="276">
        <v>1770</v>
      </c>
      <c r="M170" s="276">
        <v>5.8813000000000004</v>
      </c>
    </row>
    <row r="171" spans="1:13">
      <c r="A171" s="300">
        <v>162</v>
      </c>
      <c r="B171" s="276" t="s">
        <v>273</v>
      </c>
      <c r="C171" s="276">
        <v>2229.15</v>
      </c>
      <c r="D171" s="278">
        <v>2245.1166666666663</v>
      </c>
      <c r="E171" s="278">
        <v>2200.2333333333327</v>
      </c>
      <c r="F171" s="278">
        <v>2171.3166666666662</v>
      </c>
      <c r="G171" s="278">
        <v>2126.4333333333325</v>
      </c>
      <c r="H171" s="278">
        <v>2274.0333333333328</v>
      </c>
      <c r="I171" s="278">
        <v>2318.916666666667</v>
      </c>
      <c r="J171" s="278">
        <v>2347.833333333333</v>
      </c>
      <c r="K171" s="276">
        <v>2290</v>
      </c>
      <c r="L171" s="276">
        <v>2216.1999999999998</v>
      </c>
      <c r="M171" s="276">
        <v>6.4096500000000001</v>
      </c>
    </row>
    <row r="172" spans="1:13">
      <c r="A172" s="300">
        <v>163</v>
      </c>
      <c r="B172" s="276" t="s">
        <v>164</v>
      </c>
      <c r="C172" s="276">
        <v>35.200000000000003</v>
      </c>
      <c r="D172" s="278">
        <v>35.449999999999996</v>
      </c>
      <c r="E172" s="278">
        <v>34.499999999999993</v>
      </c>
      <c r="F172" s="278">
        <v>33.799999999999997</v>
      </c>
      <c r="G172" s="278">
        <v>32.849999999999994</v>
      </c>
      <c r="H172" s="278">
        <v>36.149999999999991</v>
      </c>
      <c r="I172" s="278">
        <v>37.099999999999994</v>
      </c>
      <c r="J172" s="278">
        <v>37.79999999999999</v>
      </c>
      <c r="K172" s="276">
        <v>36.4</v>
      </c>
      <c r="L172" s="276">
        <v>34.75</v>
      </c>
      <c r="M172" s="276">
        <v>2023.2789</v>
      </c>
    </row>
    <row r="173" spans="1:13">
      <c r="A173" s="300">
        <v>164</v>
      </c>
      <c r="B173" s="276" t="s">
        <v>274</v>
      </c>
      <c r="C173" s="276">
        <v>366.3</v>
      </c>
      <c r="D173" s="278">
        <v>369.45</v>
      </c>
      <c r="E173" s="278">
        <v>360.9</v>
      </c>
      <c r="F173" s="278">
        <v>355.5</v>
      </c>
      <c r="G173" s="278">
        <v>346.95</v>
      </c>
      <c r="H173" s="278">
        <v>374.84999999999997</v>
      </c>
      <c r="I173" s="278">
        <v>383.40000000000003</v>
      </c>
      <c r="J173" s="278">
        <v>388.79999999999995</v>
      </c>
      <c r="K173" s="276">
        <v>378</v>
      </c>
      <c r="L173" s="276">
        <v>364.05</v>
      </c>
      <c r="M173" s="276">
        <v>2.4117600000000001</v>
      </c>
    </row>
    <row r="174" spans="1:13">
      <c r="A174" s="300">
        <v>165</v>
      </c>
      <c r="B174" s="276" t="s">
        <v>491</v>
      </c>
      <c r="C174" s="276">
        <v>1176.0999999999999</v>
      </c>
      <c r="D174" s="278">
        <v>1175.3500000000001</v>
      </c>
      <c r="E174" s="278">
        <v>1145.7500000000002</v>
      </c>
      <c r="F174" s="278">
        <v>1115.4000000000001</v>
      </c>
      <c r="G174" s="278">
        <v>1085.8000000000002</v>
      </c>
      <c r="H174" s="278">
        <v>1205.7000000000003</v>
      </c>
      <c r="I174" s="278">
        <v>1235.3000000000002</v>
      </c>
      <c r="J174" s="278">
        <v>1265.6500000000003</v>
      </c>
      <c r="K174" s="276">
        <v>1204.95</v>
      </c>
      <c r="L174" s="276">
        <v>1145</v>
      </c>
      <c r="M174" s="276">
        <v>16.144400000000001</v>
      </c>
    </row>
    <row r="175" spans="1:13">
      <c r="A175" s="300">
        <v>166</v>
      </c>
      <c r="B175" s="276" t="s">
        <v>165</v>
      </c>
      <c r="C175" s="276">
        <v>196.15</v>
      </c>
      <c r="D175" s="278">
        <v>193.58333333333334</v>
      </c>
      <c r="E175" s="278">
        <v>189.56666666666669</v>
      </c>
      <c r="F175" s="278">
        <v>182.98333333333335</v>
      </c>
      <c r="G175" s="278">
        <v>178.9666666666667</v>
      </c>
      <c r="H175" s="278">
        <v>200.16666666666669</v>
      </c>
      <c r="I175" s="278">
        <v>204.18333333333334</v>
      </c>
      <c r="J175" s="278">
        <v>210.76666666666668</v>
      </c>
      <c r="K175" s="276">
        <v>197.6</v>
      </c>
      <c r="L175" s="276">
        <v>187</v>
      </c>
      <c r="M175" s="276">
        <v>305.24202000000002</v>
      </c>
    </row>
    <row r="176" spans="1:13">
      <c r="A176" s="300">
        <v>167</v>
      </c>
      <c r="B176" s="276" t="s">
        <v>276</v>
      </c>
      <c r="C176" s="276">
        <v>280.89999999999998</v>
      </c>
      <c r="D176" s="278">
        <v>280.73333333333335</v>
      </c>
      <c r="E176" s="278">
        <v>275.4666666666667</v>
      </c>
      <c r="F176" s="278">
        <v>270.03333333333336</v>
      </c>
      <c r="G176" s="278">
        <v>264.76666666666671</v>
      </c>
      <c r="H176" s="278">
        <v>286.16666666666669</v>
      </c>
      <c r="I176" s="278">
        <v>291.43333333333334</v>
      </c>
      <c r="J176" s="278">
        <v>296.86666666666667</v>
      </c>
      <c r="K176" s="276">
        <v>286</v>
      </c>
      <c r="L176" s="276">
        <v>275.3</v>
      </c>
      <c r="M176" s="276">
        <v>12.636889999999999</v>
      </c>
    </row>
    <row r="177" spans="1:13">
      <c r="A177" s="300">
        <v>168</v>
      </c>
      <c r="B177" s="276" t="s">
        <v>278</v>
      </c>
      <c r="C177" s="276">
        <v>525.6</v>
      </c>
      <c r="D177" s="278">
        <v>529.66666666666663</v>
      </c>
      <c r="E177" s="278">
        <v>516.43333333333328</v>
      </c>
      <c r="F177" s="278">
        <v>507.26666666666665</v>
      </c>
      <c r="G177" s="278">
        <v>494.0333333333333</v>
      </c>
      <c r="H177" s="278">
        <v>538.83333333333326</v>
      </c>
      <c r="I177" s="278">
        <v>552.06666666666661</v>
      </c>
      <c r="J177" s="278">
        <v>561.23333333333323</v>
      </c>
      <c r="K177" s="276">
        <v>542.9</v>
      </c>
      <c r="L177" s="276">
        <v>520.5</v>
      </c>
      <c r="M177" s="276">
        <v>1.7445900000000001</v>
      </c>
    </row>
    <row r="178" spans="1:13">
      <c r="A178" s="300">
        <v>169</v>
      </c>
      <c r="B178" s="276" t="s">
        <v>279</v>
      </c>
      <c r="C178" s="276">
        <v>479.05</v>
      </c>
      <c r="D178" s="278">
        <v>479.13333333333338</v>
      </c>
      <c r="E178" s="278">
        <v>468.26666666666677</v>
      </c>
      <c r="F178" s="278">
        <v>457.48333333333341</v>
      </c>
      <c r="G178" s="278">
        <v>446.61666666666679</v>
      </c>
      <c r="H178" s="278">
        <v>489.91666666666674</v>
      </c>
      <c r="I178" s="278">
        <v>500.78333333333342</v>
      </c>
      <c r="J178" s="278">
        <v>511.56666666666672</v>
      </c>
      <c r="K178" s="276">
        <v>490</v>
      </c>
      <c r="L178" s="276">
        <v>468.35</v>
      </c>
      <c r="M178" s="276">
        <v>2.41195</v>
      </c>
    </row>
    <row r="179" spans="1:13">
      <c r="A179" s="300">
        <v>170</v>
      </c>
      <c r="B179" s="276" t="s">
        <v>167</v>
      </c>
      <c r="C179" s="276">
        <v>802.45</v>
      </c>
      <c r="D179" s="278">
        <v>797.86666666666667</v>
      </c>
      <c r="E179" s="278">
        <v>790.73333333333335</v>
      </c>
      <c r="F179" s="278">
        <v>779.01666666666665</v>
      </c>
      <c r="G179" s="278">
        <v>771.88333333333333</v>
      </c>
      <c r="H179" s="278">
        <v>809.58333333333337</v>
      </c>
      <c r="I179" s="278">
        <v>816.71666666666681</v>
      </c>
      <c r="J179" s="278">
        <v>828.43333333333339</v>
      </c>
      <c r="K179" s="276">
        <v>805</v>
      </c>
      <c r="L179" s="276">
        <v>786.15</v>
      </c>
      <c r="M179" s="276">
        <v>9.7264199999999992</v>
      </c>
    </row>
    <row r="180" spans="1:13">
      <c r="A180" s="300">
        <v>171</v>
      </c>
      <c r="B180" s="276" t="s">
        <v>168</v>
      </c>
      <c r="C180" s="276">
        <v>264.2</v>
      </c>
      <c r="D180" s="278">
        <v>262.26666666666665</v>
      </c>
      <c r="E180" s="278">
        <v>253.98333333333329</v>
      </c>
      <c r="F180" s="278">
        <v>243.76666666666665</v>
      </c>
      <c r="G180" s="278">
        <v>235.48333333333329</v>
      </c>
      <c r="H180" s="278">
        <v>272.48333333333329</v>
      </c>
      <c r="I180" s="278">
        <v>280.76666666666659</v>
      </c>
      <c r="J180" s="278">
        <v>290.98333333333329</v>
      </c>
      <c r="K180" s="276">
        <v>270.55</v>
      </c>
      <c r="L180" s="276">
        <v>252.05</v>
      </c>
      <c r="M180" s="276">
        <v>494.24461000000002</v>
      </c>
    </row>
    <row r="181" spans="1:13">
      <c r="A181" s="300">
        <v>172</v>
      </c>
      <c r="B181" s="276" t="s">
        <v>169</v>
      </c>
      <c r="C181" s="276">
        <v>141.05000000000001</v>
      </c>
      <c r="D181" s="278">
        <v>140.68333333333337</v>
      </c>
      <c r="E181" s="278">
        <v>138.96666666666673</v>
      </c>
      <c r="F181" s="278">
        <v>136.88333333333335</v>
      </c>
      <c r="G181" s="278">
        <v>135.16666666666671</v>
      </c>
      <c r="H181" s="278">
        <v>142.76666666666674</v>
      </c>
      <c r="I181" s="278">
        <v>144.48333333333338</v>
      </c>
      <c r="J181" s="278">
        <v>146.56666666666675</v>
      </c>
      <c r="K181" s="276">
        <v>142.4</v>
      </c>
      <c r="L181" s="276">
        <v>138.6</v>
      </c>
      <c r="M181" s="276">
        <v>71.548370000000006</v>
      </c>
    </row>
    <row r="182" spans="1:13">
      <c r="A182" s="300">
        <v>173</v>
      </c>
      <c r="B182" s="276" t="s">
        <v>170</v>
      </c>
      <c r="C182" s="276">
        <v>1914.25</v>
      </c>
      <c r="D182" s="278">
        <v>1928.4666666666665</v>
      </c>
      <c r="E182" s="278">
        <v>1890.9333333333329</v>
      </c>
      <c r="F182" s="278">
        <v>1867.6166666666666</v>
      </c>
      <c r="G182" s="278">
        <v>1830.083333333333</v>
      </c>
      <c r="H182" s="278">
        <v>1951.7833333333328</v>
      </c>
      <c r="I182" s="278">
        <v>1989.3166666666662</v>
      </c>
      <c r="J182" s="278">
        <v>2012.6333333333328</v>
      </c>
      <c r="K182" s="276">
        <v>1966</v>
      </c>
      <c r="L182" s="276">
        <v>1905.15</v>
      </c>
      <c r="M182" s="276">
        <v>214.14269999999999</v>
      </c>
    </row>
    <row r="183" spans="1:13">
      <c r="A183" s="300">
        <v>174</v>
      </c>
      <c r="B183" s="276" t="s">
        <v>171</v>
      </c>
      <c r="C183" s="276">
        <v>76.2</v>
      </c>
      <c r="D183" s="278">
        <v>76.850000000000009</v>
      </c>
      <c r="E183" s="278">
        <v>74.550000000000011</v>
      </c>
      <c r="F183" s="278">
        <v>72.900000000000006</v>
      </c>
      <c r="G183" s="278">
        <v>70.600000000000009</v>
      </c>
      <c r="H183" s="278">
        <v>78.500000000000014</v>
      </c>
      <c r="I183" s="278">
        <v>80.8</v>
      </c>
      <c r="J183" s="278">
        <v>82.450000000000017</v>
      </c>
      <c r="K183" s="276">
        <v>79.150000000000006</v>
      </c>
      <c r="L183" s="276">
        <v>75.2</v>
      </c>
      <c r="M183" s="276">
        <v>566.09754999999996</v>
      </c>
    </row>
    <row r="184" spans="1:13">
      <c r="A184" s="300">
        <v>175</v>
      </c>
      <c r="B184" s="276" t="s">
        <v>3523</v>
      </c>
      <c r="C184" s="276">
        <v>969</v>
      </c>
      <c r="D184" s="278">
        <v>954.06666666666661</v>
      </c>
      <c r="E184" s="278">
        <v>933.13333333333321</v>
      </c>
      <c r="F184" s="278">
        <v>897.26666666666665</v>
      </c>
      <c r="G184" s="278">
        <v>876.33333333333326</v>
      </c>
      <c r="H184" s="278">
        <v>989.93333333333317</v>
      </c>
      <c r="I184" s="278">
        <v>1010.8666666666666</v>
      </c>
      <c r="J184" s="278">
        <v>1046.7333333333331</v>
      </c>
      <c r="K184" s="276">
        <v>975</v>
      </c>
      <c r="L184" s="276">
        <v>918.2</v>
      </c>
      <c r="M184" s="276">
        <v>74.564250000000001</v>
      </c>
    </row>
    <row r="185" spans="1:13">
      <c r="A185" s="300">
        <v>176</v>
      </c>
      <c r="B185" s="276" t="s">
        <v>280</v>
      </c>
      <c r="C185" s="276">
        <v>910.3</v>
      </c>
      <c r="D185" s="278">
        <v>908.76666666666677</v>
      </c>
      <c r="E185" s="278">
        <v>902.53333333333353</v>
      </c>
      <c r="F185" s="278">
        <v>894.76666666666677</v>
      </c>
      <c r="G185" s="278">
        <v>888.53333333333353</v>
      </c>
      <c r="H185" s="278">
        <v>916.53333333333353</v>
      </c>
      <c r="I185" s="278">
        <v>922.76666666666688</v>
      </c>
      <c r="J185" s="278">
        <v>930.53333333333353</v>
      </c>
      <c r="K185" s="276">
        <v>915</v>
      </c>
      <c r="L185" s="276">
        <v>901</v>
      </c>
      <c r="M185" s="276">
        <v>12.14878</v>
      </c>
    </row>
    <row r="186" spans="1:13">
      <c r="A186" s="300">
        <v>177</v>
      </c>
      <c r="B186" s="276" t="s">
        <v>172</v>
      </c>
      <c r="C186" s="276">
        <v>285.05</v>
      </c>
      <c r="D186" s="278">
        <v>285.2</v>
      </c>
      <c r="E186" s="278">
        <v>281.25</v>
      </c>
      <c r="F186" s="278">
        <v>277.45</v>
      </c>
      <c r="G186" s="278">
        <v>273.5</v>
      </c>
      <c r="H186" s="278">
        <v>289</v>
      </c>
      <c r="I186" s="278">
        <v>292.94999999999993</v>
      </c>
      <c r="J186" s="278">
        <v>296.75</v>
      </c>
      <c r="K186" s="276">
        <v>289.14999999999998</v>
      </c>
      <c r="L186" s="276">
        <v>281.39999999999998</v>
      </c>
      <c r="M186" s="276">
        <v>407.65708000000001</v>
      </c>
    </row>
    <row r="187" spans="1:13">
      <c r="A187" s="300">
        <v>178</v>
      </c>
      <c r="B187" s="276" t="s">
        <v>173</v>
      </c>
      <c r="C187" s="276">
        <v>24824.35</v>
      </c>
      <c r="D187" s="278">
        <v>24540.583333333332</v>
      </c>
      <c r="E187" s="278">
        <v>24133.766666666663</v>
      </c>
      <c r="F187" s="278">
        <v>23443.183333333331</v>
      </c>
      <c r="G187" s="278">
        <v>23036.366666666661</v>
      </c>
      <c r="H187" s="278">
        <v>25231.166666666664</v>
      </c>
      <c r="I187" s="278">
        <v>25637.983333333337</v>
      </c>
      <c r="J187" s="278">
        <v>26328.566666666666</v>
      </c>
      <c r="K187" s="276">
        <v>24947.4</v>
      </c>
      <c r="L187" s="276">
        <v>23850</v>
      </c>
      <c r="M187" s="276">
        <v>0.73141999999999996</v>
      </c>
    </row>
    <row r="188" spans="1:13">
      <c r="A188" s="300">
        <v>179</v>
      </c>
      <c r="B188" s="276" t="s">
        <v>174</v>
      </c>
      <c r="C188" s="276">
        <v>1618.55</v>
      </c>
      <c r="D188" s="278">
        <v>1618.7166666666665</v>
      </c>
      <c r="E188" s="278">
        <v>1601.9833333333329</v>
      </c>
      <c r="F188" s="278">
        <v>1585.4166666666665</v>
      </c>
      <c r="G188" s="278">
        <v>1568.6833333333329</v>
      </c>
      <c r="H188" s="278">
        <v>1635.2833333333328</v>
      </c>
      <c r="I188" s="278">
        <v>1652.0166666666664</v>
      </c>
      <c r="J188" s="278">
        <v>1668.5833333333328</v>
      </c>
      <c r="K188" s="276">
        <v>1635.45</v>
      </c>
      <c r="L188" s="276">
        <v>1602.15</v>
      </c>
      <c r="M188" s="276">
        <v>3.99518</v>
      </c>
    </row>
    <row r="189" spans="1:13">
      <c r="A189" s="300">
        <v>180</v>
      </c>
      <c r="B189" s="276" t="s">
        <v>175</v>
      </c>
      <c r="C189" s="276">
        <v>5701.45</v>
      </c>
      <c r="D189" s="278">
        <v>5714.05</v>
      </c>
      <c r="E189" s="278">
        <v>5633.4000000000005</v>
      </c>
      <c r="F189" s="278">
        <v>5565.35</v>
      </c>
      <c r="G189" s="278">
        <v>5484.7000000000007</v>
      </c>
      <c r="H189" s="278">
        <v>5782.1</v>
      </c>
      <c r="I189" s="278">
        <v>5862.75</v>
      </c>
      <c r="J189" s="278">
        <v>5930.8</v>
      </c>
      <c r="K189" s="276">
        <v>5794.7</v>
      </c>
      <c r="L189" s="276">
        <v>5646</v>
      </c>
      <c r="M189" s="276">
        <v>1.90537</v>
      </c>
    </row>
    <row r="190" spans="1:13">
      <c r="A190" s="300">
        <v>181</v>
      </c>
      <c r="B190" s="276" t="s">
        <v>176</v>
      </c>
      <c r="C190" s="276">
        <v>1197.2</v>
      </c>
      <c r="D190" s="278">
        <v>1174.0666666666666</v>
      </c>
      <c r="E190" s="278">
        <v>1139.6333333333332</v>
      </c>
      <c r="F190" s="278">
        <v>1082.0666666666666</v>
      </c>
      <c r="G190" s="278">
        <v>1047.6333333333332</v>
      </c>
      <c r="H190" s="278">
        <v>1231.6333333333332</v>
      </c>
      <c r="I190" s="278">
        <v>1266.0666666666666</v>
      </c>
      <c r="J190" s="278">
        <v>1323.6333333333332</v>
      </c>
      <c r="K190" s="276">
        <v>1208.5</v>
      </c>
      <c r="L190" s="276">
        <v>1116.5</v>
      </c>
      <c r="M190" s="276">
        <v>89.07705</v>
      </c>
    </row>
    <row r="191" spans="1:13">
      <c r="A191" s="300">
        <v>182</v>
      </c>
      <c r="B191" s="276" t="s">
        <v>178</v>
      </c>
      <c r="C191" s="276">
        <v>605.29999999999995</v>
      </c>
      <c r="D191" s="278">
        <v>604.13333333333333</v>
      </c>
      <c r="E191" s="278">
        <v>597.31666666666661</v>
      </c>
      <c r="F191" s="278">
        <v>589.33333333333326</v>
      </c>
      <c r="G191" s="278">
        <v>582.51666666666654</v>
      </c>
      <c r="H191" s="278">
        <v>612.11666666666667</v>
      </c>
      <c r="I191" s="278">
        <v>618.93333333333351</v>
      </c>
      <c r="J191" s="278">
        <v>626.91666666666674</v>
      </c>
      <c r="K191" s="276">
        <v>610.95000000000005</v>
      </c>
      <c r="L191" s="276">
        <v>596.15</v>
      </c>
      <c r="M191" s="276">
        <v>64.220799999999997</v>
      </c>
    </row>
    <row r="192" spans="1:13">
      <c r="A192" s="300">
        <v>183</v>
      </c>
      <c r="B192" s="276" t="s">
        <v>179</v>
      </c>
      <c r="C192" s="276">
        <v>487</v>
      </c>
      <c r="D192" s="278">
        <v>488.91666666666669</v>
      </c>
      <c r="E192" s="278">
        <v>475.33333333333337</v>
      </c>
      <c r="F192" s="278">
        <v>463.66666666666669</v>
      </c>
      <c r="G192" s="278">
        <v>450.08333333333337</v>
      </c>
      <c r="H192" s="278">
        <v>500.58333333333337</v>
      </c>
      <c r="I192" s="278">
        <v>514.16666666666674</v>
      </c>
      <c r="J192" s="278">
        <v>525.83333333333337</v>
      </c>
      <c r="K192" s="276">
        <v>502.5</v>
      </c>
      <c r="L192" s="276">
        <v>477.25</v>
      </c>
      <c r="M192" s="276">
        <v>34.751339999999999</v>
      </c>
    </row>
    <row r="193" spans="1:13">
      <c r="A193" s="300">
        <v>184</v>
      </c>
      <c r="B193" s="276" t="s">
        <v>282</v>
      </c>
      <c r="C193" s="276">
        <v>616.95000000000005</v>
      </c>
      <c r="D193" s="278">
        <v>623.61666666666667</v>
      </c>
      <c r="E193" s="278">
        <v>607.33333333333337</v>
      </c>
      <c r="F193" s="278">
        <v>597.7166666666667</v>
      </c>
      <c r="G193" s="278">
        <v>581.43333333333339</v>
      </c>
      <c r="H193" s="278">
        <v>633.23333333333335</v>
      </c>
      <c r="I193" s="278">
        <v>649.51666666666665</v>
      </c>
      <c r="J193" s="278">
        <v>659.13333333333333</v>
      </c>
      <c r="K193" s="276">
        <v>639.9</v>
      </c>
      <c r="L193" s="276">
        <v>614</v>
      </c>
      <c r="M193" s="276">
        <v>5.6045600000000002</v>
      </c>
    </row>
    <row r="194" spans="1:13">
      <c r="A194" s="300">
        <v>185</v>
      </c>
      <c r="B194" s="276" t="s">
        <v>3464</v>
      </c>
      <c r="C194" s="276">
        <v>604.95000000000005</v>
      </c>
      <c r="D194" s="278">
        <v>604.7166666666667</v>
      </c>
      <c r="E194" s="278">
        <v>595.63333333333344</v>
      </c>
      <c r="F194" s="278">
        <v>586.31666666666672</v>
      </c>
      <c r="G194" s="278">
        <v>577.23333333333346</v>
      </c>
      <c r="H194" s="278">
        <v>614.03333333333342</v>
      </c>
      <c r="I194" s="278">
        <v>623.11666666666667</v>
      </c>
      <c r="J194" s="278">
        <v>632.43333333333339</v>
      </c>
      <c r="K194" s="276">
        <v>613.79999999999995</v>
      </c>
      <c r="L194" s="276">
        <v>595.4</v>
      </c>
      <c r="M194" s="276">
        <v>21.677</v>
      </c>
    </row>
    <row r="195" spans="1:13">
      <c r="A195" s="300">
        <v>186</v>
      </c>
      <c r="B195" s="276" t="s">
        <v>183</v>
      </c>
      <c r="C195" s="276">
        <v>195.4</v>
      </c>
      <c r="D195" s="278">
        <v>194.54999999999998</v>
      </c>
      <c r="E195" s="278">
        <v>191.49999999999997</v>
      </c>
      <c r="F195" s="278">
        <v>187.6</v>
      </c>
      <c r="G195" s="278">
        <v>184.54999999999998</v>
      </c>
      <c r="H195" s="278">
        <v>198.44999999999996</v>
      </c>
      <c r="I195" s="278">
        <v>201.49999999999997</v>
      </c>
      <c r="J195" s="278">
        <v>205.39999999999995</v>
      </c>
      <c r="K195" s="276">
        <v>197.6</v>
      </c>
      <c r="L195" s="276">
        <v>190.65</v>
      </c>
      <c r="M195" s="276">
        <v>756.21947</v>
      </c>
    </row>
    <row r="196" spans="1:13">
      <c r="A196" s="300">
        <v>187</v>
      </c>
      <c r="B196" s="267" t="s">
        <v>185</v>
      </c>
      <c r="C196" s="267">
        <v>82.45</v>
      </c>
      <c r="D196" s="307">
        <v>82.233333333333334</v>
      </c>
      <c r="E196" s="307">
        <v>80.966666666666669</v>
      </c>
      <c r="F196" s="307">
        <v>79.483333333333334</v>
      </c>
      <c r="G196" s="307">
        <v>78.216666666666669</v>
      </c>
      <c r="H196" s="307">
        <v>83.716666666666669</v>
      </c>
      <c r="I196" s="307">
        <v>84.983333333333348</v>
      </c>
      <c r="J196" s="307">
        <v>86.466666666666669</v>
      </c>
      <c r="K196" s="267">
        <v>83.5</v>
      </c>
      <c r="L196" s="267">
        <v>80.75</v>
      </c>
      <c r="M196" s="267">
        <v>461.57616999999999</v>
      </c>
    </row>
    <row r="197" spans="1:13">
      <c r="A197" s="300">
        <v>188</v>
      </c>
      <c r="B197" s="267" t="s">
        <v>186</v>
      </c>
      <c r="C197" s="267">
        <v>683.8</v>
      </c>
      <c r="D197" s="307">
        <v>685.15</v>
      </c>
      <c r="E197" s="307">
        <v>673.65</v>
      </c>
      <c r="F197" s="307">
        <v>663.5</v>
      </c>
      <c r="G197" s="307">
        <v>652</v>
      </c>
      <c r="H197" s="307">
        <v>695.3</v>
      </c>
      <c r="I197" s="307">
        <v>706.8</v>
      </c>
      <c r="J197" s="307">
        <v>716.94999999999993</v>
      </c>
      <c r="K197" s="267">
        <v>696.65</v>
      </c>
      <c r="L197" s="267">
        <v>675</v>
      </c>
      <c r="M197" s="267">
        <v>196.10522</v>
      </c>
    </row>
    <row r="198" spans="1:13">
      <c r="A198" s="300">
        <v>189</v>
      </c>
      <c r="B198" s="267" t="s">
        <v>187</v>
      </c>
      <c r="C198" s="267">
        <v>3051.5</v>
      </c>
      <c r="D198" s="307">
        <v>3067.4</v>
      </c>
      <c r="E198" s="307">
        <v>3021.3</v>
      </c>
      <c r="F198" s="307">
        <v>2991.1</v>
      </c>
      <c r="G198" s="307">
        <v>2945</v>
      </c>
      <c r="H198" s="307">
        <v>3097.6000000000004</v>
      </c>
      <c r="I198" s="307">
        <v>3143.7</v>
      </c>
      <c r="J198" s="307">
        <v>3173.9000000000005</v>
      </c>
      <c r="K198" s="267">
        <v>3113.5</v>
      </c>
      <c r="L198" s="267">
        <v>3037.2</v>
      </c>
      <c r="M198" s="267">
        <v>37.267159999999997</v>
      </c>
    </row>
    <row r="199" spans="1:13">
      <c r="A199" s="300">
        <v>190</v>
      </c>
      <c r="B199" s="267" t="s">
        <v>188</v>
      </c>
      <c r="C199" s="267">
        <v>997.15</v>
      </c>
      <c r="D199" s="307">
        <v>1002.1666666666666</v>
      </c>
      <c r="E199" s="307">
        <v>978.33333333333326</v>
      </c>
      <c r="F199" s="307">
        <v>959.51666666666665</v>
      </c>
      <c r="G199" s="307">
        <v>935.68333333333328</v>
      </c>
      <c r="H199" s="307">
        <v>1020.9833333333332</v>
      </c>
      <c r="I199" s="307">
        <v>1044.8166666666666</v>
      </c>
      <c r="J199" s="307">
        <v>1063.6333333333332</v>
      </c>
      <c r="K199" s="267">
        <v>1026</v>
      </c>
      <c r="L199" s="267">
        <v>983.35</v>
      </c>
      <c r="M199" s="267">
        <v>46.773589999999999</v>
      </c>
    </row>
    <row r="200" spans="1:13">
      <c r="A200" s="300">
        <v>191</v>
      </c>
      <c r="B200" s="267" t="s">
        <v>189</v>
      </c>
      <c r="C200" s="267">
        <v>1572.6</v>
      </c>
      <c r="D200" s="307">
        <v>1585.2666666666664</v>
      </c>
      <c r="E200" s="307">
        <v>1549.1833333333329</v>
      </c>
      <c r="F200" s="307">
        <v>1525.7666666666664</v>
      </c>
      <c r="G200" s="307">
        <v>1489.6833333333329</v>
      </c>
      <c r="H200" s="307">
        <v>1608.6833333333329</v>
      </c>
      <c r="I200" s="307">
        <v>1644.7666666666664</v>
      </c>
      <c r="J200" s="307">
        <v>1668.1833333333329</v>
      </c>
      <c r="K200" s="267">
        <v>1621.35</v>
      </c>
      <c r="L200" s="267">
        <v>1561.85</v>
      </c>
      <c r="M200" s="267">
        <v>33.12171</v>
      </c>
    </row>
    <row r="201" spans="1:13">
      <c r="A201" s="300">
        <v>192</v>
      </c>
      <c r="B201" s="267" t="s">
        <v>190</v>
      </c>
      <c r="C201" s="267">
        <v>2790.7</v>
      </c>
      <c r="D201" s="307">
        <v>2805.0166666666664</v>
      </c>
      <c r="E201" s="307">
        <v>2754.083333333333</v>
      </c>
      <c r="F201" s="307">
        <v>2717.4666666666667</v>
      </c>
      <c r="G201" s="307">
        <v>2666.5333333333333</v>
      </c>
      <c r="H201" s="307">
        <v>2841.6333333333328</v>
      </c>
      <c r="I201" s="307">
        <v>2892.5666666666662</v>
      </c>
      <c r="J201" s="307">
        <v>2929.1833333333325</v>
      </c>
      <c r="K201" s="267">
        <v>2855.95</v>
      </c>
      <c r="L201" s="267">
        <v>2768.4</v>
      </c>
      <c r="M201" s="267">
        <v>2.61496</v>
      </c>
    </row>
    <row r="202" spans="1:13">
      <c r="A202" s="300">
        <v>193</v>
      </c>
      <c r="B202" s="267" t="s">
        <v>191</v>
      </c>
      <c r="C202" s="267">
        <v>330.1</v>
      </c>
      <c r="D202" s="307">
        <v>328.15000000000003</v>
      </c>
      <c r="E202" s="307">
        <v>322.50000000000006</v>
      </c>
      <c r="F202" s="307">
        <v>314.90000000000003</v>
      </c>
      <c r="G202" s="307">
        <v>309.25000000000006</v>
      </c>
      <c r="H202" s="307">
        <v>335.75000000000006</v>
      </c>
      <c r="I202" s="307">
        <v>341.40000000000003</v>
      </c>
      <c r="J202" s="307">
        <v>349.00000000000006</v>
      </c>
      <c r="K202" s="267">
        <v>333.8</v>
      </c>
      <c r="L202" s="267">
        <v>320.55</v>
      </c>
      <c r="M202" s="267">
        <v>26.67351</v>
      </c>
    </row>
    <row r="203" spans="1:13">
      <c r="A203" s="300">
        <v>194</v>
      </c>
      <c r="B203" s="267" t="s">
        <v>550</v>
      </c>
      <c r="C203" s="267">
        <v>676.65</v>
      </c>
      <c r="D203" s="307">
        <v>677.65</v>
      </c>
      <c r="E203" s="307">
        <v>671</v>
      </c>
      <c r="F203" s="307">
        <v>665.35</v>
      </c>
      <c r="G203" s="307">
        <v>658.7</v>
      </c>
      <c r="H203" s="307">
        <v>683.3</v>
      </c>
      <c r="I203" s="307">
        <v>689.94999999999982</v>
      </c>
      <c r="J203" s="307">
        <v>695.59999999999991</v>
      </c>
      <c r="K203" s="267">
        <v>684.3</v>
      </c>
      <c r="L203" s="267">
        <v>672</v>
      </c>
      <c r="M203" s="267">
        <v>2.2740900000000002</v>
      </c>
    </row>
    <row r="204" spans="1:13">
      <c r="A204" s="300">
        <v>195</v>
      </c>
      <c r="B204" s="267" t="s">
        <v>192</v>
      </c>
      <c r="C204" s="267">
        <v>488.15</v>
      </c>
      <c r="D204" s="307">
        <v>488.38333333333327</v>
      </c>
      <c r="E204" s="307">
        <v>481.56666666666655</v>
      </c>
      <c r="F204" s="307">
        <v>474.98333333333329</v>
      </c>
      <c r="G204" s="307">
        <v>468.16666666666657</v>
      </c>
      <c r="H204" s="307">
        <v>494.96666666666653</v>
      </c>
      <c r="I204" s="307">
        <v>501.78333333333325</v>
      </c>
      <c r="J204" s="307">
        <v>508.3666666666665</v>
      </c>
      <c r="K204" s="267">
        <v>495.2</v>
      </c>
      <c r="L204" s="267">
        <v>481.8</v>
      </c>
      <c r="M204" s="267">
        <v>10.49245</v>
      </c>
    </row>
    <row r="205" spans="1:13">
      <c r="A205" s="300">
        <v>196</v>
      </c>
      <c r="B205" s="267" t="s">
        <v>193</v>
      </c>
      <c r="C205" s="267">
        <v>1221.05</v>
      </c>
      <c r="D205" s="307">
        <v>1213.1499999999999</v>
      </c>
      <c r="E205" s="307">
        <v>1188.8499999999997</v>
      </c>
      <c r="F205" s="307">
        <v>1156.6499999999999</v>
      </c>
      <c r="G205" s="307">
        <v>1132.3499999999997</v>
      </c>
      <c r="H205" s="307">
        <v>1245.3499999999997</v>
      </c>
      <c r="I205" s="307">
        <v>1269.6499999999999</v>
      </c>
      <c r="J205" s="307">
        <v>1301.8499999999997</v>
      </c>
      <c r="K205" s="267">
        <v>1237.45</v>
      </c>
      <c r="L205" s="267">
        <v>1180.95</v>
      </c>
      <c r="M205" s="267">
        <v>12.05283</v>
      </c>
    </row>
    <row r="206" spans="1:13">
      <c r="A206" s="300">
        <v>197</v>
      </c>
      <c r="B206" s="267" t="s">
        <v>195</v>
      </c>
      <c r="C206" s="267">
        <v>5448.35</v>
      </c>
      <c r="D206" s="307">
        <v>5405.6166666666668</v>
      </c>
      <c r="E206" s="307">
        <v>5342.7333333333336</v>
      </c>
      <c r="F206" s="307">
        <v>5237.1166666666668</v>
      </c>
      <c r="G206" s="307">
        <v>5174.2333333333336</v>
      </c>
      <c r="H206" s="307">
        <v>5511.2333333333336</v>
      </c>
      <c r="I206" s="307">
        <v>5574.1166666666668</v>
      </c>
      <c r="J206" s="307">
        <v>5679.7333333333336</v>
      </c>
      <c r="K206" s="267">
        <v>5468.5</v>
      </c>
      <c r="L206" s="267">
        <v>5300</v>
      </c>
      <c r="M206" s="267">
        <v>7.0145200000000001</v>
      </c>
    </row>
    <row r="207" spans="1:13">
      <c r="A207" s="300">
        <v>198</v>
      </c>
      <c r="B207" s="267" t="s">
        <v>196</v>
      </c>
      <c r="C207" s="267">
        <v>31.85</v>
      </c>
      <c r="D207" s="307">
        <v>32.050000000000004</v>
      </c>
      <c r="E207" s="307">
        <v>31.550000000000011</v>
      </c>
      <c r="F207" s="307">
        <v>31.250000000000007</v>
      </c>
      <c r="G207" s="307">
        <v>30.750000000000014</v>
      </c>
      <c r="H207" s="307">
        <v>32.350000000000009</v>
      </c>
      <c r="I207" s="307">
        <v>32.849999999999994</v>
      </c>
      <c r="J207" s="307">
        <v>33.150000000000006</v>
      </c>
      <c r="K207" s="267">
        <v>32.549999999999997</v>
      </c>
      <c r="L207" s="267">
        <v>31.75</v>
      </c>
      <c r="M207" s="267">
        <v>67.263679999999994</v>
      </c>
    </row>
    <row r="208" spans="1:13">
      <c r="A208" s="300">
        <v>199</v>
      </c>
      <c r="B208" s="267" t="s">
        <v>197</v>
      </c>
      <c r="C208" s="267">
        <v>472.4</v>
      </c>
      <c r="D208" s="307">
        <v>473.81666666666661</v>
      </c>
      <c r="E208" s="307">
        <v>465.73333333333323</v>
      </c>
      <c r="F208" s="307">
        <v>459.06666666666661</v>
      </c>
      <c r="G208" s="307">
        <v>450.98333333333323</v>
      </c>
      <c r="H208" s="307">
        <v>480.48333333333323</v>
      </c>
      <c r="I208" s="307">
        <v>488.56666666666661</v>
      </c>
      <c r="J208" s="307">
        <v>495.23333333333323</v>
      </c>
      <c r="K208" s="267">
        <v>481.9</v>
      </c>
      <c r="L208" s="267">
        <v>467.15</v>
      </c>
      <c r="M208" s="267">
        <v>59.471029999999999</v>
      </c>
    </row>
    <row r="209" spans="1:13">
      <c r="A209" s="300">
        <v>200</v>
      </c>
      <c r="B209" s="267" t="s">
        <v>563</v>
      </c>
      <c r="C209" s="267">
        <v>960.1</v>
      </c>
      <c r="D209" s="307">
        <v>962.69999999999993</v>
      </c>
      <c r="E209" s="307">
        <v>950.39999999999986</v>
      </c>
      <c r="F209" s="307">
        <v>940.69999999999993</v>
      </c>
      <c r="G209" s="307">
        <v>928.39999999999986</v>
      </c>
      <c r="H209" s="307">
        <v>972.39999999999986</v>
      </c>
      <c r="I209" s="307">
        <v>984.69999999999982</v>
      </c>
      <c r="J209" s="307">
        <v>994.39999999999986</v>
      </c>
      <c r="K209" s="267">
        <v>975</v>
      </c>
      <c r="L209" s="267">
        <v>953</v>
      </c>
      <c r="M209" s="267">
        <v>1.71532</v>
      </c>
    </row>
    <row r="210" spans="1:13">
      <c r="A210" s="300">
        <v>201</v>
      </c>
      <c r="B210" s="267" t="s">
        <v>284</v>
      </c>
      <c r="C210" s="267">
        <v>204.8</v>
      </c>
      <c r="D210" s="307">
        <v>204.5</v>
      </c>
      <c r="E210" s="307">
        <v>195.55</v>
      </c>
      <c r="F210" s="307">
        <v>186.3</v>
      </c>
      <c r="G210" s="307">
        <v>177.35000000000002</v>
      </c>
      <c r="H210" s="307">
        <v>213.75</v>
      </c>
      <c r="I210" s="307">
        <v>222.7</v>
      </c>
      <c r="J210" s="307">
        <v>231.95</v>
      </c>
      <c r="K210" s="267">
        <v>213.45</v>
      </c>
      <c r="L210" s="267">
        <v>195.25</v>
      </c>
      <c r="M210" s="267">
        <v>36.42268</v>
      </c>
    </row>
    <row r="211" spans="1:13">
      <c r="A211" s="300">
        <v>202</v>
      </c>
      <c r="B211" s="267" t="s">
        <v>199</v>
      </c>
      <c r="C211" s="267">
        <v>869.3</v>
      </c>
      <c r="D211" s="307">
        <v>860.43333333333339</v>
      </c>
      <c r="E211" s="307">
        <v>843.16666666666674</v>
      </c>
      <c r="F211" s="307">
        <v>817.0333333333333</v>
      </c>
      <c r="G211" s="307">
        <v>799.76666666666665</v>
      </c>
      <c r="H211" s="307">
        <v>886.56666666666683</v>
      </c>
      <c r="I211" s="307">
        <v>903.83333333333348</v>
      </c>
      <c r="J211" s="307">
        <v>929.96666666666692</v>
      </c>
      <c r="K211" s="267">
        <v>877.7</v>
      </c>
      <c r="L211" s="267">
        <v>834.3</v>
      </c>
      <c r="M211" s="267">
        <v>31.29336</v>
      </c>
    </row>
    <row r="212" spans="1:13">
      <c r="A212" s="300">
        <v>203</v>
      </c>
      <c r="B212" s="267" t="s">
        <v>569</v>
      </c>
      <c r="C212" s="267">
        <v>2543.3000000000002</v>
      </c>
      <c r="D212" s="307">
        <v>2558.4666666666667</v>
      </c>
      <c r="E212" s="307">
        <v>2506.9333333333334</v>
      </c>
      <c r="F212" s="307">
        <v>2470.5666666666666</v>
      </c>
      <c r="G212" s="307">
        <v>2419.0333333333333</v>
      </c>
      <c r="H212" s="307">
        <v>2594.8333333333335</v>
      </c>
      <c r="I212" s="307">
        <v>2646.3666666666672</v>
      </c>
      <c r="J212" s="307">
        <v>2682.7333333333336</v>
      </c>
      <c r="K212" s="267">
        <v>2610</v>
      </c>
      <c r="L212" s="267">
        <v>2522.1</v>
      </c>
      <c r="M212" s="267">
        <v>0.50558999999999998</v>
      </c>
    </row>
    <row r="213" spans="1:13">
      <c r="A213" s="300">
        <v>204</v>
      </c>
      <c r="B213" s="267" t="s">
        <v>200</v>
      </c>
      <c r="C213" s="267">
        <v>406.4</v>
      </c>
      <c r="D213" s="307">
        <v>409.0333333333333</v>
      </c>
      <c r="E213" s="307">
        <v>400.66666666666663</v>
      </c>
      <c r="F213" s="307">
        <v>394.93333333333334</v>
      </c>
      <c r="G213" s="307">
        <v>386.56666666666666</v>
      </c>
      <c r="H213" s="307">
        <v>414.76666666666659</v>
      </c>
      <c r="I213" s="307">
        <v>423.13333333333327</v>
      </c>
      <c r="J213" s="307">
        <v>428.86666666666656</v>
      </c>
      <c r="K213" s="267">
        <v>417.4</v>
      </c>
      <c r="L213" s="267">
        <v>403.3</v>
      </c>
      <c r="M213" s="267">
        <v>224.863</v>
      </c>
    </row>
    <row r="214" spans="1:13">
      <c r="A214" s="300">
        <v>205</v>
      </c>
      <c r="B214" s="267" t="s">
        <v>202</v>
      </c>
      <c r="C214" s="307">
        <v>221.2</v>
      </c>
      <c r="D214" s="307">
        <v>221.16666666666666</v>
      </c>
      <c r="E214" s="307">
        <v>217.0333333333333</v>
      </c>
      <c r="F214" s="307">
        <v>212.86666666666665</v>
      </c>
      <c r="G214" s="307">
        <v>208.73333333333329</v>
      </c>
      <c r="H214" s="307">
        <v>225.33333333333331</v>
      </c>
      <c r="I214" s="307">
        <v>229.4666666666667</v>
      </c>
      <c r="J214" s="307">
        <v>233.63333333333333</v>
      </c>
      <c r="K214" s="307">
        <v>225.3</v>
      </c>
      <c r="L214" s="307">
        <v>217</v>
      </c>
      <c r="M214" s="307">
        <v>141.54683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F26" sqref="F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0"/>
      <c r="B1" s="560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44203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57" t="s">
        <v>16</v>
      </c>
      <c r="B9" s="558" t="s">
        <v>18</v>
      </c>
      <c r="C9" s="556" t="s">
        <v>19</v>
      </c>
      <c r="D9" s="556" t="s">
        <v>20</v>
      </c>
      <c r="E9" s="556" t="s">
        <v>21</v>
      </c>
      <c r="F9" s="556"/>
      <c r="G9" s="556"/>
      <c r="H9" s="556" t="s">
        <v>22</v>
      </c>
      <c r="I9" s="556"/>
      <c r="J9" s="556"/>
      <c r="K9" s="273"/>
      <c r="L9" s="280"/>
      <c r="M9" s="281"/>
    </row>
    <row r="10" spans="1:15" ht="42.75" customHeight="1">
      <c r="A10" s="552"/>
      <c r="B10" s="554"/>
      <c r="C10" s="559" t="s">
        <v>23</v>
      </c>
      <c r="D10" s="559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21458.400000000001</v>
      </c>
      <c r="D11" s="278">
        <v>21586.133333333335</v>
      </c>
      <c r="E11" s="278">
        <v>21072.26666666667</v>
      </c>
      <c r="F11" s="278">
        <v>20686.133333333335</v>
      </c>
      <c r="G11" s="278">
        <v>20172.26666666667</v>
      </c>
      <c r="H11" s="278">
        <v>21972.26666666667</v>
      </c>
      <c r="I11" s="278">
        <v>22486.133333333331</v>
      </c>
      <c r="J11" s="278">
        <v>22872.26666666667</v>
      </c>
      <c r="K11" s="276">
        <v>22100</v>
      </c>
      <c r="L11" s="276">
        <v>21200</v>
      </c>
      <c r="M11" s="276">
        <v>8.5580000000000003E-2</v>
      </c>
    </row>
    <row r="12" spans="1:15" ht="12" customHeight="1">
      <c r="A12" s="267">
        <v>2</v>
      </c>
      <c r="B12" s="276" t="s">
        <v>802</v>
      </c>
      <c r="C12" s="277">
        <v>1290.55</v>
      </c>
      <c r="D12" s="278">
        <v>1306.8166666666666</v>
      </c>
      <c r="E12" s="278">
        <v>1263.7333333333331</v>
      </c>
      <c r="F12" s="278">
        <v>1236.9166666666665</v>
      </c>
      <c r="G12" s="278">
        <v>1193.833333333333</v>
      </c>
      <c r="H12" s="278">
        <v>1333.6333333333332</v>
      </c>
      <c r="I12" s="278">
        <v>1376.7166666666667</v>
      </c>
      <c r="J12" s="278">
        <v>1403.5333333333333</v>
      </c>
      <c r="K12" s="276">
        <v>1349.9</v>
      </c>
      <c r="L12" s="276">
        <v>1280</v>
      </c>
      <c r="M12" s="276">
        <v>4.1180899999999996</v>
      </c>
    </row>
    <row r="13" spans="1:15" ht="12" customHeight="1">
      <c r="A13" s="267">
        <v>3</v>
      </c>
      <c r="B13" s="276" t="s">
        <v>294</v>
      </c>
      <c r="C13" s="277">
        <v>1910.3</v>
      </c>
      <c r="D13" s="278">
        <v>1949.8</v>
      </c>
      <c r="E13" s="278">
        <v>1846.6</v>
      </c>
      <c r="F13" s="278">
        <v>1782.8999999999999</v>
      </c>
      <c r="G13" s="278">
        <v>1679.6999999999998</v>
      </c>
      <c r="H13" s="278">
        <v>2013.5</v>
      </c>
      <c r="I13" s="278">
        <v>2116.7000000000003</v>
      </c>
      <c r="J13" s="278">
        <v>2180.4</v>
      </c>
      <c r="K13" s="276">
        <v>2053</v>
      </c>
      <c r="L13" s="276">
        <v>1886.1</v>
      </c>
      <c r="M13" s="276">
        <v>2.2668300000000001</v>
      </c>
    </row>
    <row r="14" spans="1:15" ht="12" customHeight="1">
      <c r="A14" s="267">
        <v>4</v>
      </c>
      <c r="B14" s="276" t="s">
        <v>3119</v>
      </c>
      <c r="C14" s="277">
        <v>1297.6500000000001</v>
      </c>
      <c r="D14" s="278">
        <v>1301.55</v>
      </c>
      <c r="E14" s="278">
        <v>1287.0999999999999</v>
      </c>
      <c r="F14" s="278">
        <v>1276.55</v>
      </c>
      <c r="G14" s="278">
        <v>1262.0999999999999</v>
      </c>
      <c r="H14" s="278">
        <v>1312.1</v>
      </c>
      <c r="I14" s="278">
        <v>1326.5500000000002</v>
      </c>
      <c r="J14" s="278">
        <v>1337.1</v>
      </c>
      <c r="K14" s="276">
        <v>1316</v>
      </c>
      <c r="L14" s="276">
        <v>1291</v>
      </c>
      <c r="M14" s="276">
        <v>1.08081</v>
      </c>
    </row>
    <row r="15" spans="1:15" ht="12" customHeight="1">
      <c r="A15" s="267">
        <v>5</v>
      </c>
      <c r="B15" s="276" t="s">
        <v>295</v>
      </c>
      <c r="C15" s="277">
        <v>15550.95</v>
      </c>
      <c r="D15" s="278">
        <v>15611.5</v>
      </c>
      <c r="E15" s="278">
        <v>15423</v>
      </c>
      <c r="F15" s="278">
        <v>15295.05</v>
      </c>
      <c r="G15" s="278">
        <v>15106.55</v>
      </c>
      <c r="H15" s="278">
        <v>15739.45</v>
      </c>
      <c r="I15" s="278">
        <v>15927.95</v>
      </c>
      <c r="J15" s="278">
        <v>16055.900000000001</v>
      </c>
      <c r="K15" s="276">
        <v>15800</v>
      </c>
      <c r="L15" s="276">
        <v>15483.55</v>
      </c>
      <c r="M15" s="276">
        <v>0.15681</v>
      </c>
    </row>
    <row r="16" spans="1:15" ht="12" customHeight="1">
      <c r="A16" s="267">
        <v>6</v>
      </c>
      <c r="B16" s="276" t="s">
        <v>227</v>
      </c>
      <c r="C16" s="277">
        <v>88.55</v>
      </c>
      <c r="D16" s="278">
        <v>88.783333333333346</v>
      </c>
      <c r="E16" s="278">
        <v>87.066666666666691</v>
      </c>
      <c r="F16" s="278">
        <v>85.583333333333343</v>
      </c>
      <c r="G16" s="278">
        <v>83.866666666666688</v>
      </c>
      <c r="H16" s="278">
        <v>90.266666666666694</v>
      </c>
      <c r="I16" s="278">
        <v>91.983333333333363</v>
      </c>
      <c r="J16" s="278">
        <v>93.466666666666697</v>
      </c>
      <c r="K16" s="276">
        <v>90.5</v>
      </c>
      <c r="L16" s="276">
        <v>87.3</v>
      </c>
      <c r="M16" s="276">
        <v>29.154109999999999</v>
      </c>
    </row>
    <row r="17" spans="1:13" ht="12" customHeight="1">
      <c r="A17" s="267">
        <v>7</v>
      </c>
      <c r="B17" s="276" t="s">
        <v>228</v>
      </c>
      <c r="C17" s="277">
        <v>166.7</v>
      </c>
      <c r="D17" s="278">
        <v>166.71666666666667</v>
      </c>
      <c r="E17" s="278">
        <v>164.58333333333334</v>
      </c>
      <c r="F17" s="278">
        <v>162.46666666666667</v>
      </c>
      <c r="G17" s="278">
        <v>160.33333333333334</v>
      </c>
      <c r="H17" s="278">
        <v>168.83333333333334</v>
      </c>
      <c r="I17" s="278">
        <v>170.96666666666667</v>
      </c>
      <c r="J17" s="278">
        <v>173.08333333333334</v>
      </c>
      <c r="K17" s="276">
        <v>168.85</v>
      </c>
      <c r="L17" s="276">
        <v>164.6</v>
      </c>
      <c r="M17" s="276">
        <v>15.67365</v>
      </c>
    </row>
    <row r="18" spans="1:13" ht="12" customHeight="1">
      <c r="A18" s="267">
        <v>8</v>
      </c>
      <c r="B18" s="276" t="s">
        <v>38</v>
      </c>
      <c r="C18" s="277">
        <v>1674.45</v>
      </c>
      <c r="D18" s="278">
        <v>1664.8166666666666</v>
      </c>
      <c r="E18" s="278">
        <v>1650.6333333333332</v>
      </c>
      <c r="F18" s="278">
        <v>1626.8166666666666</v>
      </c>
      <c r="G18" s="278">
        <v>1612.6333333333332</v>
      </c>
      <c r="H18" s="278">
        <v>1688.6333333333332</v>
      </c>
      <c r="I18" s="278">
        <v>1702.8166666666666</v>
      </c>
      <c r="J18" s="278">
        <v>1726.6333333333332</v>
      </c>
      <c r="K18" s="276">
        <v>1679</v>
      </c>
      <c r="L18" s="276">
        <v>1641</v>
      </c>
      <c r="M18" s="276">
        <v>17.553149999999999</v>
      </c>
    </row>
    <row r="19" spans="1:13" ht="12" customHeight="1">
      <c r="A19" s="267">
        <v>9</v>
      </c>
      <c r="B19" s="276" t="s">
        <v>296</v>
      </c>
      <c r="C19" s="277">
        <v>369.4</v>
      </c>
      <c r="D19" s="278">
        <v>370.66666666666669</v>
      </c>
      <c r="E19" s="278">
        <v>364.33333333333337</v>
      </c>
      <c r="F19" s="278">
        <v>359.26666666666671</v>
      </c>
      <c r="G19" s="278">
        <v>352.93333333333339</v>
      </c>
      <c r="H19" s="278">
        <v>375.73333333333335</v>
      </c>
      <c r="I19" s="278">
        <v>382.06666666666672</v>
      </c>
      <c r="J19" s="278">
        <v>387.13333333333333</v>
      </c>
      <c r="K19" s="276">
        <v>377</v>
      </c>
      <c r="L19" s="276">
        <v>365.6</v>
      </c>
      <c r="M19" s="276">
        <v>12.10896</v>
      </c>
    </row>
    <row r="20" spans="1:13" ht="12" customHeight="1">
      <c r="A20" s="267">
        <v>10</v>
      </c>
      <c r="B20" s="276" t="s">
        <v>297</v>
      </c>
      <c r="C20" s="277">
        <v>1107.25</v>
      </c>
      <c r="D20" s="278">
        <v>1099.4166666666667</v>
      </c>
      <c r="E20" s="278">
        <v>1087.8333333333335</v>
      </c>
      <c r="F20" s="278">
        <v>1068.4166666666667</v>
      </c>
      <c r="G20" s="278">
        <v>1056.8333333333335</v>
      </c>
      <c r="H20" s="278">
        <v>1118.8333333333335</v>
      </c>
      <c r="I20" s="278">
        <v>1130.416666666667</v>
      </c>
      <c r="J20" s="278">
        <v>1149.8333333333335</v>
      </c>
      <c r="K20" s="276">
        <v>1111</v>
      </c>
      <c r="L20" s="276">
        <v>1080</v>
      </c>
      <c r="M20" s="276">
        <v>4.2784700000000004</v>
      </c>
    </row>
    <row r="21" spans="1:13" ht="12" customHeight="1">
      <c r="A21" s="267">
        <v>11</v>
      </c>
      <c r="B21" s="276" t="s">
        <v>41</v>
      </c>
      <c r="C21" s="277">
        <v>496.8</v>
      </c>
      <c r="D21" s="278">
        <v>497.08333333333331</v>
      </c>
      <c r="E21" s="278">
        <v>489.21666666666664</v>
      </c>
      <c r="F21" s="278">
        <v>481.63333333333333</v>
      </c>
      <c r="G21" s="278">
        <v>473.76666666666665</v>
      </c>
      <c r="H21" s="278">
        <v>504.66666666666663</v>
      </c>
      <c r="I21" s="278">
        <v>512.5333333333333</v>
      </c>
      <c r="J21" s="278">
        <v>520.11666666666656</v>
      </c>
      <c r="K21" s="276">
        <v>504.95</v>
      </c>
      <c r="L21" s="276">
        <v>489.5</v>
      </c>
      <c r="M21" s="276">
        <v>52.039819999999999</v>
      </c>
    </row>
    <row r="22" spans="1:13" ht="12" customHeight="1">
      <c r="A22" s="267">
        <v>12</v>
      </c>
      <c r="B22" s="276" t="s">
        <v>43</v>
      </c>
      <c r="C22" s="277">
        <v>50.7</v>
      </c>
      <c r="D22" s="278">
        <v>50.516666666666673</v>
      </c>
      <c r="E22" s="278">
        <v>49.183333333333344</v>
      </c>
      <c r="F22" s="278">
        <v>47.666666666666671</v>
      </c>
      <c r="G22" s="278">
        <v>46.333333333333343</v>
      </c>
      <c r="H22" s="278">
        <v>52.033333333333346</v>
      </c>
      <c r="I22" s="278">
        <v>53.366666666666674</v>
      </c>
      <c r="J22" s="278">
        <v>54.883333333333347</v>
      </c>
      <c r="K22" s="276">
        <v>51.85</v>
      </c>
      <c r="L22" s="276">
        <v>49</v>
      </c>
      <c r="M22" s="276">
        <v>108.91911</v>
      </c>
    </row>
    <row r="23" spans="1:13">
      <c r="A23" s="267">
        <v>13</v>
      </c>
      <c r="B23" s="276" t="s">
        <v>298</v>
      </c>
      <c r="C23" s="277">
        <v>454.25</v>
      </c>
      <c r="D23" s="278">
        <v>450.58333333333331</v>
      </c>
      <c r="E23" s="278">
        <v>441.36666666666662</v>
      </c>
      <c r="F23" s="278">
        <v>428.48333333333329</v>
      </c>
      <c r="G23" s="278">
        <v>419.26666666666659</v>
      </c>
      <c r="H23" s="278">
        <v>463.46666666666664</v>
      </c>
      <c r="I23" s="278">
        <v>472.68333333333334</v>
      </c>
      <c r="J23" s="278">
        <v>485.56666666666666</v>
      </c>
      <c r="K23" s="276">
        <v>459.8</v>
      </c>
      <c r="L23" s="276">
        <v>437.7</v>
      </c>
      <c r="M23" s="276">
        <v>15.94908</v>
      </c>
    </row>
    <row r="24" spans="1:13">
      <c r="A24" s="267">
        <v>14</v>
      </c>
      <c r="B24" s="276" t="s">
        <v>299</v>
      </c>
      <c r="C24" s="277">
        <v>327.8</v>
      </c>
      <c r="D24" s="278">
        <v>329.16666666666669</v>
      </c>
      <c r="E24" s="278">
        <v>323.63333333333338</v>
      </c>
      <c r="F24" s="278">
        <v>319.4666666666667</v>
      </c>
      <c r="G24" s="278">
        <v>313.93333333333339</v>
      </c>
      <c r="H24" s="278">
        <v>333.33333333333337</v>
      </c>
      <c r="I24" s="278">
        <v>338.86666666666667</v>
      </c>
      <c r="J24" s="278">
        <v>343.03333333333336</v>
      </c>
      <c r="K24" s="276">
        <v>334.7</v>
      </c>
      <c r="L24" s="276">
        <v>325</v>
      </c>
      <c r="M24" s="276">
        <v>1.99027</v>
      </c>
    </row>
    <row r="25" spans="1:13">
      <c r="A25" s="267">
        <v>15</v>
      </c>
      <c r="B25" s="276" t="s">
        <v>300</v>
      </c>
      <c r="C25" s="277">
        <v>252.9</v>
      </c>
      <c r="D25" s="278">
        <v>254.29999999999998</v>
      </c>
      <c r="E25" s="278">
        <v>249.59999999999997</v>
      </c>
      <c r="F25" s="278">
        <v>246.29999999999998</v>
      </c>
      <c r="G25" s="278">
        <v>241.59999999999997</v>
      </c>
      <c r="H25" s="278">
        <v>257.59999999999997</v>
      </c>
      <c r="I25" s="278">
        <v>262.29999999999995</v>
      </c>
      <c r="J25" s="278">
        <v>265.59999999999997</v>
      </c>
      <c r="K25" s="276">
        <v>259</v>
      </c>
      <c r="L25" s="276">
        <v>251</v>
      </c>
      <c r="M25" s="276">
        <v>1.6736899999999999</v>
      </c>
    </row>
    <row r="26" spans="1:13">
      <c r="A26" s="267">
        <v>16</v>
      </c>
      <c r="B26" s="276" t="s">
        <v>832</v>
      </c>
      <c r="C26" s="277">
        <v>3944.55</v>
      </c>
      <c r="D26" s="278">
        <v>3962.5166666666664</v>
      </c>
      <c r="E26" s="278">
        <v>3887.0333333333328</v>
      </c>
      <c r="F26" s="278">
        <v>3829.5166666666664</v>
      </c>
      <c r="G26" s="278">
        <v>3754.0333333333328</v>
      </c>
      <c r="H26" s="278">
        <v>4020.0333333333328</v>
      </c>
      <c r="I26" s="278">
        <v>4095.5166666666664</v>
      </c>
      <c r="J26" s="278">
        <v>4153.0333333333328</v>
      </c>
      <c r="K26" s="276">
        <v>4038</v>
      </c>
      <c r="L26" s="276">
        <v>3905</v>
      </c>
      <c r="M26" s="276">
        <v>0.48697000000000001</v>
      </c>
    </row>
    <row r="27" spans="1:13">
      <c r="A27" s="267">
        <v>17</v>
      </c>
      <c r="B27" s="276" t="s">
        <v>292</v>
      </c>
      <c r="C27" s="277">
        <v>1987.7</v>
      </c>
      <c r="D27" s="278">
        <v>1992.4333333333334</v>
      </c>
      <c r="E27" s="278">
        <v>1963.3166666666668</v>
      </c>
      <c r="F27" s="278">
        <v>1938.9333333333334</v>
      </c>
      <c r="G27" s="278">
        <v>1909.8166666666668</v>
      </c>
      <c r="H27" s="278">
        <v>2016.8166666666668</v>
      </c>
      <c r="I27" s="278">
        <v>2045.9333333333336</v>
      </c>
      <c r="J27" s="278">
        <v>2070.3166666666666</v>
      </c>
      <c r="K27" s="276">
        <v>2021.55</v>
      </c>
      <c r="L27" s="276">
        <v>1968.05</v>
      </c>
      <c r="M27" s="276">
        <v>0.34882000000000002</v>
      </c>
    </row>
    <row r="28" spans="1:13">
      <c r="A28" s="267">
        <v>18</v>
      </c>
      <c r="B28" s="276" t="s">
        <v>229</v>
      </c>
      <c r="C28" s="277">
        <v>1702.55</v>
      </c>
      <c r="D28" s="278">
        <v>1692.5166666666667</v>
      </c>
      <c r="E28" s="278">
        <v>1675.0333333333333</v>
      </c>
      <c r="F28" s="278">
        <v>1647.5166666666667</v>
      </c>
      <c r="G28" s="278">
        <v>1630.0333333333333</v>
      </c>
      <c r="H28" s="278">
        <v>1720.0333333333333</v>
      </c>
      <c r="I28" s="278">
        <v>1737.5166666666664</v>
      </c>
      <c r="J28" s="278">
        <v>1765.0333333333333</v>
      </c>
      <c r="K28" s="276">
        <v>1710</v>
      </c>
      <c r="L28" s="276">
        <v>1665</v>
      </c>
      <c r="M28" s="276">
        <v>2.0449600000000001</v>
      </c>
    </row>
    <row r="29" spans="1:13">
      <c r="A29" s="267">
        <v>19</v>
      </c>
      <c r="B29" s="276" t="s">
        <v>301</v>
      </c>
      <c r="C29" s="277">
        <v>2439</v>
      </c>
      <c r="D29" s="278">
        <v>2453.4166666666665</v>
      </c>
      <c r="E29" s="278">
        <v>2400.583333333333</v>
      </c>
      <c r="F29" s="278">
        <v>2362.1666666666665</v>
      </c>
      <c r="G29" s="278">
        <v>2309.333333333333</v>
      </c>
      <c r="H29" s="278">
        <v>2491.833333333333</v>
      </c>
      <c r="I29" s="278">
        <v>2544.6666666666661</v>
      </c>
      <c r="J29" s="278">
        <v>2583.083333333333</v>
      </c>
      <c r="K29" s="276">
        <v>2506.25</v>
      </c>
      <c r="L29" s="276">
        <v>2415</v>
      </c>
      <c r="M29" s="276">
        <v>0.29466999999999999</v>
      </c>
    </row>
    <row r="30" spans="1:13">
      <c r="A30" s="267">
        <v>20</v>
      </c>
      <c r="B30" s="276" t="s">
        <v>230</v>
      </c>
      <c r="C30" s="277">
        <v>2984.5</v>
      </c>
      <c r="D30" s="278">
        <v>2991.4833333333336</v>
      </c>
      <c r="E30" s="278">
        <v>2965.0166666666673</v>
      </c>
      <c r="F30" s="278">
        <v>2945.5333333333338</v>
      </c>
      <c r="G30" s="278">
        <v>2919.0666666666675</v>
      </c>
      <c r="H30" s="278">
        <v>3010.9666666666672</v>
      </c>
      <c r="I30" s="278">
        <v>3037.4333333333334</v>
      </c>
      <c r="J30" s="278">
        <v>3056.916666666667</v>
      </c>
      <c r="K30" s="276">
        <v>3017.95</v>
      </c>
      <c r="L30" s="276">
        <v>2972</v>
      </c>
      <c r="M30" s="276">
        <v>1.1094200000000001</v>
      </c>
    </row>
    <row r="31" spans="1:13">
      <c r="A31" s="267">
        <v>21</v>
      </c>
      <c r="B31" s="276" t="s">
        <v>870</v>
      </c>
      <c r="C31" s="277">
        <v>5095.3</v>
      </c>
      <c r="D31" s="278">
        <v>5219.0999999999995</v>
      </c>
      <c r="E31" s="278">
        <v>4828.1999999999989</v>
      </c>
      <c r="F31" s="278">
        <v>4561.0999999999995</v>
      </c>
      <c r="G31" s="278">
        <v>4170.1999999999989</v>
      </c>
      <c r="H31" s="278">
        <v>5486.1999999999989</v>
      </c>
      <c r="I31" s="278">
        <v>5877.0999999999985</v>
      </c>
      <c r="J31" s="278">
        <v>6144.1999999999989</v>
      </c>
      <c r="K31" s="276">
        <v>5610</v>
      </c>
      <c r="L31" s="276">
        <v>4952</v>
      </c>
      <c r="M31" s="276">
        <v>10.59873</v>
      </c>
    </row>
    <row r="32" spans="1:13">
      <c r="A32" s="267">
        <v>22</v>
      </c>
      <c r="B32" s="276" t="s">
        <v>303</v>
      </c>
      <c r="C32" s="277">
        <v>133.05000000000001</v>
      </c>
      <c r="D32" s="278">
        <v>133.28333333333333</v>
      </c>
      <c r="E32" s="278">
        <v>131.96666666666667</v>
      </c>
      <c r="F32" s="278">
        <v>130.88333333333333</v>
      </c>
      <c r="G32" s="278">
        <v>129.56666666666666</v>
      </c>
      <c r="H32" s="278">
        <v>134.36666666666667</v>
      </c>
      <c r="I32" s="278">
        <v>135.68333333333334</v>
      </c>
      <c r="J32" s="278">
        <v>136.76666666666668</v>
      </c>
      <c r="K32" s="276">
        <v>134.6</v>
      </c>
      <c r="L32" s="276">
        <v>132.19999999999999</v>
      </c>
      <c r="M32" s="276">
        <v>2.2491500000000002</v>
      </c>
    </row>
    <row r="33" spans="1:13">
      <c r="A33" s="267">
        <v>23</v>
      </c>
      <c r="B33" s="276" t="s">
        <v>45</v>
      </c>
      <c r="C33" s="277">
        <v>978.65</v>
      </c>
      <c r="D33" s="278">
        <v>979.6</v>
      </c>
      <c r="E33" s="278">
        <v>965.45</v>
      </c>
      <c r="F33" s="278">
        <v>952.25</v>
      </c>
      <c r="G33" s="278">
        <v>938.1</v>
      </c>
      <c r="H33" s="278">
        <v>992.80000000000007</v>
      </c>
      <c r="I33" s="278">
        <v>1006.9499999999999</v>
      </c>
      <c r="J33" s="278">
        <v>1020.1500000000001</v>
      </c>
      <c r="K33" s="276">
        <v>993.75</v>
      </c>
      <c r="L33" s="276">
        <v>966.4</v>
      </c>
      <c r="M33" s="276">
        <v>7.2313599999999996</v>
      </c>
    </row>
    <row r="34" spans="1:13">
      <c r="A34" s="267">
        <v>24</v>
      </c>
      <c r="B34" s="276" t="s">
        <v>304</v>
      </c>
      <c r="C34" s="277">
        <v>2632.15</v>
      </c>
      <c r="D34" s="278">
        <v>2590.4666666666667</v>
      </c>
      <c r="E34" s="278">
        <v>2481.9333333333334</v>
      </c>
      <c r="F34" s="278">
        <v>2331.7166666666667</v>
      </c>
      <c r="G34" s="278">
        <v>2223.1833333333334</v>
      </c>
      <c r="H34" s="278">
        <v>2740.6833333333334</v>
      </c>
      <c r="I34" s="278">
        <v>2849.2166666666672</v>
      </c>
      <c r="J34" s="278">
        <v>2999.4333333333334</v>
      </c>
      <c r="K34" s="276">
        <v>2699</v>
      </c>
      <c r="L34" s="276">
        <v>2440.25</v>
      </c>
      <c r="M34" s="276">
        <v>12.63603</v>
      </c>
    </row>
    <row r="35" spans="1:13">
      <c r="A35" s="267">
        <v>25</v>
      </c>
      <c r="B35" s="276" t="s">
        <v>46</v>
      </c>
      <c r="C35" s="277">
        <v>261.10000000000002</v>
      </c>
      <c r="D35" s="278">
        <v>258.78333333333336</v>
      </c>
      <c r="E35" s="278">
        <v>255.56666666666672</v>
      </c>
      <c r="F35" s="278">
        <v>250.03333333333336</v>
      </c>
      <c r="G35" s="278">
        <v>246.81666666666672</v>
      </c>
      <c r="H35" s="278">
        <v>264.31666666666672</v>
      </c>
      <c r="I35" s="278">
        <v>267.5333333333333</v>
      </c>
      <c r="J35" s="278">
        <v>273.06666666666672</v>
      </c>
      <c r="K35" s="276">
        <v>262</v>
      </c>
      <c r="L35" s="276">
        <v>253.25</v>
      </c>
      <c r="M35" s="276">
        <v>86.535200000000003</v>
      </c>
    </row>
    <row r="36" spans="1:13">
      <c r="A36" s="267">
        <v>26</v>
      </c>
      <c r="B36" s="276" t="s">
        <v>293</v>
      </c>
      <c r="C36" s="277">
        <v>891.65</v>
      </c>
      <c r="D36" s="278">
        <v>890.05000000000007</v>
      </c>
      <c r="E36" s="278">
        <v>881.10000000000014</v>
      </c>
      <c r="F36" s="278">
        <v>870.55000000000007</v>
      </c>
      <c r="G36" s="278">
        <v>861.60000000000014</v>
      </c>
      <c r="H36" s="278">
        <v>900.60000000000014</v>
      </c>
      <c r="I36" s="278">
        <v>909.55000000000018</v>
      </c>
      <c r="J36" s="278">
        <v>920.10000000000014</v>
      </c>
      <c r="K36" s="276">
        <v>899</v>
      </c>
      <c r="L36" s="276">
        <v>879.5</v>
      </c>
      <c r="M36" s="276">
        <v>7.6256899999999996</v>
      </c>
    </row>
    <row r="37" spans="1:13">
      <c r="A37" s="267">
        <v>27</v>
      </c>
      <c r="B37" s="276" t="s">
        <v>302</v>
      </c>
      <c r="C37" s="277">
        <v>1070.3</v>
      </c>
      <c r="D37" s="278">
        <v>1077.7</v>
      </c>
      <c r="E37" s="278">
        <v>1047.4000000000001</v>
      </c>
      <c r="F37" s="278">
        <v>1024.5</v>
      </c>
      <c r="G37" s="278">
        <v>994.2</v>
      </c>
      <c r="H37" s="278">
        <v>1100.6000000000001</v>
      </c>
      <c r="I37" s="278">
        <v>1130.8999999999999</v>
      </c>
      <c r="J37" s="278">
        <v>1153.8000000000002</v>
      </c>
      <c r="K37" s="276">
        <v>1108</v>
      </c>
      <c r="L37" s="276">
        <v>1054.8</v>
      </c>
      <c r="M37" s="276">
        <v>2.3723200000000002</v>
      </c>
    </row>
    <row r="38" spans="1:13">
      <c r="A38" s="267">
        <v>28</v>
      </c>
      <c r="B38" s="276" t="s">
        <v>47</v>
      </c>
      <c r="C38" s="277">
        <v>2502.15</v>
      </c>
      <c r="D38" s="278">
        <v>2507.3333333333335</v>
      </c>
      <c r="E38" s="278">
        <v>2475.8166666666671</v>
      </c>
      <c r="F38" s="278">
        <v>2449.4833333333336</v>
      </c>
      <c r="G38" s="278">
        <v>2417.9666666666672</v>
      </c>
      <c r="H38" s="278">
        <v>2533.666666666667</v>
      </c>
      <c r="I38" s="278">
        <v>2565.1833333333334</v>
      </c>
      <c r="J38" s="278">
        <v>2591.5166666666669</v>
      </c>
      <c r="K38" s="276">
        <v>2538.85</v>
      </c>
      <c r="L38" s="276">
        <v>2481</v>
      </c>
      <c r="M38" s="276">
        <v>11.085889999999999</v>
      </c>
    </row>
    <row r="39" spans="1:13">
      <c r="A39" s="267">
        <v>29</v>
      </c>
      <c r="B39" s="276" t="s">
        <v>48</v>
      </c>
      <c r="C39" s="277">
        <v>186.4</v>
      </c>
      <c r="D39" s="278">
        <v>186.61666666666667</v>
      </c>
      <c r="E39" s="278">
        <v>183.53333333333336</v>
      </c>
      <c r="F39" s="278">
        <v>180.66666666666669</v>
      </c>
      <c r="G39" s="278">
        <v>177.58333333333337</v>
      </c>
      <c r="H39" s="278">
        <v>189.48333333333335</v>
      </c>
      <c r="I39" s="278">
        <v>192.56666666666666</v>
      </c>
      <c r="J39" s="278">
        <v>195.43333333333334</v>
      </c>
      <c r="K39" s="276">
        <v>189.7</v>
      </c>
      <c r="L39" s="276">
        <v>183.75</v>
      </c>
      <c r="M39" s="276">
        <v>64.280609999999996</v>
      </c>
    </row>
    <row r="40" spans="1:13">
      <c r="A40" s="267">
        <v>30</v>
      </c>
      <c r="B40" s="276" t="s">
        <v>305</v>
      </c>
      <c r="C40" s="277">
        <v>171.2</v>
      </c>
      <c r="D40" s="278">
        <v>169.95</v>
      </c>
      <c r="E40" s="278">
        <v>166.29999999999998</v>
      </c>
      <c r="F40" s="278">
        <v>161.4</v>
      </c>
      <c r="G40" s="278">
        <v>157.75</v>
      </c>
      <c r="H40" s="278">
        <v>174.84999999999997</v>
      </c>
      <c r="I40" s="278">
        <v>178.49999999999994</v>
      </c>
      <c r="J40" s="278">
        <v>183.39999999999995</v>
      </c>
      <c r="K40" s="276">
        <v>173.6</v>
      </c>
      <c r="L40" s="276">
        <v>165.05</v>
      </c>
      <c r="M40" s="276">
        <v>16.197399999999998</v>
      </c>
    </row>
    <row r="41" spans="1:13">
      <c r="A41" s="267">
        <v>31</v>
      </c>
      <c r="B41" s="276" t="s">
        <v>937</v>
      </c>
      <c r="C41" s="277">
        <v>285</v>
      </c>
      <c r="D41" s="278">
        <v>286.66666666666669</v>
      </c>
      <c r="E41" s="278">
        <v>279.33333333333337</v>
      </c>
      <c r="F41" s="278">
        <v>273.66666666666669</v>
      </c>
      <c r="G41" s="278">
        <v>266.33333333333337</v>
      </c>
      <c r="H41" s="278">
        <v>292.33333333333337</v>
      </c>
      <c r="I41" s="278">
        <v>299.66666666666674</v>
      </c>
      <c r="J41" s="278">
        <v>305.33333333333337</v>
      </c>
      <c r="K41" s="276">
        <v>294</v>
      </c>
      <c r="L41" s="276">
        <v>281</v>
      </c>
      <c r="M41" s="276">
        <v>0.81422000000000005</v>
      </c>
    </row>
    <row r="42" spans="1:13">
      <c r="A42" s="267">
        <v>32</v>
      </c>
      <c r="B42" s="276" t="s">
        <v>306</v>
      </c>
      <c r="C42" s="277">
        <v>93.65</v>
      </c>
      <c r="D42" s="278">
        <v>93.600000000000009</v>
      </c>
      <c r="E42" s="278">
        <v>92.100000000000023</v>
      </c>
      <c r="F42" s="278">
        <v>90.550000000000011</v>
      </c>
      <c r="G42" s="278">
        <v>89.050000000000026</v>
      </c>
      <c r="H42" s="278">
        <v>95.15000000000002</v>
      </c>
      <c r="I42" s="278">
        <v>96.649999999999991</v>
      </c>
      <c r="J42" s="278">
        <v>98.200000000000017</v>
      </c>
      <c r="K42" s="276">
        <v>95.1</v>
      </c>
      <c r="L42" s="276">
        <v>92.05</v>
      </c>
      <c r="M42" s="276">
        <v>12.83103</v>
      </c>
    </row>
    <row r="43" spans="1:13">
      <c r="A43" s="267">
        <v>33</v>
      </c>
      <c r="B43" s="276" t="s">
        <v>49</v>
      </c>
      <c r="C43" s="277">
        <v>105.1</v>
      </c>
      <c r="D43" s="278">
        <v>105.10000000000001</v>
      </c>
      <c r="E43" s="278">
        <v>103.45000000000002</v>
      </c>
      <c r="F43" s="278">
        <v>101.80000000000001</v>
      </c>
      <c r="G43" s="278">
        <v>100.15000000000002</v>
      </c>
      <c r="H43" s="278">
        <v>106.75000000000001</v>
      </c>
      <c r="I43" s="278">
        <v>108.40000000000002</v>
      </c>
      <c r="J43" s="278">
        <v>110.05000000000001</v>
      </c>
      <c r="K43" s="276">
        <v>106.75</v>
      </c>
      <c r="L43" s="276">
        <v>103.45</v>
      </c>
      <c r="M43" s="276">
        <v>306.08983999999998</v>
      </c>
    </row>
    <row r="44" spans="1:13">
      <c r="A44" s="267">
        <v>34</v>
      </c>
      <c r="B44" s="276" t="s">
        <v>51</v>
      </c>
      <c r="C44" s="277">
        <v>2805.35</v>
      </c>
      <c r="D44" s="278">
        <v>2802.6</v>
      </c>
      <c r="E44" s="278">
        <v>2782.75</v>
      </c>
      <c r="F44" s="278">
        <v>2760.15</v>
      </c>
      <c r="G44" s="278">
        <v>2740.3</v>
      </c>
      <c r="H44" s="278">
        <v>2825.2</v>
      </c>
      <c r="I44" s="278">
        <v>2845.0499999999993</v>
      </c>
      <c r="J44" s="278">
        <v>2867.6499999999996</v>
      </c>
      <c r="K44" s="276">
        <v>2822.45</v>
      </c>
      <c r="L44" s="276">
        <v>2780</v>
      </c>
      <c r="M44" s="276">
        <v>16.978840000000002</v>
      </c>
    </row>
    <row r="45" spans="1:13">
      <c r="A45" s="267">
        <v>35</v>
      </c>
      <c r="B45" s="276" t="s">
        <v>307</v>
      </c>
      <c r="C45" s="277">
        <v>167.3</v>
      </c>
      <c r="D45" s="278">
        <v>168.91666666666666</v>
      </c>
      <c r="E45" s="278">
        <v>164.48333333333332</v>
      </c>
      <c r="F45" s="278">
        <v>161.66666666666666</v>
      </c>
      <c r="G45" s="278">
        <v>157.23333333333332</v>
      </c>
      <c r="H45" s="278">
        <v>171.73333333333332</v>
      </c>
      <c r="I45" s="278">
        <v>176.16666666666666</v>
      </c>
      <c r="J45" s="278">
        <v>178.98333333333332</v>
      </c>
      <c r="K45" s="276">
        <v>173.35</v>
      </c>
      <c r="L45" s="276">
        <v>166.1</v>
      </c>
      <c r="M45" s="276">
        <v>1.31426</v>
      </c>
    </row>
    <row r="46" spans="1:13">
      <c r="A46" s="267">
        <v>36</v>
      </c>
      <c r="B46" s="276" t="s">
        <v>309</v>
      </c>
      <c r="C46" s="277">
        <v>1726.5</v>
      </c>
      <c r="D46" s="278">
        <v>1742.1833333333334</v>
      </c>
      <c r="E46" s="278">
        <v>1686.3666666666668</v>
      </c>
      <c r="F46" s="278">
        <v>1646.2333333333333</v>
      </c>
      <c r="G46" s="278">
        <v>1590.4166666666667</v>
      </c>
      <c r="H46" s="278">
        <v>1782.3166666666668</v>
      </c>
      <c r="I46" s="278">
        <v>1838.1333333333334</v>
      </c>
      <c r="J46" s="278">
        <v>1878.2666666666669</v>
      </c>
      <c r="K46" s="276">
        <v>1798</v>
      </c>
      <c r="L46" s="276">
        <v>1702.05</v>
      </c>
      <c r="M46" s="276">
        <v>1.4006700000000001</v>
      </c>
    </row>
    <row r="47" spans="1:13">
      <c r="A47" s="267">
        <v>37</v>
      </c>
      <c r="B47" s="276" t="s">
        <v>308</v>
      </c>
      <c r="C47" s="277">
        <v>4467.95</v>
      </c>
      <c r="D47" s="278">
        <v>4508.5333333333328</v>
      </c>
      <c r="E47" s="278">
        <v>4419.4166666666661</v>
      </c>
      <c r="F47" s="278">
        <v>4370.8833333333332</v>
      </c>
      <c r="G47" s="278">
        <v>4281.7666666666664</v>
      </c>
      <c r="H47" s="278">
        <v>4557.0666666666657</v>
      </c>
      <c r="I47" s="278">
        <v>4646.1833333333325</v>
      </c>
      <c r="J47" s="278">
        <v>4694.7166666666653</v>
      </c>
      <c r="K47" s="276">
        <v>4597.6499999999996</v>
      </c>
      <c r="L47" s="276">
        <v>4460</v>
      </c>
      <c r="M47" s="276">
        <v>0.88085000000000002</v>
      </c>
    </row>
    <row r="48" spans="1:13">
      <c r="A48" s="267">
        <v>38</v>
      </c>
      <c r="B48" s="276" t="s">
        <v>310</v>
      </c>
      <c r="C48" s="277">
        <v>6578.25</v>
      </c>
      <c r="D48" s="278">
        <v>6604.9000000000005</v>
      </c>
      <c r="E48" s="278">
        <v>6528.1500000000015</v>
      </c>
      <c r="F48" s="278">
        <v>6478.0500000000011</v>
      </c>
      <c r="G48" s="278">
        <v>6401.300000000002</v>
      </c>
      <c r="H48" s="278">
        <v>6655.0000000000009</v>
      </c>
      <c r="I48" s="278">
        <v>6731.7499999999991</v>
      </c>
      <c r="J48" s="278">
        <v>6781.85</v>
      </c>
      <c r="K48" s="276">
        <v>6681.65</v>
      </c>
      <c r="L48" s="276">
        <v>6554.8</v>
      </c>
      <c r="M48" s="276">
        <v>0.38716</v>
      </c>
    </row>
    <row r="49" spans="1:13">
      <c r="A49" s="267">
        <v>39</v>
      </c>
      <c r="B49" s="276" t="s">
        <v>226</v>
      </c>
      <c r="C49" s="277">
        <v>889.55</v>
      </c>
      <c r="D49" s="278">
        <v>886.51666666666677</v>
      </c>
      <c r="E49" s="278">
        <v>876.03333333333353</v>
      </c>
      <c r="F49" s="278">
        <v>862.51666666666677</v>
      </c>
      <c r="G49" s="278">
        <v>852.03333333333353</v>
      </c>
      <c r="H49" s="278">
        <v>900.03333333333353</v>
      </c>
      <c r="I49" s="278">
        <v>910.51666666666688</v>
      </c>
      <c r="J49" s="278">
        <v>924.03333333333353</v>
      </c>
      <c r="K49" s="276">
        <v>897</v>
      </c>
      <c r="L49" s="276">
        <v>873</v>
      </c>
      <c r="M49" s="276">
        <v>13.082750000000001</v>
      </c>
    </row>
    <row r="50" spans="1:13">
      <c r="A50" s="267">
        <v>40</v>
      </c>
      <c r="B50" s="276" t="s">
        <v>53</v>
      </c>
      <c r="C50" s="277">
        <v>968.85</v>
      </c>
      <c r="D50" s="278">
        <v>968.9666666666667</v>
      </c>
      <c r="E50" s="278">
        <v>954.33333333333337</v>
      </c>
      <c r="F50" s="278">
        <v>939.81666666666672</v>
      </c>
      <c r="G50" s="278">
        <v>925.18333333333339</v>
      </c>
      <c r="H50" s="278">
        <v>983.48333333333335</v>
      </c>
      <c r="I50" s="278">
        <v>998.11666666666656</v>
      </c>
      <c r="J50" s="278">
        <v>1012.6333333333333</v>
      </c>
      <c r="K50" s="276">
        <v>983.6</v>
      </c>
      <c r="L50" s="276">
        <v>954.45</v>
      </c>
      <c r="M50" s="276">
        <v>27.200880000000002</v>
      </c>
    </row>
    <row r="51" spans="1:13">
      <c r="A51" s="267">
        <v>41</v>
      </c>
      <c r="B51" s="276" t="s">
        <v>311</v>
      </c>
      <c r="C51" s="277">
        <v>518.75</v>
      </c>
      <c r="D51" s="278">
        <v>521.26666666666665</v>
      </c>
      <c r="E51" s="278">
        <v>512.5333333333333</v>
      </c>
      <c r="F51" s="278">
        <v>506.31666666666661</v>
      </c>
      <c r="G51" s="278">
        <v>497.58333333333326</v>
      </c>
      <c r="H51" s="278">
        <v>527.48333333333335</v>
      </c>
      <c r="I51" s="278">
        <v>536.2166666666667</v>
      </c>
      <c r="J51" s="278">
        <v>542.43333333333339</v>
      </c>
      <c r="K51" s="276">
        <v>530</v>
      </c>
      <c r="L51" s="276">
        <v>515.04999999999995</v>
      </c>
      <c r="M51" s="276">
        <v>3.9963199999999999</v>
      </c>
    </row>
    <row r="52" spans="1:13">
      <c r="A52" s="267">
        <v>42</v>
      </c>
      <c r="B52" s="276" t="s">
        <v>55</v>
      </c>
      <c r="C52" s="277">
        <v>654.25</v>
      </c>
      <c r="D52" s="278">
        <v>656.85</v>
      </c>
      <c r="E52" s="278">
        <v>646.55000000000007</v>
      </c>
      <c r="F52" s="278">
        <v>638.85</v>
      </c>
      <c r="G52" s="278">
        <v>628.55000000000007</v>
      </c>
      <c r="H52" s="278">
        <v>664.55000000000007</v>
      </c>
      <c r="I52" s="278">
        <v>674.85</v>
      </c>
      <c r="J52" s="278">
        <v>682.55000000000007</v>
      </c>
      <c r="K52" s="276">
        <v>667.15</v>
      </c>
      <c r="L52" s="276">
        <v>649.15</v>
      </c>
      <c r="M52" s="276">
        <v>208.29644999999999</v>
      </c>
    </row>
    <row r="53" spans="1:13">
      <c r="A53" s="267">
        <v>43</v>
      </c>
      <c r="B53" s="276" t="s">
        <v>56</v>
      </c>
      <c r="C53" s="277">
        <v>3462.7</v>
      </c>
      <c r="D53" s="278">
        <v>3475.2000000000003</v>
      </c>
      <c r="E53" s="278">
        <v>3423.4000000000005</v>
      </c>
      <c r="F53" s="278">
        <v>3384.1000000000004</v>
      </c>
      <c r="G53" s="278">
        <v>3332.3000000000006</v>
      </c>
      <c r="H53" s="278">
        <v>3514.5000000000005</v>
      </c>
      <c r="I53" s="278">
        <v>3566.3000000000006</v>
      </c>
      <c r="J53" s="278">
        <v>3605.6000000000004</v>
      </c>
      <c r="K53" s="276">
        <v>3527</v>
      </c>
      <c r="L53" s="276">
        <v>3435.9</v>
      </c>
      <c r="M53" s="276">
        <v>5.9161999999999999</v>
      </c>
    </row>
    <row r="54" spans="1:13">
      <c r="A54" s="267">
        <v>44</v>
      </c>
      <c r="B54" s="276" t="s">
        <v>315</v>
      </c>
      <c r="C54" s="277">
        <v>224.45</v>
      </c>
      <c r="D54" s="278">
        <v>224.1</v>
      </c>
      <c r="E54" s="278">
        <v>216.89999999999998</v>
      </c>
      <c r="F54" s="278">
        <v>209.35</v>
      </c>
      <c r="G54" s="278">
        <v>202.14999999999998</v>
      </c>
      <c r="H54" s="278">
        <v>231.64999999999998</v>
      </c>
      <c r="I54" s="278">
        <v>238.84999999999997</v>
      </c>
      <c r="J54" s="278">
        <v>246.39999999999998</v>
      </c>
      <c r="K54" s="276">
        <v>231.3</v>
      </c>
      <c r="L54" s="276">
        <v>216.55</v>
      </c>
      <c r="M54" s="276">
        <v>3.3457699999999999</v>
      </c>
    </row>
    <row r="55" spans="1:13">
      <c r="A55" s="267">
        <v>45</v>
      </c>
      <c r="B55" s="276" t="s">
        <v>316</v>
      </c>
      <c r="C55" s="277">
        <v>629.54999999999995</v>
      </c>
      <c r="D55" s="278">
        <v>632.76666666666665</v>
      </c>
      <c r="E55" s="278">
        <v>618.73333333333335</v>
      </c>
      <c r="F55" s="278">
        <v>607.91666666666674</v>
      </c>
      <c r="G55" s="278">
        <v>593.88333333333344</v>
      </c>
      <c r="H55" s="278">
        <v>643.58333333333326</v>
      </c>
      <c r="I55" s="278">
        <v>657.61666666666656</v>
      </c>
      <c r="J55" s="278">
        <v>668.43333333333317</v>
      </c>
      <c r="K55" s="276">
        <v>646.79999999999995</v>
      </c>
      <c r="L55" s="276">
        <v>621.95000000000005</v>
      </c>
      <c r="M55" s="276">
        <v>3.00936</v>
      </c>
    </row>
    <row r="56" spans="1:13">
      <c r="A56" s="267">
        <v>46</v>
      </c>
      <c r="B56" s="276" t="s">
        <v>58</v>
      </c>
      <c r="C56" s="277">
        <v>8786.35</v>
      </c>
      <c r="D56" s="278">
        <v>8774.1166666666668</v>
      </c>
      <c r="E56" s="278">
        <v>8648.2333333333336</v>
      </c>
      <c r="F56" s="278">
        <v>8510.1166666666668</v>
      </c>
      <c r="G56" s="278">
        <v>8384.2333333333336</v>
      </c>
      <c r="H56" s="278">
        <v>8912.2333333333336</v>
      </c>
      <c r="I56" s="278">
        <v>9038.1166666666686</v>
      </c>
      <c r="J56" s="278">
        <v>9176.2333333333336</v>
      </c>
      <c r="K56" s="276">
        <v>8900</v>
      </c>
      <c r="L56" s="276">
        <v>8636</v>
      </c>
      <c r="M56" s="276">
        <v>5.99193</v>
      </c>
    </row>
    <row r="57" spans="1:13">
      <c r="A57" s="267">
        <v>47</v>
      </c>
      <c r="B57" s="276" t="s">
        <v>232</v>
      </c>
      <c r="C57" s="277">
        <v>3108.75</v>
      </c>
      <c r="D57" s="278">
        <v>3104.25</v>
      </c>
      <c r="E57" s="278">
        <v>3071.5</v>
      </c>
      <c r="F57" s="278">
        <v>3034.25</v>
      </c>
      <c r="G57" s="278">
        <v>3001.5</v>
      </c>
      <c r="H57" s="278">
        <v>3141.5</v>
      </c>
      <c r="I57" s="278">
        <v>3174.25</v>
      </c>
      <c r="J57" s="278">
        <v>3211.5</v>
      </c>
      <c r="K57" s="276">
        <v>3137</v>
      </c>
      <c r="L57" s="276">
        <v>3067</v>
      </c>
      <c r="M57" s="276">
        <v>0.31358999999999998</v>
      </c>
    </row>
    <row r="58" spans="1:13">
      <c r="A58" s="267">
        <v>48</v>
      </c>
      <c r="B58" s="276" t="s">
        <v>59</v>
      </c>
      <c r="C58" s="277">
        <v>5030.3</v>
      </c>
      <c r="D58" s="278">
        <v>5062.9833333333336</v>
      </c>
      <c r="E58" s="278">
        <v>4957.6166666666668</v>
      </c>
      <c r="F58" s="278">
        <v>4884.9333333333334</v>
      </c>
      <c r="G58" s="278">
        <v>4779.5666666666666</v>
      </c>
      <c r="H58" s="278">
        <v>5135.666666666667</v>
      </c>
      <c r="I58" s="278">
        <v>5241.0333333333338</v>
      </c>
      <c r="J58" s="278">
        <v>5313.7166666666672</v>
      </c>
      <c r="K58" s="276">
        <v>5168.3500000000004</v>
      </c>
      <c r="L58" s="276">
        <v>4990.3</v>
      </c>
      <c r="M58" s="276">
        <v>36.079230000000003</v>
      </c>
    </row>
    <row r="59" spans="1:13">
      <c r="A59" s="267">
        <v>49</v>
      </c>
      <c r="B59" s="276" t="s">
        <v>60</v>
      </c>
      <c r="C59" s="277">
        <v>1679.3</v>
      </c>
      <c r="D59" s="278">
        <v>1676.3</v>
      </c>
      <c r="E59" s="278">
        <v>1659.1</v>
      </c>
      <c r="F59" s="278">
        <v>1638.8999999999999</v>
      </c>
      <c r="G59" s="278">
        <v>1621.6999999999998</v>
      </c>
      <c r="H59" s="278">
        <v>1696.5</v>
      </c>
      <c r="I59" s="278">
        <v>1713.7000000000003</v>
      </c>
      <c r="J59" s="278">
        <v>1733.9</v>
      </c>
      <c r="K59" s="276">
        <v>1693.5</v>
      </c>
      <c r="L59" s="276">
        <v>1656.1</v>
      </c>
      <c r="M59" s="276">
        <v>3.8640500000000002</v>
      </c>
    </row>
    <row r="60" spans="1:13" ht="12" customHeight="1">
      <c r="A60" s="267">
        <v>50</v>
      </c>
      <c r="B60" s="276" t="s">
        <v>317</v>
      </c>
      <c r="C60" s="277">
        <v>126.25</v>
      </c>
      <c r="D60" s="278">
        <v>127.01666666666667</v>
      </c>
      <c r="E60" s="278">
        <v>124.28333333333333</v>
      </c>
      <c r="F60" s="278">
        <v>122.31666666666666</v>
      </c>
      <c r="G60" s="278">
        <v>119.58333333333333</v>
      </c>
      <c r="H60" s="278">
        <v>128.98333333333335</v>
      </c>
      <c r="I60" s="278">
        <v>131.71666666666664</v>
      </c>
      <c r="J60" s="278">
        <v>133.68333333333334</v>
      </c>
      <c r="K60" s="276">
        <v>129.75</v>
      </c>
      <c r="L60" s="276">
        <v>125.05</v>
      </c>
      <c r="M60" s="276">
        <v>4.5649199999999999</v>
      </c>
    </row>
    <row r="61" spans="1:13">
      <c r="A61" s="267">
        <v>51</v>
      </c>
      <c r="B61" s="276" t="s">
        <v>318</v>
      </c>
      <c r="C61" s="277">
        <v>174.2</v>
      </c>
      <c r="D61" s="278">
        <v>173.38333333333333</v>
      </c>
      <c r="E61" s="278">
        <v>170.56666666666666</v>
      </c>
      <c r="F61" s="278">
        <v>166.93333333333334</v>
      </c>
      <c r="G61" s="278">
        <v>164.11666666666667</v>
      </c>
      <c r="H61" s="278">
        <v>177.01666666666665</v>
      </c>
      <c r="I61" s="278">
        <v>179.83333333333331</v>
      </c>
      <c r="J61" s="278">
        <v>183.46666666666664</v>
      </c>
      <c r="K61" s="276">
        <v>176.2</v>
      </c>
      <c r="L61" s="276">
        <v>169.75</v>
      </c>
      <c r="M61" s="276">
        <v>20.58925</v>
      </c>
    </row>
    <row r="62" spans="1:13">
      <c r="A62" s="267">
        <v>52</v>
      </c>
      <c r="B62" s="276" t="s">
        <v>233</v>
      </c>
      <c r="C62" s="277">
        <v>396</v>
      </c>
      <c r="D62" s="278">
        <v>399.95</v>
      </c>
      <c r="E62" s="278">
        <v>390.65</v>
      </c>
      <c r="F62" s="278">
        <v>385.3</v>
      </c>
      <c r="G62" s="278">
        <v>376</v>
      </c>
      <c r="H62" s="278">
        <v>405.29999999999995</v>
      </c>
      <c r="I62" s="278">
        <v>414.6</v>
      </c>
      <c r="J62" s="278">
        <v>419.94999999999993</v>
      </c>
      <c r="K62" s="276">
        <v>409.25</v>
      </c>
      <c r="L62" s="276">
        <v>394.6</v>
      </c>
      <c r="M62" s="276">
        <v>94.554299999999998</v>
      </c>
    </row>
    <row r="63" spans="1:13">
      <c r="A63" s="267">
        <v>53</v>
      </c>
      <c r="B63" s="276" t="s">
        <v>61</v>
      </c>
      <c r="C63" s="277">
        <v>65.5</v>
      </c>
      <c r="D63" s="278">
        <v>65.966666666666654</v>
      </c>
      <c r="E63" s="278">
        <v>64.233333333333306</v>
      </c>
      <c r="F63" s="278">
        <v>62.966666666666654</v>
      </c>
      <c r="G63" s="278">
        <v>61.233333333333306</v>
      </c>
      <c r="H63" s="278">
        <v>67.233333333333306</v>
      </c>
      <c r="I63" s="278">
        <v>68.966666666666654</v>
      </c>
      <c r="J63" s="278">
        <v>70.233333333333306</v>
      </c>
      <c r="K63" s="276">
        <v>67.7</v>
      </c>
      <c r="L63" s="276">
        <v>64.7</v>
      </c>
      <c r="M63" s="276">
        <v>476.43225999999999</v>
      </c>
    </row>
    <row r="64" spans="1:13">
      <c r="A64" s="267">
        <v>54</v>
      </c>
      <c r="B64" s="276" t="s">
        <v>62</v>
      </c>
      <c r="C64" s="277">
        <v>51.2</v>
      </c>
      <c r="D64" s="278">
        <v>51.416666666666664</v>
      </c>
      <c r="E64" s="278">
        <v>50.383333333333326</v>
      </c>
      <c r="F64" s="278">
        <v>49.566666666666663</v>
      </c>
      <c r="G64" s="278">
        <v>48.533333333333324</v>
      </c>
      <c r="H64" s="278">
        <v>52.233333333333327</v>
      </c>
      <c r="I64" s="278">
        <v>53.266666666666673</v>
      </c>
      <c r="J64" s="278">
        <v>54.083333333333329</v>
      </c>
      <c r="K64" s="276">
        <v>52.45</v>
      </c>
      <c r="L64" s="276">
        <v>50.6</v>
      </c>
      <c r="M64" s="276">
        <v>76.171390000000002</v>
      </c>
    </row>
    <row r="65" spans="1:13">
      <c r="A65" s="267">
        <v>55</v>
      </c>
      <c r="B65" s="276" t="s">
        <v>312</v>
      </c>
      <c r="C65" s="277">
        <v>1695.6</v>
      </c>
      <c r="D65" s="278">
        <v>1713.1833333333334</v>
      </c>
      <c r="E65" s="278">
        <v>1652.4166666666667</v>
      </c>
      <c r="F65" s="278">
        <v>1609.2333333333333</v>
      </c>
      <c r="G65" s="278">
        <v>1548.4666666666667</v>
      </c>
      <c r="H65" s="278">
        <v>1756.3666666666668</v>
      </c>
      <c r="I65" s="278">
        <v>1817.1333333333332</v>
      </c>
      <c r="J65" s="278">
        <v>1860.3166666666668</v>
      </c>
      <c r="K65" s="276">
        <v>1773.95</v>
      </c>
      <c r="L65" s="276">
        <v>1670</v>
      </c>
      <c r="M65" s="276">
        <v>3.0619800000000001</v>
      </c>
    </row>
    <row r="66" spans="1:13">
      <c r="A66" s="267">
        <v>56</v>
      </c>
      <c r="B66" s="276" t="s">
        <v>63</v>
      </c>
      <c r="C66" s="277">
        <v>1658.3</v>
      </c>
      <c r="D66" s="278">
        <v>1650.0833333333333</v>
      </c>
      <c r="E66" s="278">
        <v>1618.2166666666665</v>
      </c>
      <c r="F66" s="278">
        <v>1578.1333333333332</v>
      </c>
      <c r="G66" s="278">
        <v>1546.2666666666664</v>
      </c>
      <c r="H66" s="278">
        <v>1690.1666666666665</v>
      </c>
      <c r="I66" s="278">
        <v>1722.0333333333333</v>
      </c>
      <c r="J66" s="278">
        <v>1762.1166666666666</v>
      </c>
      <c r="K66" s="276">
        <v>1681.95</v>
      </c>
      <c r="L66" s="276">
        <v>1610</v>
      </c>
      <c r="M66" s="276">
        <v>33.772669999999998</v>
      </c>
    </row>
    <row r="67" spans="1:13">
      <c r="A67" s="267">
        <v>57</v>
      </c>
      <c r="B67" s="276" t="s">
        <v>320</v>
      </c>
      <c r="C67" s="277">
        <v>5678.5</v>
      </c>
      <c r="D67" s="278">
        <v>5657.8666666666659</v>
      </c>
      <c r="E67" s="278">
        <v>5541.4833333333318</v>
      </c>
      <c r="F67" s="278">
        <v>5404.4666666666662</v>
      </c>
      <c r="G67" s="278">
        <v>5288.0833333333321</v>
      </c>
      <c r="H67" s="278">
        <v>5794.8833333333314</v>
      </c>
      <c r="I67" s="278">
        <v>5911.2666666666646</v>
      </c>
      <c r="J67" s="278">
        <v>6048.283333333331</v>
      </c>
      <c r="K67" s="276">
        <v>5774.25</v>
      </c>
      <c r="L67" s="276">
        <v>5520.85</v>
      </c>
      <c r="M67" s="276">
        <v>0.76687000000000005</v>
      </c>
    </row>
    <row r="68" spans="1:13">
      <c r="A68" s="267">
        <v>58</v>
      </c>
      <c r="B68" s="276" t="s">
        <v>234</v>
      </c>
      <c r="C68" s="277">
        <v>1302.95</v>
      </c>
      <c r="D68" s="278">
        <v>1316.55</v>
      </c>
      <c r="E68" s="278">
        <v>1278.3999999999999</v>
      </c>
      <c r="F68" s="278">
        <v>1253.8499999999999</v>
      </c>
      <c r="G68" s="278">
        <v>1215.6999999999998</v>
      </c>
      <c r="H68" s="278">
        <v>1341.1</v>
      </c>
      <c r="I68" s="278">
        <v>1379.25</v>
      </c>
      <c r="J68" s="278">
        <v>1403.8</v>
      </c>
      <c r="K68" s="276">
        <v>1354.7</v>
      </c>
      <c r="L68" s="276">
        <v>1292</v>
      </c>
      <c r="M68" s="276">
        <v>2.6526399999999999</v>
      </c>
    </row>
    <row r="69" spans="1:13">
      <c r="A69" s="267">
        <v>59</v>
      </c>
      <c r="B69" s="276" t="s">
        <v>321</v>
      </c>
      <c r="C69" s="277">
        <v>355.25</v>
      </c>
      <c r="D69" s="278">
        <v>355.3</v>
      </c>
      <c r="E69" s="278">
        <v>350</v>
      </c>
      <c r="F69" s="278">
        <v>344.75</v>
      </c>
      <c r="G69" s="278">
        <v>339.45</v>
      </c>
      <c r="H69" s="278">
        <v>360.55</v>
      </c>
      <c r="I69" s="278">
        <v>365.85000000000008</v>
      </c>
      <c r="J69" s="278">
        <v>371.1</v>
      </c>
      <c r="K69" s="276">
        <v>360.6</v>
      </c>
      <c r="L69" s="276">
        <v>350.05</v>
      </c>
      <c r="M69" s="276">
        <v>12.90056</v>
      </c>
    </row>
    <row r="70" spans="1:13">
      <c r="A70" s="267">
        <v>60</v>
      </c>
      <c r="B70" s="276" t="s">
        <v>65</v>
      </c>
      <c r="C70" s="277">
        <v>133.15</v>
      </c>
      <c r="D70" s="278">
        <v>132.73333333333335</v>
      </c>
      <c r="E70" s="278">
        <v>130.06666666666669</v>
      </c>
      <c r="F70" s="278">
        <v>126.98333333333335</v>
      </c>
      <c r="G70" s="278">
        <v>124.31666666666669</v>
      </c>
      <c r="H70" s="278">
        <v>135.81666666666669</v>
      </c>
      <c r="I70" s="278">
        <v>138.48333333333332</v>
      </c>
      <c r="J70" s="278">
        <v>141.56666666666669</v>
      </c>
      <c r="K70" s="276">
        <v>135.4</v>
      </c>
      <c r="L70" s="276">
        <v>129.65</v>
      </c>
      <c r="M70" s="276">
        <v>246.99602999999999</v>
      </c>
    </row>
    <row r="71" spans="1:13">
      <c r="A71" s="267">
        <v>61</v>
      </c>
      <c r="B71" s="276" t="s">
        <v>313</v>
      </c>
      <c r="C71" s="277">
        <v>993.9</v>
      </c>
      <c r="D71" s="278">
        <v>1003.0500000000001</v>
      </c>
      <c r="E71" s="278">
        <v>966.10000000000014</v>
      </c>
      <c r="F71" s="278">
        <v>938.30000000000007</v>
      </c>
      <c r="G71" s="278">
        <v>901.35000000000014</v>
      </c>
      <c r="H71" s="278">
        <v>1030.8500000000001</v>
      </c>
      <c r="I71" s="278">
        <v>1067.8000000000002</v>
      </c>
      <c r="J71" s="278">
        <v>1095.6000000000001</v>
      </c>
      <c r="K71" s="276">
        <v>1040</v>
      </c>
      <c r="L71" s="276">
        <v>975.25</v>
      </c>
      <c r="M71" s="276">
        <v>14.38147</v>
      </c>
    </row>
    <row r="72" spans="1:13">
      <c r="A72" s="267">
        <v>62</v>
      </c>
      <c r="B72" s="276" t="s">
        <v>66</v>
      </c>
      <c r="C72" s="277">
        <v>783</v>
      </c>
      <c r="D72" s="278">
        <v>784.31666666666661</v>
      </c>
      <c r="E72" s="278">
        <v>774.28333333333319</v>
      </c>
      <c r="F72" s="278">
        <v>765.56666666666661</v>
      </c>
      <c r="G72" s="278">
        <v>755.53333333333319</v>
      </c>
      <c r="H72" s="278">
        <v>793.03333333333319</v>
      </c>
      <c r="I72" s="278">
        <v>803.06666666666649</v>
      </c>
      <c r="J72" s="278">
        <v>811.78333333333319</v>
      </c>
      <c r="K72" s="276">
        <v>794.35</v>
      </c>
      <c r="L72" s="276">
        <v>775.6</v>
      </c>
      <c r="M72" s="276">
        <v>10.07682</v>
      </c>
    </row>
    <row r="73" spans="1:13">
      <c r="A73" s="267">
        <v>63</v>
      </c>
      <c r="B73" s="276" t="s">
        <v>67</v>
      </c>
      <c r="C73" s="277">
        <v>548.29999999999995</v>
      </c>
      <c r="D73" s="278">
        <v>549.80000000000007</v>
      </c>
      <c r="E73" s="278">
        <v>540.60000000000014</v>
      </c>
      <c r="F73" s="278">
        <v>532.90000000000009</v>
      </c>
      <c r="G73" s="278">
        <v>523.70000000000016</v>
      </c>
      <c r="H73" s="278">
        <v>557.50000000000011</v>
      </c>
      <c r="I73" s="278">
        <v>566.70000000000016</v>
      </c>
      <c r="J73" s="278">
        <v>574.40000000000009</v>
      </c>
      <c r="K73" s="276">
        <v>559</v>
      </c>
      <c r="L73" s="276">
        <v>542.1</v>
      </c>
      <c r="M73" s="276">
        <v>16.004650000000002</v>
      </c>
    </row>
    <row r="74" spans="1:13">
      <c r="A74" s="267">
        <v>64</v>
      </c>
      <c r="B74" s="276" t="s">
        <v>1045</v>
      </c>
      <c r="C74" s="277">
        <v>9486.7999999999993</v>
      </c>
      <c r="D74" s="278">
        <v>9514.9166666666661</v>
      </c>
      <c r="E74" s="278">
        <v>9411.8833333333314</v>
      </c>
      <c r="F74" s="278">
        <v>9336.9666666666653</v>
      </c>
      <c r="G74" s="278">
        <v>9233.9333333333307</v>
      </c>
      <c r="H74" s="278">
        <v>9589.8333333333321</v>
      </c>
      <c r="I74" s="278">
        <v>9692.8666666666686</v>
      </c>
      <c r="J74" s="278">
        <v>9767.7833333333328</v>
      </c>
      <c r="K74" s="276">
        <v>9617.9500000000007</v>
      </c>
      <c r="L74" s="276">
        <v>9440</v>
      </c>
      <c r="M74" s="276">
        <v>3.5740000000000001E-2</v>
      </c>
    </row>
    <row r="75" spans="1:13">
      <c r="A75" s="267">
        <v>65</v>
      </c>
      <c r="B75" s="276" t="s">
        <v>69</v>
      </c>
      <c r="C75" s="277">
        <v>525.29999999999995</v>
      </c>
      <c r="D75" s="278">
        <v>523.38333333333333</v>
      </c>
      <c r="E75" s="278">
        <v>515.01666666666665</v>
      </c>
      <c r="F75" s="278">
        <v>504.73333333333335</v>
      </c>
      <c r="G75" s="278">
        <v>496.36666666666667</v>
      </c>
      <c r="H75" s="278">
        <v>533.66666666666663</v>
      </c>
      <c r="I75" s="278">
        <v>542.03333333333319</v>
      </c>
      <c r="J75" s="278">
        <v>552.31666666666661</v>
      </c>
      <c r="K75" s="276">
        <v>531.75</v>
      </c>
      <c r="L75" s="276">
        <v>513.1</v>
      </c>
      <c r="M75" s="276">
        <v>302.69288</v>
      </c>
    </row>
    <row r="76" spans="1:13" s="16" customFormat="1">
      <c r="A76" s="267">
        <v>66</v>
      </c>
      <c r="B76" s="276" t="s">
        <v>70</v>
      </c>
      <c r="C76" s="277">
        <v>39.4</v>
      </c>
      <c r="D76" s="278">
        <v>39.43333333333333</v>
      </c>
      <c r="E76" s="278">
        <v>38.216666666666661</v>
      </c>
      <c r="F76" s="278">
        <v>37.033333333333331</v>
      </c>
      <c r="G76" s="278">
        <v>35.816666666666663</v>
      </c>
      <c r="H76" s="278">
        <v>40.61666666666666</v>
      </c>
      <c r="I76" s="278">
        <v>41.833333333333329</v>
      </c>
      <c r="J76" s="278">
        <v>43.016666666666659</v>
      </c>
      <c r="K76" s="276">
        <v>40.65</v>
      </c>
      <c r="L76" s="276">
        <v>38.25</v>
      </c>
      <c r="M76" s="276">
        <v>784.78570000000002</v>
      </c>
    </row>
    <row r="77" spans="1:13" s="16" customFormat="1">
      <c r="A77" s="267">
        <v>67</v>
      </c>
      <c r="B77" s="276" t="s">
        <v>71</v>
      </c>
      <c r="C77" s="277">
        <v>459.75</v>
      </c>
      <c r="D77" s="278">
        <v>460.93333333333334</v>
      </c>
      <c r="E77" s="278">
        <v>452.61666666666667</v>
      </c>
      <c r="F77" s="278">
        <v>445.48333333333335</v>
      </c>
      <c r="G77" s="278">
        <v>437.16666666666669</v>
      </c>
      <c r="H77" s="278">
        <v>468.06666666666666</v>
      </c>
      <c r="I77" s="278">
        <v>476.38333333333338</v>
      </c>
      <c r="J77" s="278">
        <v>483.51666666666665</v>
      </c>
      <c r="K77" s="276">
        <v>469.25</v>
      </c>
      <c r="L77" s="276">
        <v>453.8</v>
      </c>
      <c r="M77" s="276">
        <v>29.602540000000001</v>
      </c>
    </row>
    <row r="78" spans="1:13" s="16" customFormat="1">
      <c r="A78" s="267">
        <v>68</v>
      </c>
      <c r="B78" s="276" t="s">
        <v>322</v>
      </c>
      <c r="C78" s="277">
        <v>743.9</v>
      </c>
      <c r="D78" s="278">
        <v>739.66666666666663</v>
      </c>
      <c r="E78" s="278">
        <v>732.23333333333323</v>
      </c>
      <c r="F78" s="278">
        <v>720.56666666666661</v>
      </c>
      <c r="G78" s="278">
        <v>713.13333333333321</v>
      </c>
      <c r="H78" s="278">
        <v>751.33333333333326</v>
      </c>
      <c r="I78" s="278">
        <v>758.76666666666665</v>
      </c>
      <c r="J78" s="278">
        <v>770.43333333333328</v>
      </c>
      <c r="K78" s="276">
        <v>747.1</v>
      </c>
      <c r="L78" s="276">
        <v>728</v>
      </c>
      <c r="M78" s="276">
        <v>4.7894600000000001</v>
      </c>
    </row>
    <row r="79" spans="1:13" s="16" customFormat="1">
      <c r="A79" s="267">
        <v>69</v>
      </c>
      <c r="B79" s="276" t="s">
        <v>324</v>
      </c>
      <c r="C79" s="277">
        <v>203.2</v>
      </c>
      <c r="D79" s="278">
        <v>201.63333333333333</v>
      </c>
      <c r="E79" s="278">
        <v>196.26666666666665</v>
      </c>
      <c r="F79" s="278">
        <v>189.33333333333331</v>
      </c>
      <c r="G79" s="278">
        <v>183.96666666666664</v>
      </c>
      <c r="H79" s="278">
        <v>208.56666666666666</v>
      </c>
      <c r="I79" s="278">
        <v>213.93333333333334</v>
      </c>
      <c r="J79" s="278">
        <v>220.86666666666667</v>
      </c>
      <c r="K79" s="276">
        <v>207</v>
      </c>
      <c r="L79" s="276">
        <v>194.7</v>
      </c>
      <c r="M79" s="276">
        <v>13.79569</v>
      </c>
    </row>
    <row r="80" spans="1:13" s="16" customFormat="1">
      <c r="A80" s="267">
        <v>70</v>
      </c>
      <c r="B80" s="276" t="s">
        <v>325</v>
      </c>
      <c r="C80" s="277">
        <v>4005</v>
      </c>
      <c r="D80" s="278">
        <v>4014.6666666666665</v>
      </c>
      <c r="E80" s="278">
        <v>3960.333333333333</v>
      </c>
      <c r="F80" s="278">
        <v>3915.6666666666665</v>
      </c>
      <c r="G80" s="278">
        <v>3861.333333333333</v>
      </c>
      <c r="H80" s="278">
        <v>4059.333333333333</v>
      </c>
      <c r="I80" s="278">
        <v>4113.6666666666661</v>
      </c>
      <c r="J80" s="278">
        <v>4158.333333333333</v>
      </c>
      <c r="K80" s="276">
        <v>4069</v>
      </c>
      <c r="L80" s="276">
        <v>3970</v>
      </c>
      <c r="M80" s="276">
        <v>0.48393000000000003</v>
      </c>
    </row>
    <row r="81" spans="1:13" s="16" customFormat="1">
      <c r="A81" s="267">
        <v>71</v>
      </c>
      <c r="B81" s="276" t="s">
        <v>326</v>
      </c>
      <c r="C81" s="277">
        <v>807.95</v>
      </c>
      <c r="D81" s="278">
        <v>807.5</v>
      </c>
      <c r="E81" s="278">
        <v>792</v>
      </c>
      <c r="F81" s="278">
        <v>776.05</v>
      </c>
      <c r="G81" s="278">
        <v>760.55</v>
      </c>
      <c r="H81" s="278">
        <v>823.45</v>
      </c>
      <c r="I81" s="278">
        <v>838.95</v>
      </c>
      <c r="J81" s="278">
        <v>854.90000000000009</v>
      </c>
      <c r="K81" s="276">
        <v>823</v>
      </c>
      <c r="L81" s="276">
        <v>791.55</v>
      </c>
      <c r="M81" s="276">
        <v>1.3444799999999999</v>
      </c>
    </row>
    <row r="82" spans="1:13" s="16" customFormat="1">
      <c r="A82" s="267">
        <v>72</v>
      </c>
      <c r="B82" s="276" t="s">
        <v>327</v>
      </c>
      <c r="C82" s="277">
        <v>78.400000000000006</v>
      </c>
      <c r="D82" s="278">
        <v>78.400000000000006</v>
      </c>
      <c r="E82" s="278">
        <v>76.600000000000009</v>
      </c>
      <c r="F82" s="278">
        <v>74.8</v>
      </c>
      <c r="G82" s="278">
        <v>73</v>
      </c>
      <c r="H82" s="278">
        <v>80.200000000000017</v>
      </c>
      <c r="I82" s="278">
        <v>82.000000000000028</v>
      </c>
      <c r="J82" s="278">
        <v>83.800000000000026</v>
      </c>
      <c r="K82" s="276">
        <v>80.2</v>
      </c>
      <c r="L82" s="276">
        <v>76.599999999999994</v>
      </c>
      <c r="M82" s="276">
        <v>48.825899999999997</v>
      </c>
    </row>
    <row r="83" spans="1:13" s="16" customFormat="1">
      <c r="A83" s="267">
        <v>73</v>
      </c>
      <c r="B83" s="276" t="s">
        <v>72</v>
      </c>
      <c r="C83" s="277">
        <v>13302.9</v>
      </c>
      <c r="D83" s="278">
        <v>13365.416666666666</v>
      </c>
      <c r="E83" s="278">
        <v>13110.833333333332</v>
      </c>
      <c r="F83" s="278">
        <v>12918.766666666666</v>
      </c>
      <c r="G83" s="278">
        <v>12664.183333333332</v>
      </c>
      <c r="H83" s="278">
        <v>13557.483333333332</v>
      </c>
      <c r="I83" s="278">
        <v>13812.066666666664</v>
      </c>
      <c r="J83" s="278">
        <v>14004.133333333331</v>
      </c>
      <c r="K83" s="276">
        <v>13620</v>
      </c>
      <c r="L83" s="276">
        <v>13173.35</v>
      </c>
      <c r="M83" s="276">
        <v>0.65686999999999995</v>
      </c>
    </row>
    <row r="84" spans="1:13" s="16" customFormat="1">
      <c r="A84" s="267">
        <v>74</v>
      </c>
      <c r="B84" s="276" t="s">
        <v>74</v>
      </c>
      <c r="C84" s="277">
        <v>387.3</v>
      </c>
      <c r="D84" s="278">
        <v>388.93333333333334</v>
      </c>
      <c r="E84" s="278">
        <v>380.91666666666669</v>
      </c>
      <c r="F84" s="278">
        <v>374.53333333333336</v>
      </c>
      <c r="G84" s="278">
        <v>366.51666666666671</v>
      </c>
      <c r="H84" s="278">
        <v>395.31666666666666</v>
      </c>
      <c r="I84" s="278">
        <v>403.33333333333331</v>
      </c>
      <c r="J84" s="278">
        <v>409.71666666666664</v>
      </c>
      <c r="K84" s="276">
        <v>396.95</v>
      </c>
      <c r="L84" s="276">
        <v>382.55</v>
      </c>
      <c r="M84" s="276">
        <v>80.723600000000005</v>
      </c>
    </row>
    <row r="85" spans="1:13" s="16" customFormat="1">
      <c r="A85" s="267">
        <v>75</v>
      </c>
      <c r="B85" s="276" t="s">
        <v>328</v>
      </c>
      <c r="C85" s="277">
        <v>251.45</v>
      </c>
      <c r="D85" s="278">
        <v>253.35</v>
      </c>
      <c r="E85" s="278">
        <v>248.09999999999997</v>
      </c>
      <c r="F85" s="278">
        <v>244.74999999999997</v>
      </c>
      <c r="G85" s="278">
        <v>239.49999999999994</v>
      </c>
      <c r="H85" s="278">
        <v>256.7</v>
      </c>
      <c r="I85" s="278">
        <v>261.95000000000005</v>
      </c>
      <c r="J85" s="278">
        <v>265.3</v>
      </c>
      <c r="K85" s="276">
        <v>258.60000000000002</v>
      </c>
      <c r="L85" s="276">
        <v>250</v>
      </c>
      <c r="M85" s="276">
        <v>1.5320199999999999</v>
      </c>
    </row>
    <row r="86" spans="1:13" s="16" customFormat="1">
      <c r="A86" s="267">
        <v>76</v>
      </c>
      <c r="B86" s="276" t="s">
        <v>75</v>
      </c>
      <c r="C86" s="277">
        <v>3539.7</v>
      </c>
      <c r="D86" s="278">
        <v>3550.5666666666671</v>
      </c>
      <c r="E86" s="278">
        <v>3499.1333333333341</v>
      </c>
      <c r="F86" s="278">
        <v>3458.5666666666671</v>
      </c>
      <c r="G86" s="278">
        <v>3407.1333333333341</v>
      </c>
      <c r="H86" s="278">
        <v>3591.1333333333341</v>
      </c>
      <c r="I86" s="278">
        <v>3642.5666666666675</v>
      </c>
      <c r="J86" s="278">
        <v>3683.1333333333341</v>
      </c>
      <c r="K86" s="276">
        <v>3602</v>
      </c>
      <c r="L86" s="276">
        <v>3510</v>
      </c>
      <c r="M86" s="276">
        <v>10.99588</v>
      </c>
    </row>
    <row r="87" spans="1:13" s="16" customFormat="1">
      <c r="A87" s="267">
        <v>77</v>
      </c>
      <c r="B87" s="276" t="s">
        <v>314</v>
      </c>
      <c r="C87" s="277">
        <v>639.9</v>
      </c>
      <c r="D87" s="278">
        <v>640.36666666666667</v>
      </c>
      <c r="E87" s="278">
        <v>630.73333333333335</v>
      </c>
      <c r="F87" s="278">
        <v>621.56666666666672</v>
      </c>
      <c r="G87" s="278">
        <v>611.93333333333339</v>
      </c>
      <c r="H87" s="278">
        <v>649.5333333333333</v>
      </c>
      <c r="I87" s="278">
        <v>659.16666666666674</v>
      </c>
      <c r="J87" s="278">
        <v>668.33333333333326</v>
      </c>
      <c r="K87" s="276">
        <v>650</v>
      </c>
      <c r="L87" s="276">
        <v>631.20000000000005</v>
      </c>
      <c r="M87" s="276">
        <v>4.9987899999999996</v>
      </c>
    </row>
    <row r="88" spans="1:13" s="16" customFormat="1">
      <c r="A88" s="267">
        <v>78</v>
      </c>
      <c r="B88" s="276" t="s">
        <v>323</v>
      </c>
      <c r="C88" s="277">
        <v>259.35000000000002</v>
      </c>
      <c r="D88" s="278">
        <v>262.38333333333338</v>
      </c>
      <c r="E88" s="278">
        <v>252.46666666666675</v>
      </c>
      <c r="F88" s="278">
        <v>245.58333333333337</v>
      </c>
      <c r="G88" s="278">
        <v>235.66666666666674</v>
      </c>
      <c r="H88" s="278">
        <v>269.26666666666677</v>
      </c>
      <c r="I88" s="278">
        <v>279.18333333333339</v>
      </c>
      <c r="J88" s="278">
        <v>286.06666666666678</v>
      </c>
      <c r="K88" s="276">
        <v>272.3</v>
      </c>
      <c r="L88" s="276">
        <v>255.5</v>
      </c>
      <c r="M88" s="276">
        <v>18.876010000000001</v>
      </c>
    </row>
    <row r="89" spans="1:13" s="16" customFormat="1">
      <c r="A89" s="267">
        <v>79</v>
      </c>
      <c r="B89" s="276" t="s">
        <v>76</v>
      </c>
      <c r="C89" s="277">
        <v>481.6</v>
      </c>
      <c r="D89" s="278">
        <v>481.55</v>
      </c>
      <c r="E89" s="278">
        <v>475.40000000000003</v>
      </c>
      <c r="F89" s="278">
        <v>469.20000000000005</v>
      </c>
      <c r="G89" s="278">
        <v>463.05000000000007</v>
      </c>
      <c r="H89" s="278">
        <v>487.75</v>
      </c>
      <c r="I89" s="278">
        <v>493.9</v>
      </c>
      <c r="J89" s="278">
        <v>500.09999999999997</v>
      </c>
      <c r="K89" s="276">
        <v>487.7</v>
      </c>
      <c r="L89" s="276">
        <v>475.35</v>
      </c>
      <c r="M89" s="276">
        <v>19.262250000000002</v>
      </c>
    </row>
    <row r="90" spans="1:13" s="16" customFormat="1">
      <c r="A90" s="267">
        <v>80</v>
      </c>
      <c r="B90" s="276" t="s">
        <v>77</v>
      </c>
      <c r="C90" s="277">
        <v>132.1</v>
      </c>
      <c r="D90" s="278">
        <v>132.5</v>
      </c>
      <c r="E90" s="278">
        <v>127.69999999999999</v>
      </c>
      <c r="F90" s="278">
        <v>123.29999999999998</v>
      </c>
      <c r="G90" s="278">
        <v>118.49999999999997</v>
      </c>
      <c r="H90" s="278">
        <v>136.9</v>
      </c>
      <c r="I90" s="278">
        <v>141.70000000000002</v>
      </c>
      <c r="J90" s="278">
        <v>146.10000000000002</v>
      </c>
      <c r="K90" s="276">
        <v>137.30000000000001</v>
      </c>
      <c r="L90" s="276">
        <v>128.1</v>
      </c>
      <c r="M90" s="276">
        <v>397.37720000000002</v>
      </c>
    </row>
    <row r="91" spans="1:13" s="16" customFormat="1">
      <c r="A91" s="267">
        <v>81</v>
      </c>
      <c r="B91" s="276" t="s">
        <v>332</v>
      </c>
      <c r="C91" s="277">
        <v>482.7</v>
      </c>
      <c r="D91" s="278">
        <v>487.33333333333331</v>
      </c>
      <c r="E91" s="278">
        <v>475.66666666666663</v>
      </c>
      <c r="F91" s="278">
        <v>468.63333333333333</v>
      </c>
      <c r="G91" s="278">
        <v>456.96666666666664</v>
      </c>
      <c r="H91" s="278">
        <v>494.36666666666662</v>
      </c>
      <c r="I91" s="278">
        <v>506.03333333333325</v>
      </c>
      <c r="J91" s="278">
        <v>513.06666666666661</v>
      </c>
      <c r="K91" s="276">
        <v>499</v>
      </c>
      <c r="L91" s="276">
        <v>480.3</v>
      </c>
      <c r="M91" s="276">
        <v>5.6053100000000002</v>
      </c>
    </row>
    <row r="92" spans="1:13" s="16" customFormat="1">
      <c r="A92" s="267">
        <v>82</v>
      </c>
      <c r="B92" s="276" t="s">
        <v>333</v>
      </c>
      <c r="C92" s="277">
        <v>503.35</v>
      </c>
      <c r="D92" s="278">
        <v>504.15000000000003</v>
      </c>
      <c r="E92" s="278">
        <v>498.30000000000007</v>
      </c>
      <c r="F92" s="278">
        <v>493.25000000000006</v>
      </c>
      <c r="G92" s="278">
        <v>487.40000000000009</v>
      </c>
      <c r="H92" s="278">
        <v>509.20000000000005</v>
      </c>
      <c r="I92" s="278">
        <v>515.05000000000007</v>
      </c>
      <c r="J92" s="278">
        <v>520.1</v>
      </c>
      <c r="K92" s="276">
        <v>510</v>
      </c>
      <c r="L92" s="276">
        <v>499.1</v>
      </c>
      <c r="M92" s="276">
        <v>1.2368300000000001</v>
      </c>
    </row>
    <row r="93" spans="1:13" s="16" customFormat="1">
      <c r="A93" s="267">
        <v>83</v>
      </c>
      <c r="B93" s="276" t="s">
        <v>335</v>
      </c>
      <c r="C93" s="277">
        <v>405.05</v>
      </c>
      <c r="D93" s="278">
        <v>406.51666666666665</v>
      </c>
      <c r="E93" s="278">
        <v>398.83333333333331</v>
      </c>
      <c r="F93" s="278">
        <v>392.61666666666667</v>
      </c>
      <c r="G93" s="278">
        <v>384.93333333333334</v>
      </c>
      <c r="H93" s="278">
        <v>412.73333333333329</v>
      </c>
      <c r="I93" s="278">
        <v>420.41666666666669</v>
      </c>
      <c r="J93" s="278">
        <v>426.63333333333327</v>
      </c>
      <c r="K93" s="276">
        <v>414.2</v>
      </c>
      <c r="L93" s="276">
        <v>400.3</v>
      </c>
      <c r="M93" s="276">
        <v>1.7623899999999999</v>
      </c>
    </row>
    <row r="94" spans="1:13" s="16" customFormat="1">
      <c r="A94" s="267">
        <v>84</v>
      </c>
      <c r="B94" s="276" t="s">
        <v>329</v>
      </c>
      <c r="C94" s="277">
        <v>514.15</v>
      </c>
      <c r="D94" s="278">
        <v>519.05000000000007</v>
      </c>
      <c r="E94" s="278">
        <v>504.10000000000014</v>
      </c>
      <c r="F94" s="278">
        <v>494.05000000000007</v>
      </c>
      <c r="G94" s="278">
        <v>479.10000000000014</v>
      </c>
      <c r="H94" s="278">
        <v>529.10000000000014</v>
      </c>
      <c r="I94" s="278">
        <v>544.05000000000018</v>
      </c>
      <c r="J94" s="278">
        <v>554.10000000000014</v>
      </c>
      <c r="K94" s="276">
        <v>534</v>
      </c>
      <c r="L94" s="276">
        <v>509</v>
      </c>
      <c r="M94" s="276">
        <v>4.1691399999999996</v>
      </c>
    </row>
    <row r="95" spans="1:13" s="16" customFormat="1">
      <c r="A95" s="267">
        <v>85</v>
      </c>
      <c r="B95" s="276" t="s">
        <v>78</v>
      </c>
      <c r="C95" s="277">
        <v>125.85</v>
      </c>
      <c r="D95" s="278">
        <v>126.03333333333332</v>
      </c>
      <c r="E95" s="278">
        <v>124.76666666666664</v>
      </c>
      <c r="F95" s="278">
        <v>123.68333333333332</v>
      </c>
      <c r="G95" s="278">
        <v>122.41666666666664</v>
      </c>
      <c r="H95" s="278">
        <v>127.11666666666663</v>
      </c>
      <c r="I95" s="278">
        <v>128.38333333333333</v>
      </c>
      <c r="J95" s="278">
        <v>129.46666666666664</v>
      </c>
      <c r="K95" s="276">
        <v>127.3</v>
      </c>
      <c r="L95" s="276">
        <v>124.95</v>
      </c>
      <c r="M95" s="276">
        <v>29.095120000000001</v>
      </c>
    </row>
    <row r="96" spans="1:13" s="16" customFormat="1">
      <c r="A96" s="267">
        <v>86</v>
      </c>
      <c r="B96" s="276" t="s">
        <v>330</v>
      </c>
      <c r="C96" s="277">
        <v>260.7</v>
      </c>
      <c r="D96" s="278">
        <v>262.88333333333333</v>
      </c>
      <c r="E96" s="278">
        <v>257.81666666666666</v>
      </c>
      <c r="F96" s="278">
        <v>254.93333333333334</v>
      </c>
      <c r="G96" s="278">
        <v>249.86666666666667</v>
      </c>
      <c r="H96" s="278">
        <v>265.76666666666665</v>
      </c>
      <c r="I96" s="278">
        <v>270.83333333333326</v>
      </c>
      <c r="J96" s="278">
        <v>273.71666666666664</v>
      </c>
      <c r="K96" s="276">
        <v>267.95</v>
      </c>
      <c r="L96" s="276">
        <v>260</v>
      </c>
      <c r="M96" s="276">
        <v>2.4610599999999998</v>
      </c>
    </row>
    <row r="97" spans="1:13" s="16" customFormat="1">
      <c r="A97" s="267">
        <v>87</v>
      </c>
      <c r="B97" s="276" t="s">
        <v>338</v>
      </c>
      <c r="C97" s="277">
        <v>522.25</v>
      </c>
      <c r="D97" s="278">
        <v>524.43333333333328</v>
      </c>
      <c r="E97" s="278">
        <v>515.86666666666656</v>
      </c>
      <c r="F97" s="278">
        <v>509.48333333333323</v>
      </c>
      <c r="G97" s="278">
        <v>500.91666666666652</v>
      </c>
      <c r="H97" s="278">
        <v>530.81666666666661</v>
      </c>
      <c r="I97" s="278">
        <v>539.38333333333344</v>
      </c>
      <c r="J97" s="278">
        <v>545.76666666666665</v>
      </c>
      <c r="K97" s="276">
        <v>533</v>
      </c>
      <c r="L97" s="276">
        <v>518.04999999999995</v>
      </c>
      <c r="M97" s="276">
        <v>5.64689</v>
      </c>
    </row>
    <row r="98" spans="1:13" s="16" customFormat="1">
      <c r="A98" s="267">
        <v>88</v>
      </c>
      <c r="B98" s="276" t="s">
        <v>336</v>
      </c>
      <c r="C98" s="277">
        <v>1146.05</v>
      </c>
      <c r="D98" s="278">
        <v>1148.4666666666665</v>
      </c>
      <c r="E98" s="278">
        <v>1122.383333333333</v>
      </c>
      <c r="F98" s="278">
        <v>1098.7166666666665</v>
      </c>
      <c r="G98" s="278">
        <v>1072.633333333333</v>
      </c>
      <c r="H98" s="278">
        <v>1172.133333333333</v>
      </c>
      <c r="I98" s="278">
        <v>1198.2166666666665</v>
      </c>
      <c r="J98" s="278">
        <v>1221.883333333333</v>
      </c>
      <c r="K98" s="276">
        <v>1174.55</v>
      </c>
      <c r="L98" s="276">
        <v>1124.8</v>
      </c>
      <c r="M98" s="276">
        <v>1.9498899999999999</v>
      </c>
    </row>
    <row r="99" spans="1:13" s="16" customFormat="1">
      <c r="A99" s="267">
        <v>89</v>
      </c>
      <c r="B99" s="276" t="s">
        <v>337</v>
      </c>
      <c r="C99" s="277">
        <v>14</v>
      </c>
      <c r="D99" s="278">
        <v>14.033333333333333</v>
      </c>
      <c r="E99" s="278">
        <v>13.866666666666667</v>
      </c>
      <c r="F99" s="278">
        <v>13.733333333333334</v>
      </c>
      <c r="G99" s="278">
        <v>13.566666666666668</v>
      </c>
      <c r="H99" s="278">
        <v>14.166666666666666</v>
      </c>
      <c r="I99" s="278">
        <v>14.333333333333334</v>
      </c>
      <c r="J99" s="278">
        <v>14.466666666666665</v>
      </c>
      <c r="K99" s="276">
        <v>14.2</v>
      </c>
      <c r="L99" s="276">
        <v>13.9</v>
      </c>
      <c r="M99" s="276">
        <v>51.268639999999998</v>
      </c>
    </row>
    <row r="100" spans="1:13" s="16" customFormat="1">
      <c r="A100" s="267">
        <v>90</v>
      </c>
      <c r="B100" s="276" t="s">
        <v>339</v>
      </c>
      <c r="C100" s="277">
        <v>244.4</v>
      </c>
      <c r="D100" s="278">
        <v>243.69999999999996</v>
      </c>
      <c r="E100" s="278">
        <v>241.39999999999992</v>
      </c>
      <c r="F100" s="278">
        <v>238.39999999999995</v>
      </c>
      <c r="G100" s="278">
        <v>236.09999999999991</v>
      </c>
      <c r="H100" s="278">
        <v>246.69999999999993</v>
      </c>
      <c r="I100" s="278">
        <v>248.99999999999994</v>
      </c>
      <c r="J100" s="278">
        <v>251.99999999999994</v>
      </c>
      <c r="K100" s="276">
        <v>246</v>
      </c>
      <c r="L100" s="276">
        <v>240.7</v>
      </c>
      <c r="M100" s="276">
        <v>2.6424599999999998</v>
      </c>
    </row>
    <row r="101" spans="1:13">
      <c r="A101" s="267">
        <v>91</v>
      </c>
      <c r="B101" s="276" t="s">
        <v>80</v>
      </c>
      <c r="C101" s="277">
        <v>417.95</v>
      </c>
      <c r="D101" s="278">
        <v>420.95</v>
      </c>
      <c r="E101" s="278">
        <v>410.2</v>
      </c>
      <c r="F101" s="278">
        <v>402.45</v>
      </c>
      <c r="G101" s="278">
        <v>391.7</v>
      </c>
      <c r="H101" s="278">
        <v>428.7</v>
      </c>
      <c r="I101" s="278">
        <v>439.45</v>
      </c>
      <c r="J101" s="278">
        <v>447.2</v>
      </c>
      <c r="K101" s="276">
        <v>431.7</v>
      </c>
      <c r="L101" s="276">
        <v>413.2</v>
      </c>
      <c r="M101" s="276">
        <v>13.15239</v>
      </c>
    </row>
    <row r="102" spans="1:13">
      <c r="A102" s="267">
        <v>92</v>
      </c>
      <c r="B102" s="276" t="s">
        <v>340</v>
      </c>
      <c r="C102" s="277">
        <v>3472.95</v>
      </c>
      <c r="D102" s="278">
        <v>3496.4333333333329</v>
      </c>
      <c r="E102" s="278">
        <v>3397.8666666666659</v>
      </c>
      <c r="F102" s="278">
        <v>3322.7833333333328</v>
      </c>
      <c r="G102" s="278">
        <v>3224.2166666666658</v>
      </c>
      <c r="H102" s="278">
        <v>3571.516666666666</v>
      </c>
      <c r="I102" s="278">
        <v>3670.0833333333326</v>
      </c>
      <c r="J102" s="278">
        <v>3745.1666666666661</v>
      </c>
      <c r="K102" s="276">
        <v>3595</v>
      </c>
      <c r="L102" s="276">
        <v>3421.35</v>
      </c>
      <c r="M102" s="276">
        <v>0.14962</v>
      </c>
    </row>
    <row r="103" spans="1:13">
      <c r="A103" s="267">
        <v>93</v>
      </c>
      <c r="B103" s="276" t="s">
        <v>81</v>
      </c>
      <c r="C103" s="277">
        <v>622.54999999999995</v>
      </c>
      <c r="D103" s="278">
        <v>627.18333333333328</v>
      </c>
      <c r="E103" s="278">
        <v>615.36666666666656</v>
      </c>
      <c r="F103" s="278">
        <v>608.18333333333328</v>
      </c>
      <c r="G103" s="278">
        <v>596.36666666666656</v>
      </c>
      <c r="H103" s="278">
        <v>634.36666666666656</v>
      </c>
      <c r="I103" s="278">
        <v>646.18333333333339</v>
      </c>
      <c r="J103" s="278">
        <v>653.36666666666656</v>
      </c>
      <c r="K103" s="276">
        <v>639</v>
      </c>
      <c r="L103" s="276">
        <v>620</v>
      </c>
      <c r="M103" s="276">
        <v>6.2715199999999998</v>
      </c>
    </row>
    <row r="104" spans="1:13">
      <c r="A104" s="267">
        <v>94</v>
      </c>
      <c r="B104" s="276" t="s">
        <v>334</v>
      </c>
      <c r="C104" s="277">
        <v>315.05</v>
      </c>
      <c r="D104" s="278">
        <v>313.7</v>
      </c>
      <c r="E104" s="278">
        <v>310.39999999999998</v>
      </c>
      <c r="F104" s="278">
        <v>305.75</v>
      </c>
      <c r="G104" s="278">
        <v>302.45</v>
      </c>
      <c r="H104" s="278">
        <v>318.34999999999997</v>
      </c>
      <c r="I104" s="278">
        <v>321.65000000000003</v>
      </c>
      <c r="J104" s="278">
        <v>326.29999999999995</v>
      </c>
      <c r="K104" s="276">
        <v>317</v>
      </c>
      <c r="L104" s="276">
        <v>309.05</v>
      </c>
      <c r="M104" s="276">
        <v>0.55406999999999995</v>
      </c>
    </row>
    <row r="105" spans="1:13">
      <c r="A105" s="267">
        <v>95</v>
      </c>
      <c r="B105" s="276" t="s">
        <v>342</v>
      </c>
      <c r="C105" s="277">
        <v>244.95</v>
      </c>
      <c r="D105" s="278">
        <v>243.31666666666669</v>
      </c>
      <c r="E105" s="278">
        <v>239.63333333333338</v>
      </c>
      <c r="F105" s="278">
        <v>234.31666666666669</v>
      </c>
      <c r="G105" s="278">
        <v>230.63333333333338</v>
      </c>
      <c r="H105" s="278">
        <v>248.63333333333338</v>
      </c>
      <c r="I105" s="278">
        <v>252.31666666666672</v>
      </c>
      <c r="J105" s="278">
        <v>257.63333333333338</v>
      </c>
      <c r="K105" s="276">
        <v>247</v>
      </c>
      <c r="L105" s="276">
        <v>238</v>
      </c>
      <c r="M105" s="276">
        <v>8.1254500000000007</v>
      </c>
    </row>
    <row r="106" spans="1:13">
      <c r="A106" s="267">
        <v>96</v>
      </c>
      <c r="B106" s="276" t="s">
        <v>343</v>
      </c>
      <c r="C106" s="277">
        <v>108.95</v>
      </c>
      <c r="D106" s="278">
        <v>109.89999999999999</v>
      </c>
      <c r="E106" s="278">
        <v>106.49999999999999</v>
      </c>
      <c r="F106" s="278">
        <v>104.05</v>
      </c>
      <c r="G106" s="278">
        <v>100.64999999999999</v>
      </c>
      <c r="H106" s="278">
        <v>112.34999999999998</v>
      </c>
      <c r="I106" s="278">
        <v>115.74999999999999</v>
      </c>
      <c r="J106" s="278">
        <v>118.19999999999997</v>
      </c>
      <c r="K106" s="276">
        <v>113.3</v>
      </c>
      <c r="L106" s="276">
        <v>107.45</v>
      </c>
      <c r="M106" s="276">
        <v>13.93422</v>
      </c>
    </row>
    <row r="107" spans="1:13">
      <c r="A107" s="267">
        <v>97</v>
      </c>
      <c r="B107" s="276" t="s">
        <v>82</v>
      </c>
      <c r="C107" s="277">
        <v>434.85</v>
      </c>
      <c r="D107" s="278">
        <v>437.23333333333335</v>
      </c>
      <c r="E107" s="278">
        <v>428.06666666666672</v>
      </c>
      <c r="F107" s="278">
        <v>421.28333333333336</v>
      </c>
      <c r="G107" s="278">
        <v>412.11666666666673</v>
      </c>
      <c r="H107" s="278">
        <v>444.01666666666671</v>
      </c>
      <c r="I107" s="278">
        <v>453.18333333333334</v>
      </c>
      <c r="J107" s="278">
        <v>459.9666666666667</v>
      </c>
      <c r="K107" s="276">
        <v>446.4</v>
      </c>
      <c r="L107" s="276">
        <v>430.45</v>
      </c>
      <c r="M107" s="276">
        <v>56.842640000000003</v>
      </c>
    </row>
    <row r="108" spans="1:13">
      <c r="A108" s="267">
        <v>98</v>
      </c>
      <c r="B108" s="284" t="s">
        <v>344</v>
      </c>
      <c r="C108" s="277">
        <v>586.5</v>
      </c>
      <c r="D108" s="278">
        <v>586.18333333333328</v>
      </c>
      <c r="E108" s="278">
        <v>574.86666666666656</v>
      </c>
      <c r="F108" s="278">
        <v>563.23333333333323</v>
      </c>
      <c r="G108" s="278">
        <v>551.91666666666652</v>
      </c>
      <c r="H108" s="278">
        <v>597.81666666666661</v>
      </c>
      <c r="I108" s="278">
        <v>609.13333333333344</v>
      </c>
      <c r="J108" s="278">
        <v>620.76666666666665</v>
      </c>
      <c r="K108" s="276">
        <v>597.5</v>
      </c>
      <c r="L108" s="276">
        <v>574.54999999999995</v>
      </c>
      <c r="M108" s="276">
        <v>5.0807700000000002</v>
      </c>
    </row>
    <row r="109" spans="1:13">
      <c r="A109" s="267">
        <v>99</v>
      </c>
      <c r="B109" s="276" t="s">
        <v>83</v>
      </c>
      <c r="C109" s="277">
        <v>824.8</v>
      </c>
      <c r="D109" s="278">
        <v>824.81666666666661</v>
      </c>
      <c r="E109" s="278">
        <v>815.23333333333323</v>
      </c>
      <c r="F109" s="278">
        <v>805.66666666666663</v>
      </c>
      <c r="G109" s="278">
        <v>796.08333333333326</v>
      </c>
      <c r="H109" s="278">
        <v>834.38333333333321</v>
      </c>
      <c r="I109" s="278">
        <v>843.9666666666667</v>
      </c>
      <c r="J109" s="278">
        <v>853.53333333333319</v>
      </c>
      <c r="K109" s="276">
        <v>834.4</v>
      </c>
      <c r="L109" s="276">
        <v>815.25</v>
      </c>
      <c r="M109" s="276">
        <v>33.184600000000003</v>
      </c>
    </row>
    <row r="110" spans="1:13">
      <c r="A110" s="267">
        <v>100</v>
      </c>
      <c r="B110" s="276" t="s">
        <v>84</v>
      </c>
      <c r="C110" s="277">
        <v>135.1</v>
      </c>
      <c r="D110" s="278">
        <v>135.4</v>
      </c>
      <c r="E110" s="278">
        <v>133.5</v>
      </c>
      <c r="F110" s="278">
        <v>131.9</v>
      </c>
      <c r="G110" s="278">
        <v>130</v>
      </c>
      <c r="H110" s="278">
        <v>137</v>
      </c>
      <c r="I110" s="278">
        <v>138.90000000000003</v>
      </c>
      <c r="J110" s="278">
        <v>140.5</v>
      </c>
      <c r="K110" s="276">
        <v>137.30000000000001</v>
      </c>
      <c r="L110" s="276">
        <v>133.80000000000001</v>
      </c>
      <c r="M110" s="276">
        <v>141.33414999999999</v>
      </c>
    </row>
    <row r="111" spans="1:13">
      <c r="A111" s="267">
        <v>101</v>
      </c>
      <c r="B111" s="276" t="s">
        <v>345</v>
      </c>
      <c r="C111" s="277">
        <v>384.45</v>
      </c>
      <c r="D111" s="278">
        <v>385.90000000000003</v>
      </c>
      <c r="E111" s="278">
        <v>379.55000000000007</v>
      </c>
      <c r="F111" s="278">
        <v>374.65000000000003</v>
      </c>
      <c r="G111" s="278">
        <v>368.30000000000007</v>
      </c>
      <c r="H111" s="278">
        <v>390.80000000000007</v>
      </c>
      <c r="I111" s="278">
        <v>397.15000000000009</v>
      </c>
      <c r="J111" s="278">
        <v>402.05000000000007</v>
      </c>
      <c r="K111" s="276">
        <v>392.25</v>
      </c>
      <c r="L111" s="276">
        <v>381</v>
      </c>
      <c r="M111" s="276">
        <v>5.07498</v>
      </c>
    </row>
    <row r="112" spans="1:13">
      <c r="A112" s="267">
        <v>102</v>
      </c>
      <c r="B112" s="276" t="s">
        <v>3633</v>
      </c>
      <c r="C112" s="277">
        <v>2801.55</v>
      </c>
      <c r="D112" s="278">
        <v>2824.0333333333333</v>
      </c>
      <c r="E112" s="278">
        <v>2738.5166666666664</v>
      </c>
      <c r="F112" s="278">
        <v>2675.4833333333331</v>
      </c>
      <c r="G112" s="278">
        <v>2589.9666666666662</v>
      </c>
      <c r="H112" s="278">
        <v>2887.0666666666666</v>
      </c>
      <c r="I112" s="278">
        <v>2972.5833333333339</v>
      </c>
      <c r="J112" s="278">
        <v>3035.6166666666668</v>
      </c>
      <c r="K112" s="276">
        <v>2909.55</v>
      </c>
      <c r="L112" s="276">
        <v>2761</v>
      </c>
      <c r="M112" s="276">
        <v>4.3699300000000001</v>
      </c>
    </row>
    <row r="113" spans="1:13">
      <c r="A113" s="267">
        <v>103</v>
      </c>
      <c r="B113" s="276" t="s">
        <v>85</v>
      </c>
      <c r="C113" s="277">
        <v>1597.6</v>
      </c>
      <c r="D113" s="278">
        <v>1599.3</v>
      </c>
      <c r="E113" s="278">
        <v>1583.6</v>
      </c>
      <c r="F113" s="278">
        <v>1569.6</v>
      </c>
      <c r="G113" s="278">
        <v>1553.8999999999999</v>
      </c>
      <c r="H113" s="278">
        <v>1613.3</v>
      </c>
      <c r="I113" s="278">
        <v>1629.0000000000002</v>
      </c>
      <c r="J113" s="278">
        <v>1643</v>
      </c>
      <c r="K113" s="276">
        <v>1615</v>
      </c>
      <c r="L113" s="276">
        <v>1585.3</v>
      </c>
      <c r="M113" s="276">
        <v>4.9825299999999997</v>
      </c>
    </row>
    <row r="114" spans="1:13">
      <c r="A114" s="267">
        <v>104</v>
      </c>
      <c r="B114" s="276" t="s">
        <v>86</v>
      </c>
      <c r="C114" s="277">
        <v>433.95</v>
      </c>
      <c r="D114" s="278">
        <v>431.95</v>
      </c>
      <c r="E114" s="278">
        <v>419</v>
      </c>
      <c r="F114" s="278">
        <v>404.05</v>
      </c>
      <c r="G114" s="278">
        <v>391.1</v>
      </c>
      <c r="H114" s="278">
        <v>446.9</v>
      </c>
      <c r="I114" s="278">
        <v>459.84999999999991</v>
      </c>
      <c r="J114" s="278">
        <v>474.79999999999995</v>
      </c>
      <c r="K114" s="276">
        <v>444.9</v>
      </c>
      <c r="L114" s="276">
        <v>417</v>
      </c>
      <c r="M114" s="276">
        <v>117.15662</v>
      </c>
    </row>
    <row r="115" spans="1:13">
      <c r="A115" s="267">
        <v>105</v>
      </c>
      <c r="B115" s="276" t="s">
        <v>236</v>
      </c>
      <c r="C115" s="277">
        <v>815.7</v>
      </c>
      <c r="D115" s="278">
        <v>816.81666666666661</v>
      </c>
      <c r="E115" s="278">
        <v>806.88333333333321</v>
      </c>
      <c r="F115" s="278">
        <v>798.06666666666661</v>
      </c>
      <c r="G115" s="278">
        <v>788.13333333333321</v>
      </c>
      <c r="H115" s="278">
        <v>825.63333333333321</v>
      </c>
      <c r="I115" s="278">
        <v>835.56666666666661</v>
      </c>
      <c r="J115" s="278">
        <v>844.38333333333321</v>
      </c>
      <c r="K115" s="276">
        <v>826.75</v>
      </c>
      <c r="L115" s="276">
        <v>808</v>
      </c>
      <c r="M115" s="276">
        <v>5.6417700000000002</v>
      </c>
    </row>
    <row r="116" spans="1:13">
      <c r="A116" s="267">
        <v>106</v>
      </c>
      <c r="B116" s="276" t="s">
        <v>346</v>
      </c>
      <c r="C116" s="277">
        <v>764.7</v>
      </c>
      <c r="D116" s="278">
        <v>765.45000000000016</v>
      </c>
      <c r="E116" s="278">
        <v>756.8000000000003</v>
      </c>
      <c r="F116" s="278">
        <v>748.90000000000009</v>
      </c>
      <c r="G116" s="278">
        <v>740.25000000000023</v>
      </c>
      <c r="H116" s="278">
        <v>773.35000000000036</v>
      </c>
      <c r="I116" s="278">
        <v>782.00000000000023</v>
      </c>
      <c r="J116" s="278">
        <v>789.90000000000043</v>
      </c>
      <c r="K116" s="276">
        <v>774.1</v>
      </c>
      <c r="L116" s="276">
        <v>757.55</v>
      </c>
      <c r="M116" s="276">
        <v>0.57618999999999998</v>
      </c>
    </row>
    <row r="117" spans="1:13">
      <c r="A117" s="267">
        <v>107</v>
      </c>
      <c r="B117" s="276" t="s">
        <v>331</v>
      </c>
      <c r="C117" s="277">
        <v>1913.75</v>
      </c>
      <c r="D117" s="278">
        <v>1921.2333333333333</v>
      </c>
      <c r="E117" s="278">
        <v>1892.5166666666667</v>
      </c>
      <c r="F117" s="278">
        <v>1871.2833333333333</v>
      </c>
      <c r="G117" s="278">
        <v>1842.5666666666666</v>
      </c>
      <c r="H117" s="278">
        <v>1942.4666666666667</v>
      </c>
      <c r="I117" s="278">
        <v>1971.1833333333334</v>
      </c>
      <c r="J117" s="278">
        <v>1992.4166666666667</v>
      </c>
      <c r="K117" s="276">
        <v>1949.95</v>
      </c>
      <c r="L117" s="276">
        <v>1900</v>
      </c>
      <c r="M117" s="276">
        <v>0.34329999999999999</v>
      </c>
    </row>
    <row r="118" spans="1:13">
      <c r="A118" s="267">
        <v>108</v>
      </c>
      <c r="B118" s="276" t="s">
        <v>237</v>
      </c>
      <c r="C118" s="277">
        <v>383.9</v>
      </c>
      <c r="D118" s="278">
        <v>380.7833333333333</v>
      </c>
      <c r="E118" s="278">
        <v>376.21666666666658</v>
      </c>
      <c r="F118" s="278">
        <v>368.5333333333333</v>
      </c>
      <c r="G118" s="278">
        <v>363.96666666666658</v>
      </c>
      <c r="H118" s="278">
        <v>388.46666666666658</v>
      </c>
      <c r="I118" s="278">
        <v>393.0333333333333</v>
      </c>
      <c r="J118" s="278">
        <v>400.71666666666658</v>
      </c>
      <c r="K118" s="276">
        <v>385.35</v>
      </c>
      <c r="L118" s="276">
        <v>373.1</v>
      </c>
      <c r="M118" s="276">
        <v>9.8476999999999997</v>
      </c>
    </row>
    <row r="119" spans="1:13">
      <c r="A119" s="267">
        <v>109</v>
      </c>
      <c r="B119" s="276" t="s">
        <v>2995</v>
      </c>
      <c r="C119" s="277">
        <v>227.5</v>
      </c>
      <c r="D119" s="278">
        <v>228.23333333333335</v>
      </c>
      <c r="E119" s="278">
        <v>225.16666666666669</v>
      </c>
      <c r="F119" s="278">
        <v>222.83333333333334</v>
      </c>
      <c r="G119" s="278">
        <v>219.76666666666668</v>
      </c>
      <c r="H119" s="278">
        <v>230.56666666666669</v>
      </c>
      <c r="I119" s="278">
        <v>233.63333333333335</v>
      </c>
      <c r="J119" s="278">
        <v>235.9666666666667</v>
      </c>
      <c r="K119" s="276">
        <v>231.3</v>
      </c>
      <c r="L119" s="276">
        <v>225.9</v>
      </c>
      <c r="M119" s="276">
        <v>10.0686</v>
      </c>
    </row>
    <row r="120" spans="1:13">
      <c r="A120" s="267">
        <v>110</v>
      </c>
      <c r="B120" s="276" t="s">
        <v>235</v>
      </c>
      <c r="C120" s="277">
        <v>182.65</v>
      </c>
      <c r="D120" s="278">
        <v>183.26666666666665</v>
      </c>
      <c r="E120" s="278">
        <v>180.58333333333331</v>
      </c>
      <c r="F120" s="278">
        <v>178.51666666666665</v>
      </c>
      <c r="G120" s="278">
        <v>175.83333333333331</v>
      </c>
      <c r="H120" s="278">
        <v>185.33333333333331</v>
      </c>
      <c r="I120" s="278">
        <v>188.01666666666665</v>
      </c>
      <c r="J120" s="278">
        <v>190.08333333333331</v>
      </c>
      <c r="K120" s="276">
        <v>185.95</v>
      </c>
      <c r="L120" s="276">
        <v>181.2</v>
      </c>
      <c r="M120" s="276">
        <v>25.19586</v>
      </c>
    </row>
    <row r="121" spans="1:13">
      <c r="A121" s="267">
        <v>111</v>
      </c>
      <c r="B121" s="276" t="s">
        <v>87</v>
      </c>
      <c r="C121" s="277">
        <v>610.35</v>
      </c>
      <c r="D121" s="278">
        <v>612.06666666666672</v>
      </c>
      <c r="E121" s="278">
        <v>600.43333333333339</v>
      </c>
      <c r="F121" s="278">
        <v>590.51666666666665</v>
      </c>
      <c r="G121" s="278">
        <v>578.88333333333333</v>
      </c>
      <c r="H121" s="278">
        <v>621.98333333333346</v>
      </c>
      <c r="I121" s="278">
        <v>633.6166666666669</v>
      </c>
      <c r="J121" s="278">
        <v>643.53333333333353</v>
      </c>
      <c r="K121" s="276">
        <v>623.70000000000005</v>
      </c>
      <c r="L121" s="276">
        <v>602.15</v>
      </c>
      <c r="M121" s="276">
        <v>14.264720000000001</v>
      </c>
    </row>
    <row r="122" spans="1:13">
      <c r="A122" s="267">
        <v>112</v>
      </c>
      <c r="B122" s="276" t="s">
        <v>347</v>
      </c>
      <c r="C122" s="277">
        <v>537.45000000000005</v>
      </c>
      <c r="D122" s="278">
        <v>537.30000000000007</v>
      </c>
      <c r="E122" s="278">
        <v>523.15000000000009</v>
      </c>
      <c r="F122" s="278">
        <v>508.85</v>
      </c>
      <c r="G122" s="278">
        <v>494.70000000000005</v>
      </c>
      <c r="H122" s="278">
        <v>551.60000000000014</v>
      </c>
      <c r="I122" s="278">
        <v>565.75</v>
      </c>
      <c r="J122" s="278">
        <v>580.05000000000018</v>
      </c>
      <c r="K122" s="276">
        <v>551.45000000000005</v>
      </c>
      <c r="L122" s="276">
        <v>523</v>
      </c>
      <c r="M122" s="276">
        <v>3.5326200000000001</v>
      </c>
    </row>
    <row r="123" spans="1:13">
      <c r="A123" s="267">
        <v>113</v>
      </c>
      <c r="B123" s="276" t="s">
        <v>88</v>
      </c>
      <c r="C123" s="277">
        <v>534.1</v>
      </c>
      <c r="D123" s="278">
        <v>535.13333333333333</v>
      </c>
      <c r="E123" s="278">
        <v>528.56666666666661</v>
      </c>
      <c r="F123" s="278">
        <v>523.0333333333333</v>
      </c>
      <c r="G123" s="278">
        <v>516.46666666666658</v>
      </c>
      <c r="H123" s="278">
        <v>540.66666666666663</v>
      </c>
      <c r="I123" s="278">
        <v>547.23333333333346</v>
      </c>
      <c r="J123" s="278">
        <v>552.76666666666665</v>
      </c>
      <c r="K123" s="276">
        <v>541.70000000000005</v>
      </c>
      <c r="L123" s="276">
        <v>529.6</v>
      </c>
      <c r="M123" s="276">
        <v>48.254710000000003</v>
      </c>
    </row>
    <row r="124" spans="1:13">
      <c r="A124" s="267">
        <v>114</v>
      </c>
      <c r="B124" s="276" t="s">
        <v>238</v>
      </c>
      <c r="C124" s="277">
        <v>1171.5</v>
      </c>
      <c r="D124" s="278">
        <v>1166.1666666666667</v>
      </c>
      <c r="E124" s="278">
        <v>1122.3333333333335</v>
      </c>
      <c r="F124" s="278">
        <v>1073.1666666666667</v>
      </c>
      <c r="G124" s="278">
        <v>1029.3333333333335</v>
      </c>
      <c r="H124" s="278">
        <v>1215.3333333333335</v>
      </c>
      <c r="I124" s="278">
        <v>1259.166666666667</v>
      </c>
      <c r="J124" s="278">
        <v>1308.3333333333335</v>
      </c>
      <c r="K124" s="276">
        <v>1210</v>
      </c>
      <c r="L124" s="276">
        <v>1117</v>
      </c>
      <c r="M124" s="276">
        <v>4.1860600000000003</v>
      </c>
    </row>
    <row r="125" spans="1:13">
      <c r="A125" s="267">
        <v>115</v>
      </c>
      <c r="B125" s="276" t="s">
        <v>348</v>
      </c>
      <c r="C125" s="277">
        <v>83.8</v>
      </c>
      <c r="D125" s="278">
        <v>83.916666666666671</v>
      </c>
      <c r="E125" s="278">
        <v>82.63333333333334</v>
      </c>
      <c r="F125" s="278">
        <v>81.466666666666669</v>
      </c>
      <c r="G125" s="278">
        <v>80.183333333333337</v>
      </c>
      <c r="H125" s="278">
        <v>85.083333333333343</v>
      </c>
      <c r="I125" s="278">
        <v>86.366666666666674</v>
      </c>
      <c r="J125" s="278">
        <v>87.533333333333346</v>
      </c>
      <c r="K125" s="276">
        <v>85.2</v>
      </c>
      <c r="L125" s="276">
        <v>82.75</v>
      </c>
      <c r="M125" s="276">
        <v>2.6598799999999998</v>
      </c>
    </row>
    <row r="126" spans="1:13">
      <c r="A126" s="267">
        <v>116</v>
      </c>
      <c r="B126" s="276" t="s">
        <v>355</v>
      </c>
      <c r="C126" s="277">
        <v>391.95</v>
      </c>
      <c r="D126" s="278">
        <v>393.05</v>
      </c>
      <c r="E126" s="278">
        <v>387.40000000000003</v>
      </c>
      <c r="F126" s="278">
        <v>382.85</v>
      </c>
      <c r="G126" s="278">
        <v>377.20000000000005</v>
      </c>
      <c r="H126" s="278">
        <v>397.6</v>
      </c>
      <c r="I126" s="278">
        <v>403.25</v>
      </c>
      <c r="J126" s="278">
        <v>407.8</v>
      </c>
      <c r="K126" s="276">
        <v>398.7</v>
      </c>
      <c r="L126" s="276">
        <v>388.5</v>
      </c>
      <c r="M126" s="276">
        <v>1.2543299999999999</v>
      </c>
    </row>
    <row r="127" spans="1:13">
      <c r="A127" s="267">
        <v>117</v>
      </c>
      <c r="B127" s="276" t="s">
        <v>356</v>
      </c>
      <c r="C127" s="277">
        <v>139.80000000000001</v>
      </c>
      <c r="D127" s="278">
        <v>139.79999999999998</v>
      </c>
      <c r="E127" s="278">
        <v>137.99999999999997</v>
      </c>
      <c r="F127" s="278">
        <v>136.19999999999999</v>
      </c>
      <c r="G127" s="278">
        <v>134.39999999999998</v>
      </c>
      <c r="H127" s="278">
        <v>141.59999999999997</v>
      </c>
      <c r="I127" s="278">
        <v>143.39999999999998</v>
      </c>
      <c r="J127" s="278">
        <v>145.19999999999996</v>
      </c>
      <c r="K127" s="276">
        <v>141.6</v>
      </c>
      <c r="L127" s="276">
        <v>138</v>
      </c>
      <c r="M127" s="276">
        <v>3.88144</v>
      </c>
    </row>
    <row r="128" spans="1:13">
      <c r="A128" s="267">
        <v>118</v>
      </c>
      <c r="B128" s="276" t="s">
        <v>349</v>
      </c>
      <c r="C128" s="277">
        <v>124</v>
      </c>
      <c r="D128" s="278">
        <v>124.16666666666667</v>
      </c>
      <c r="E128" s="278">
        <v>121.83333333333334</v>
      </c>
      <c r="F128" s="278">
        <v>119.66666666666667</v>
      </c>
      <c r="G128" s="278">
        <v>117.33333333333334</v>
      </c>
      <c r="H128" s="278">
        <v>126.33333333333334</v>
      </c>
      <c r="I128" s="278">
        <v>128.66666666666669</v>
      </c>
      <c r="J128" s="278">
        <v>130.83333333333334</v>
      </c>
      <c r="K128" s="276">
        <v>126.5</v>
      </c>
      <c r="L128" s="276">
        <v>122</v>
      </c>
      <c r="M128" s="276">
        <v>19.540980000000001</v>
      </c>
    </row>
    <row r="129" spans="1:13">
      <c r="A129" s="267">
        <v>119</v>
      </c>
      <c r="B129" s="276" t="s">
        <v>350</v>
      </c>
      <c r="C129" s="277">
        <v>389.75</v>
      </c>
      <c r="D129" s="278">
        <v>390.73333333333329</v>
      </c>
      <c r="E129" s="278">
        <v>384.66666666666657</v>
      </c>
      <c r="F129" s="278">
        <v>379.58333333333326</v>
      </c>
      <c r="G129" s="278">
        <v>373.51666666666654</v>
      </c>
      <c r="H129" s="278">
        <v>395.81666666666661</v>
      </c>
      <c r="I129" s="278">
        <v>401.88333333333333</v>
      </c>
      <c r="J129" s="278">
        <v>406.96666666666664</v>
      </c>
      <c r="K129" s="276">
        <v>396.8</v>
      </c>
      <c r="L129" s="276">
        <v>385.65</v>
      </c>
      <c r="M129" s="276">
        <v>0.40758</v>
      </c>
    </row>
    <row r="130" spans="1:13">
      <c r="A130" s="267">
        <v>120</v>
      </c>
      <c r="B130" s="276" t="s">
        <v>351</v>
      </c>
      <c r="C130" s="277">
        <v>1033.0999999999999</v>
      </c>
      <c r="D130" s="278">
        <v>1027.3</v>
      </c>
      <c r="E130" s="278">
        <v>1012.8999999999999</v>
      </c>
      <c r="F130" s="278">
        <v>992.69999999999993</v>
      </c>
      <c r="G130" s="278">
        <v>978.29999999999984</v>
      </c>
      <c r="H130" s="278">
        <v>1047.5</v>
      </c>
      <c r="I130" s="278">
        <v>1061.9000000000001</v>
      </c>
      <c r="J130" s="278">
        <v>1082.0999999999999</v>
      </c>
      <c r="K130" s="276">
        <v>1041.7</v>
      </c>
      <c r="L130" s="276">
        <v>1007.1</v>
      </c>
      <c r="M130" s="276">
        <v>8.6357099999999996</v>
      </c>
    </row>
    <row r="131" spans="1:13">
      <c r="A131" s="267">
        <v>121</v>
      </c>
      <c r="B131" s="276" t="s">
        <v>352</v>
      </c>
      <c r="C131" s="277">
        <v>156</v>
      </c>
      <c r="D131" s="278">
        <v>157.43333333333334</v>
      </c>
      <c r="E131" s="278">
        <v>153.56666666666666</v>
      </c>
      <c r="F131" s="278">
        <v>151.13333333333333</v>
      </c>
      <c r="G131" s="278">
        <v>147.26666666666665</v>
      </c>
      <c r="H131" s="278">
        <v>159.86666666666667</v>
      </c>
      <c r="I131" s="278">
        <v>163.73333333333335</v>
      </c>
      <c r="J131" s="278">
        <v>166.16666666666669</v>
      </c>
      <c r="K131" s="276">
        <v>161.30000000000001</v>
      </c>
      <c r="L131" s="276">
        <v>155</v>
      </c>
      <c r="M131" s="276">
        <v>34.21754</v>
      </c>
    </row>
    <row r="132" spans="1:13">
      <c r="A132" s="267">
        <v>122</v>
      </c>
      <c r="B132" s="276" t="s">
        <v>1220</v>
      </c>
      <c r="C132" s="277">
        <v>793.4</v>
      </c>
      <c r="D132" s="278">
        <v>798.04999999999984</v>
      </c>
      <c r="E132" s="278">
        <v>780.14999999999964</v>
      </c>
      <c r="F132" s="278">
        <v>766.89999999999975</v>
      </c>
      <c r="G132" s="278">
        <v>748.99999999999955</v>
      </c>
      <c r="H132" s="278">
        <v>811.29999999999973</v>
      </c>
      <c r="I132" s="278">
        <v>829.2</v>
      </c>
      <c r="J132" s="278">
        <v>842.44999999999982</v>
      </c>
      <c r="K132" s="276">
        <v>815.95</v>
      </c>
      <c r="L132" s="276">
        <v>784.8</v>
      </c>
      <c r="M132" s="276">
        <v>1.7548600000000001</v>
      </c>
    </row>
    <row r="133" spans="1:13">
      <c r="A133" s="267">
        <v>123</v>
      </c>
      <c r="B133" s="276" t="s">
        <v>90</v>
      </c>
      <c r="C133" s="277">
        <v>12.75</v>
      </c>
      <c r="D133" s="278">
        <v>12.85</v>
      </c>
      <c r="E133" s="278">
        <v>12.399999999999999</v>
      </c>
      <c r="F133" s="278">
        <v>12.049999999999999</v>
      </c>
      <c r="G133" s="278">
        <v>11.599999999999998</v>
      </c>
      <c r="H133" s="278">
        <v>13.2</v>
      </c>
      <c r="I133" s="278">
        <v>13.649999999999999</v>
      </c>
      <c r="J133" s="278">
        <v>14</v>
      </c>
      <c r="K133" s="276">
        <v>13.3</v>
      </c>
      <c r="L133" s="276">
        <v>12.5</v>
      </c>
      <c r="M133" s="276">
        <v>195.24646999999999</v>
      </c>
    </row>
    <row r="134" spans="1:13">
      <c r="A134" s="267">
        <v>124</v>
      </c>
      <c r="B134" s="276" t="s">
        <v>91</v>
      </c>
      <c r="C134" s="277">
        <v>3879.85</v>
      </c>
      <c r="D134" s="278">
        <v>3861.5666666666671</v>
      </c>
      <c r="E134" s="278">
        <v>3833.8333333333339</v>
      </c>
      <c r="F134" s="278">
        <v>3787.8166666666671</v>
      </c>
      <c r="G134" s="278">
        <v>3760.0833333333339</v>
      </c>
      <c r="H134" s="278">
        <v>3907.5833333333339</v>
      </c>
      <c r="I134" s="278">
        <v>3935.3166666666666</v>
      </c>
      <c r="J134" s="278">
        <v>3981.3333333333339</v>
      </c>
      <c r="K134" s="276">
        <v>3889.3</v>
      </c>
      <c r="L134" s="276">
        <v>3815.55</v>
      </c>
      <c r="M134" s="276">
        <v>4.86212</v>
      </c>
    </row>
    <row r="135" spans="1:13">
      <c r="A135" s="267">
        <v>125</v>
      </c>
      <c r="B135" s="276" t="s">
        <v>357</v>
      </c>
      <c r="C135" s="277">
        <v>14445.35</v>
      </c>
      <c r="D135" s="278">
        <v>14456.800000000001</v>
      </c>
      <c r="E135" s="278">
        <v>14038.650000000001</v>
      </c>
      <c r="F135" s="278">
        <v>13631.95</v>
      </c>
      <c r="G135" s="278">
        <v>13213.800000000001</v>
      </c>
      <c r="H135" s="278">
        <v>14863.500000000002</v>
      </c>
      <c r="I135" s="278">
        <v>15281.65</v>
      </c>
      <c r="J135" s="278">
        <v>15688.350000000002</v>
      </c>
      <c r="K135" s="276">
        <v>14874.95</v>
      </c>
      <c r="L135" s="276">
        <v>14050.1</v>
      </c>
      <c r="M135" s="276">
        <v>0.66820000000000002</v>
      </c>
    </row>
    <row r="136" spans="1:13">
      <c r="A136" s="267">
        <v>126</v>
      </c>
      <c r="B136" s="276" t="s">
        <v>93</v>
      </c>
      <c r="C136" s="277">
        <v>241.05</v>
      </c>
      <c r="D136" s="278">
        <v>240.03333333333333</v>
      </c>
      <c r="E136" s="278">
        <v>235.66666666666666</v>
      </c>
      <c r="F136" s="278">
        <v>230.28333333333333</v>
      </c>
      <c r="G136" s="278">
        <v>225.91666666666666</v>
      </c>
      <c r="H136" s="278">
        <v>245.41666666666666</v>
      </c>
      <c r="I136" s="278">
        <v>249.78333333333333</v>
      </c>
      <c r="J136" s="278">
        <v>255.16666666666666</v>
      </c>
      <c r="K136" s="276">
        <v>244.4</v>
      </c>
      <c r="L136" s="276">
        <v>234.65</v>
      </c>
      <c r="M136" s="276">
        <v>129.95777000000001</v>
      </c>
    </row>
    <row r="137" spans="1:13">
      <c r="A137" s="267">
        <v>127</v>
      </c>
      <c r="B137" s="276" t="s">
        <v>231</v>
      </c>
      <c r="C137" s="277">
        <v>2914.95</v>
      </c>
      <c r="D137" s="278">
        <v>2949.25</v>
      </c>
      <c r="E137" s="278">
        <v>2798.5</v>
      </c>
      <c r="F137" s="278">
        <v>2682.05</v>
      </c>
      <c r="G137" s="278">
        <v>2531.3000000000002</v>
      </c>
      <c r="H137" s="278">
        <v>3065.7</v>
      </c>
      <c r="I137" s="278">
        <v>3216.45</v>
      </c>
      <c r="J137" s="278">
        <v>3332.8999999999996</v>
      </c>
      <c r="K137" s="276">
        <v>3100</v>
      </c>
      <c r="L137" s="276">
        <v>2832.8</v>
      </c>
      <c r="M137" s="276">
        <v>11.12886</v>
      </c>
    </row>
    <row r="138" spans="1:13">
      <c r="A138" s="267">
        <v>128</v>
      </c>
      <c r="B138" s="276" t="s">
        <v>94</v>
      </c>
      <c r="C138" s="277">
        <v>5288.3</v>
      </c>
      <c r="D138" s="278">
        <v>5276.4333333333334</v>
      </c>
      <c r="E138" s="278">
        <v>5237.8666666666668</v>
      </c>
      <c r="F138" s="278">
        <v>5187.4333333333334</v>
      </c>
      <c r="G138" s="278">
        <v>5148.8666666666668</v>
      </c>
      <c r="H138" s="278">
        <v>5326.8666666666668</v>
      </c>
      <c r="I138" s="278">
        <v>5365.4333333333343</v>
      </c>
      <c r="J138" s="278">
        <v>5415.8666666666668</v>
      </c>
      <c r="K138" s="276">
        <v>5315</v>
      </c>
      <c r="L138" s="276">
        <v>5226</v>
      </c>
      <c r="M138" s="276">
        <v>5.4267799999999999</v>
      </c>
    </row>
    <row r="139" spans="1:13">
      <c r="A139" s="267">
        <v>129</v>
      </c>
      <c r="B139" s="276" t="s">
        <v>1263</v>
      </c>
      <c r="C139" s="277">
        <v>903.8</v>
      </c>
      <c r="D139" s="278">
        <v>908.16666666666663</v>
      </c>
      <c r="E139" s="278">
        <v>882.63333333333321</v>
      </c>
      <c r="F139" s="278">
        <v>861.46666666666658</v>
      </c>
      <c r="G139" s="278">
        <v>835.93333333333317</v>
      </c>
      <c r="H139" s="278">
        <v>929.33333333333326</v>
      </c>
      <c r="I139" s="278">
        <v>954.86666666666679</v>
      </c>
      <c r="J139" s="278">
        <v>976.0333333333333</v>
      </c>
      <c r="K139" s="276">
        <v>933.7</v>
      </c>
      <c r="L139" s="276">
        <v>887</v>
      </c>
      <c r="M139" s="276">
        <v>1.0253099999999999</v>
      </c>
    </row>
    <row r="140" spans="1:13">
      <c r="A140" s="267">
        <v>130</v>
      </c>
      <c r="B140" s="276" t="s">
        <v>239</v>
      </c>
      <c r="C140" s="277">
        <v>70.7</v>
      </c>
      <c r="D140" s="278">
        <v>71.05</v>
      </c>
      <c r="E140" s="278">
        <v>69.75</v>
      </c>
      <c r="F140" s="278">
        <v>68.8</v>
      </c>
      <c r="G140" s="278">
        <v>67.5</v>
      </c>
      <c r="H140" s="278">
        <v>72</v>
      </c>
      <c r="I140" s="278">
        <v>73.299999999999983</v>
      </c>
      <c r="J140" s="278">
        <v>74.25</v>
      </c>
      <c r="K140" s="276">
        <v>72.349999999999994</v>
      </c>
      <c r="L140" s="276">
        <v>70.099999999999994</v>
      </c>
      <c r="M140" s="276">
        <v>13.26088</v>
      </c>
    </row>
    <row r="141" spans="1:13">
      <c r="A141" s="267">
        <v>131</v>
      </c>
      <c r="B141" s="276" t="s">
        <v>95</v>
      </c>
      <c r="C141" s="277">
        <v>2645.35</v>
      </c>
      <c r="D141" s="278">
        <v>2642.4500000000003</v>
      </c>
      <c r="E141" s="278">
        <v>2612.9000000000005</v>
      </c>
      <c r="F141" s="278">
        <v>2580.4500000000003</v>
      </c>
      <c r="G141" s="278">
        <v>2550.9000000000005</v>
      </c>
      <c r="H141" s="278">
        <v>2674.9000000000005</v>
      </c>
      <c r="I141" s="278">
        <v>2704.4500000000007</v>
      </c>
      <c r="J141" s="278">
        <v>2736.9000000000005</v>
      </c>
      <c r="K141" s="276">
        <v>2672</v>
      </c>
      <c r="L141" s="276">
        <v>2610</v>
      </c>
      <c r="M141" s="276">
        <v>9.4938599999999997</v>
      </c>
    </row>
    <row r="142" spans="1:13">
      <c r="A142" s="267">
        <v>132</v>
      </c>
      <c r="B142" s="276" t="s">
        <v>359</v>
      </c>
      <c r="C142" s="277">
        <v>335.2</v>
      </c>
      <c r="D142" s="278">
        <v>338.81666666666666</v>
      </c>
      <c r="E142" s="278">
        <v>329.43333333333334</v>
      </c>
      <c r="F142" s="278">
        <v>323.66666666666669</v>
      </c>
      <c r="G142" s="278">
        <v>314.28333333333336</v>
      </c>
      <c r="H142" s="278">
        <v>344.58333333333331</v>
      </c>
      <c r="I142" s="278">
        <v>353.96666666666664</v>
      </c>
      <c r="J142" s="278">
        <v>359.73333333333329</v>
      </c>
      <c r="K142" s="276">
        <v>348.2</v>
      </c>
      <c r="L142" s="276">
        <v>333.05</v>
      </c>
      <c r="M142" s="276">
        <v>4.2606099999999998</v>
      </c>
    </row>
    <row r="143" spans="1:13">
      <c r="A143" s="267">
        <v>133</v>
      </c>
      <c r="B143" s="276" t="s">
        <v>360</v>
      </c>
      <c r="C143" s="277">
        <v>96.45</v>
      </c>
      <c r="D143" s="278">
        <v>96.716666666666654</v>
      </c>
      <c r="E143" s="278">
        <v>94.983333333333306</v>
      </c>
      <c r="F143" s="278">
        <v>93.516666666666652</v>
      </c>
      <c r="G143" s="278">
        <v>91.783333333333303</v>
      </c>
      <c r="H143" s="278">
        <v>98.183333333333309</v>
      </c>
      <c r="I143" s="278">
        <v>99.916666666666657</v>
      </c>
      <c r="J143" s="278">
        <v>101.38333333333331</v>
      </c>
      <c r="K143" s="276">
        <v>98.45</v>
      </c>
      <c r="L143" s="276">
        <v>95.25</v>
      </c>
      <c r="M143" s="276">
        <v>8.2375699999999998</v>
      </c>
    </row>
    <row r="144" spans="1:13">
      <c r="A144" s="267">
        <v>134</v>
      </c>
      <c r="B144" s="276" t="s">
        <v>361</v>
      </c>
      <c r="C144" s="277">
        <v>158.85</v>
      </c>
      <c r="D144" s="278">
        <v>158.38333333333335</v>
      </c>
      <c r="E144" s="278">
        <v>156.76666666666671</v>
      </c>
      <c r="F144" s="278">
        <v>154.68333333333337</v>
      </c>
      <c r="G144" s="278">
        <v>153.06666666666672</v>
      </c>
      <c r="H144" s="278">
        <v>160.4666666666667</v>
      </c>
      <c r="I144" s="278">
        <v>162.08333333333331</v>
      </c>
      <c r="J144" s="278">
        <v>164.16666666666669</v>
      </c>
      <c r="K144" s="276">
        <v>160</v>
      </c>
      <c r="L144" s="276">
        <v>156.30000000000001</v>
      </c>
      <c r="M144" s="276">
        <v>0.74363999999999997</v>
      </c>
    </row>
    <row r="145" spans="1:13">
      <c r="A145" s="267">
        <v>135</v>
      </c>
      <c r="B145" s="276" t="s">
        <v>240</v>
      </c>
      <c r="C145" s="277">
        <v>450.3</v>
      </c>
      <c r="D145" s="278">
        <v>443.84999999999997</v>
      </c>
      <c r="E145" s="278">
        <v>433.14999999999992</v>
      </c>
      <c r="F145" s="278">
        <v>415.99999999999994</v>
      </c>
      <c r="G145" s="278">
        <v>405.2999999999999</v>
      </c>
      <c r="H145" s="278">
        <v>460.99999999999994</v>
      </c>
      <c r="I145" s="278">
        <v>471.7</v>
      </c>
      <c r="J145" s="278">
        <v>488.84999999999997</v>
      </c>
      <c r="K145" s="276">
        <v>454.55</v>
      </c>
      <c r="L145" s="276">
        <v>426.7</v>
      </c>
      <c r="M145" s="276">
        <v>26.844760000000001</v>
      </c>
    </row>
    <row r="146" spans="1:13">
      <c r="A146" s="267">
        <v>136</v>
      </c>
      <c r="B146" s="276" t="s">
        <v>241</v>
      </c>
      <c r="C146" s="277">
        <v>1439.95</v>
      </c>
      <c r="D146" s="278">
        <v>1434.6499999999999</v>
      </c>
      <c r="E146" s="278">
        <v>1419.2999999999997</v>
      </c>
      <c r="F146" s="278">
        <v>1398.6499999999999</v>
      </c>
      <c r="G146" s="278">
        <v>1383.2999999999997</v>
      </c>
      <c r="H146" s="278">
        <v>1455.2999999999997</v>
      </c>
      <c r="I146" s="278">
        <v>1470.6499999999996</v>
      </c>
      <c r="J146" s="278">
        <v>1491.2999999999997</v>
      </c>
      <c r="K146" s="276">
        <v>1450</v>
      </c>
      <c r="L146" s="276">
        <v>1414</v>
      </c>
      <c r="M146" s="276">
        <v>1.73919</v>
      </c>
    </row>
    <row r="147" spans="1:13">
      <c r="A147" s="267">
        <v>137</v>
      </c>
      <c r="B147" s="276" t="s">
        <v>242</v>
      </c>
      <c r="C147" s="277">
        <v>77.55</v>
      </c>
      <c r="D147" s="278">
        <v>78</v>
      </c>
      <c r="E147" s="278">
        <v>76.75</v>
      </c>
      <c r="F147" s="278">
        <v>75.95</v>
      </c>
      <c r="G147" s="278">
        <v>74.7</v>
      </c>
      <c r="H147" s="278">
        <v>78.8</v>
      </c>
      <c r="I147" s="278">
        <v>80.05</v>
      </c>
      <c r="J147" s="278">
        <v>80.849999999999994</v>
      </c>
      <c r="K147" s="276">
        <v>79.25</v>
      </c>
      <c r="L147" s="276">
        <v>77.2</v>
      </c>
      <c r="M147" s="276">
        <v>19.46818</v>
      </c>
    </row>
    <row r="148" spans="1:13">
      <c r="A148" s="267">
        <v>138</v>
      </c>
      <c r="B148" s="276" t="s">
        <v>96</v>
      </c>
      <c r="C148" s="277">
        <v>68.099999999999994</v>
      </c>
      <c r="D148" s="278">
        <v>68.400000000000006</v>
      </c>
      <c r="E148" s="278">
        <v>67.600000000000009</v>
      </c>
      <c r="F148" s="278">
        <v>67.100000000000009</v>
      </c>
      <c r="G148" s="278">
        <v>66.300000000000011</v>
      </c>
      <c r="H148" s="278">
        <v>68.900000000000006</v>
      </c>
      <c r="I148" s="278">
        <v>69.700000000000017</v>
      </c>
      <c r="J148" s="278">
        <v>70.2</v>
      </c>
      <c r="K148" s="276">
        <v>69.2</v>
      </c>
      <c r="L148" s="276">
        <v>67.900000000000006</v>
      </c>
      <c r="M148" s="276">
        <v>12.204929999999999</v>
      </c>
    </row>
    <row r="149" spans="1:13">
      <c r="A149" s="267">
        <v>139</v>
      </c>
      <c r="B149" s="276" t="s">
        <v>362</v>
      </c>
      <c r="C149" s="277">
        <v>597.95000000000005</v>
      </c>
      <c r="D149" s="278">
        <v>605.73333333333335</v>
      </c>
      <c r="E149" s="278">
        <v>584.4666666666667</v>
      </c>
      <c r="F149" s="278">
        <v>570.98333333333335</v>
      </c>
      <c r="G149" s="278">
        <v>549.7166666666667</v>
      </c>
      <c r="H149" s="278">
        <v>619.2166666666667</v>
      </c>
      <c r="I149" s="278">
        <v>640.48333333333335</v>
      </c>
      <c r="J149" s="278">
        <v>653.9666666666667</v>
      </c>
      <c r="K149" s="276">
        <v>627</v>
      </c>
      <c r="L149" s="276">
        <v>592.25</v>
      </c>
      <c r="M149" s="276">
        <v>5.58324</v>
      </c>
    </row>
    <row r="150" spans="1:13">
      <c r="A150" s="267">
        <v>140</v>
      </c>
      <c r="B150" s="276" t="s">
        <v>1297</v>
      </c>
      <c r="C150" s="277">
        <v>1893.7</v>
      </c>
      <c r="D150" s="278">
        <v>1901.9166666666667</v>
      </c>
      <c r="E150" s="278">
        <v>1863.7833333333335</v>
      </c>
      <c r="F150" s="278">
        <v>1833.8666666666668</v>
      </c>
      <c r="G150" s="278">
        <v>1795.7333333333336</v>
      </c>
      <c r="H150" s="278">
        <v>1931.8333333333335</v>
      </c>
      <c r="I150" s="278">
        <v>1969.9666666666667</v>
      </c>
      <c r="J150" s="278">
        <v>1999.8833333333334</v>
      </c>
      <c r="K150" s="276">
        <v>1940.05</v>
      </c>
      <c r="L150" s="276">
        <v>1872</v>
      </c>
      <c r="M150" s="276">
        <v>0.12581999999999999</v>
      </c>
    </row>
    <row r="151" spans="1:13">
      <c r="A151" s="267">
        <v>141</v>
      </c>
      <c r="B151" s="276" t="s">
        <v>97</v>
      </c>
      <c r="C151" s="277">
        <v>1294.4000000000001</v>
      </c>
      <c r="D151" s="278">
        <v>1299</v>
      </c>
      <c r="E151" s="278">
        <v>1272.9000000000001</v>
      </c>
      <c r="F151" s="278">
        <v>1251.4000000000001</v>
      </c>
      <c r="G151" s="278">
        <v>1225.3000000000002</v>
      </c>
      <c r="H151" s="278">
        <v>1320.5</v>
      </c>
      <c r="I151" s="278">
        <v>1346.6</v>
      </c>
      <c r="J151" s="278">
        <v>1368.1</v>
      </c>
      <c r="K151" s="276">
        <v>1325.1</v>
      </c>
      <c r="L151" s="276">
        <v>1277.5</v>
      </c>
      <c r="M151" s="276">
        <v>28.061340000000001</v>
      </c>
    </row>
    <row r="152" spans="1:13">
      <c r="A152" s="267">
        <v>143</v>
      </c>
      <c r="B152" s="276" t="s">
        <v>98</v>
      </c>
      <c r="C152" s="277">
        <v>193.8</v>
      </c>
      <c r="D152" s="278">
        <v>194.5</v>
      </c>
      <c r="E152" s="278">
        <v>190.75</v>
      </c>
      <c r="F152" s="278">
        <v>187.7</v>
      </c>
      <c r="G152" s="278">
        <v>183.95</v>
      </c>
      <c r="H152" s="278">
        <v>197.55</v>
      </c>
      <c r="I152" s="278">
        <v>201.3</v>
      </c>
      <c r="J152" s="278">
        <v>204.35000000000002</v>
      </c>
      <c r="K152" s="276">
        <v>198.25</v>
      </c>
      <c r="L152" s="276">
        <v>191.45</v>
      </c>
      <c r="M152" s="276">
        <v>44.906579999999998</v>
      </c>
    </row>
    <row r="153" spans="1:13">
      <c r="A153" s="267">
        <v>144</v>
      </c>
      <c r="B153" s="276" t="s">
        <v>243</v>
      </c>
      <c r="C153" s="277">
        <v>8.25</v>
      </c>
      <c r="D153" s="278">
        <v>8.2999999999999989</v>
      </c>
      <c r="E153" s="278">
        <v>8.1499999999999986</v>
      </c>
      <c r="F153" s="278">
        <v>8.0499999999999989</v>
      </c>
      <c r="G153" s="278">
        <v>7.8999999999999986</v>
      </c>
      <c r="H153" s="278">
        <v>8.3999999999999986</v>
      </c>
      <c r="I153" s="278">
        <v>8.5500000000000007</v>
      </c>
      <c r="J153" s="278">
        <v>8.6499999999999986</v>
      </c>
      <c r="K153" s="276">
        <v>8.4499999999999993</v>
      </c>
      <c r="L153" s="276">
        <v>8.1999999999999993</v>
      </c>
      <c r="M153" s="276">
        <v>65.734700000000004</v>
      </c>
    </row>
    <row r="154" spans="1:13">
      <c r="A154" s="267">
        <v>145</v>
      </c>
      <c r="B154" s="276" t="s">
        <v>364</v>
      </c>
      <c r="C154" s="277">
        <v>330.15</v>
      </c>
      <c r="D154" s="278">
        <v>331.51666666666665</v>
      </c>
      <c r="E154" s="278">
        <v>327.63333333333333</v>
      </c>
      <c r="F154" s="278">
        <v>325.11666666666667</v>
      </c>
      <c r="G154" s="278">
        <v>321.23333333333335</v>
      </c>
      <c r="H154" s="278">
        <v>334.0333333333333</v>
      </c>
      <c r="I154" s="278">
        <v>337.91666666666663</v>
      </c>
      <c r="J154" s="278">
        <v>340.43333333333328</v>
      </c>
      <c r="K154" s="276">
        <v>335.4</v>
      </c>
      <c r="L154" s="276">
        <v>329</v>
      </c>
      <c r="M154" s="276">
        <v>0.93737999999999999</v>
      </c>
    </row>
    <row r="155" spans="1:13">
      <c r="A155" s="267">
        <v>146</v>
      </c>
      <c r="B155" s="276" t="s">
        <v>99</v>
      </c>
      <c r="C155" s="277">
        <v>72.7</v>
      </c>
      <c r="D155" s="278">
        <v>72.783333333333346</v>
      </c>
      <c r="E155" s="278">
        <v>71.366666666666688</v>
      </c>
      <c r="F155" s="278">
        <v>70.033333333333346</v>
      </c>
      <c r="G155" s="278">
        <v>68.616666666666688</v>
      </c>
      <c r="H155" s="278">
        <v>74.116666666666688</v>
      </c>
      <c r="I155" s="278">
        <v>75.533333333333346</v>
      </c>
      <c r="J155" s="278">
        <v>76.866666666666688</v>
      </c>
      <c r="K155" s="276">
        <v>74.2</v>
      </c>
      <c r="L155" s="276">
        <v>71.45</v>
      </c>
      <c r="M155" s="276">
        <v>425.51006000000001</v>
      </c>
    </row>
    <row r="156" spans="1:13">
      <c r="A156" s="267">
        <v>147</v>
      </c>
      <c r="B156" s="276" t="s">
        <v>367</v>
      </c>
      <c r="C156" s="277">
        <v>368.1</v>
      </c>
      <c r="D156" s="278">
        <v>367.33333333333331</v>
      </c>
      <c r="E156" s="278">
        <v>364.66666666666663</v>
      </c>
      <c r="F156" s="278">
        <v>361.23333333333329</v>
      </c>
      <c r="G156" s="278">
        <v>358.56666666666661</v>
      </c>
      <c r="H156" s="278">
        <v>370.76666666666665</v>
      </c>
      <c r="I156" s="278">
        <v>373.43333333333328</v>
      </c>
      <c r="J156" s="278">
        <v>376.86666666666667</v>
      </c>
      <c r="K156" s="276">
        <v>370</v>
      </c>
      <c r="L156" s="276">
        <v>363.9</v>
      </c>
      <c r="M156" s="276">
        <v>4.8544999999999998</v>
      </c>
    </row>
    <row r="157" spans="1:13">
      <c r="A157" s="267">
        <v>148</v>
      </c>
      <c r="B157" s="276" t="s">
        <v>366</v>
      </c>
      <c r="C157" s="277">
        <v>2550.85</v>
      </c>
      <c r="D157" s="278">
        <v>2579.3833333333337</v>
      </c>
      <c r="E157" s="278">
        <v>2508.7666666666673</v>
      </c>
      <c r="F157" s="278">
        <v>2466.6833333333338</v>
      </c>
      <c r="G157" s="278">
        <v>2396.0666666666675</v>
      </c>
      <c r="H157" s="278">
        <v>2621.4666666666672</v>
      </c>
      <c r="I157" s="278">
        <v>2692.083333333333</v>
      </c>
      <c r="J157" s="278">
        <v>2734.166666666667</v>
      </c>
      <c r="K157" s="276">
        <v>2650</v>
      </c>
      <c r="L157" s="276">
        <v>2537.3000000000002</v>
      </c>
      <c r="M157" s="276">
        <v>1.0332300000000001</v>
      </c>
    </row>
    <row r="158" spans="1:13">
      <c r="A158" s="267">
        <v>149</v>
      </c>
      <c r="B158" s="276" t="s">
        <v>368</v>
      </c>
      <c r="C158" s="277">
        <v>648.1</v>
      </c>
      <c r="D158" s="278">
        <v>651.23333333333335</v>
      </c>
      <c r="E158" s="278">
        <v>642.56666666666672</v>
      </c>
      <c r="F158" s="278">
        <v>637.03333333333342</v>
      </c>
      <c r="G158" s="278">
        <v>628.36666666666679</v>
      </c>
      <c r="H158" s="278">
        <v>656.76666666666665</v>
      </c>
      <c r="I158" s="278">
        <v>665.43333333333317</v>
      </c>
      <c r="J158" s="278">
        <v>670.96666666666658</v>
      </c>
      <c r="K158" s="276">
        <v>659.9</v>
      </c>
      <c r="L158" s="276">
        <v>645.70000000000005</v>
      </c>
      <c r="M158" s="276">
        <v>0.60160000000000002</v>
      </c>
    </row>
    <row r="159" spans="1:13">
      <c r="A159" s="267">
        <v>150</v>
      </c>
      <c r="B159" s="276" t="s">
        <v>2940</v>
      </c>
      <c r="C159" s="277">
        <v>620.1</v>
      </c>
      <c r="D159" s="278">
        <v>627.29999999999995</v>
      </c>
      <c r="E159" s="278">
        <v>604.59999999999991</v>
      </c>
      <c r="F159" s="278">
        <v>589.09999999999991</v>
      </c>
      <c r="G159" s="278">
        <v>566.39999999999986</v>
      </c>
      <c r="H159" s="278">
        <v>642.79999999999995</v>
      </c>
      <c r="I159" s="278">
        <v>665.5</v>
      </c>
      <c r="J159" s="278">
        <v>681</v>
      </c>
      <c r="K159" s="276">
        <v>650</v>
      </c>
      <c r="L159" s="276">
        <v>611.79999999999995</v>
      </c>
      <c r="M159" s="276">
        <v>3.68885</v>
      </c>
    </row>
    <row r="160" spans="1:13">
      <c r="A160" s="267">
        <v>151</v>
      </c>
      <c r="B160" s="276" t="s">
        <v>370</v>
      </c>
      <c r="C160" s="277">
        <v>162.1</v>
      </c>
      <c r="D160" s="278">
        <v>163.18333333333334</v>
      </c>
      <c r="E160" s="278">
        <v>157.46666666666667</v>
      </c>
      <c r="F160" s="278">
        <v>152.83333333333334</v>
      </c>
      <c r="G160" s="278">
        <v>147.11666666666667</v>
      </c>
      <c r="H160" s="278">
        <v>167.81666666666666</v>
      </c>
      <c r="I160" s="278">
        <v>173.53333333333336</v>
      </c>
      <c r="J160" s="278">
        <v>178.16666666666666</v>
      </c>
      <c r="K160" s="276">
        <v>168.9</v>
      </c>
      <c r="L160" s="276">
        <v>158.55000000000001</v>
      </c>
      <c r="M160" s="276">
        <v>141.96915999999999</v>
      </c>
    </row>
    <row r="161" spans="1:13">
      <c r="A161" s="267">
        <v>152</v>
      </c>
      <c r="B161" s="276" t="s">
        <v>244</v>
      </c>
      <c r="C161" s="277">
        <v>76.2</v>
      </c>
      <c r="D161" s="278">
        <v>76.583333333333329</v>
      </c>
      <c r="E161" s="278">
        <v>75.61666666666666</v>
      </c>
      <c r="F161" s="278">
        <v>75.033333333333331</v>
      </c>
      <c r="G161" s="278">
        <v>74.066666666666663</v>
      </c>
      <c r="H161" s="278">
        <v>77.166666666666657</v>
      </c>
      <c r="I161" s="278">
        <v>78.133333333333326</v>
      </c>
      <c r="J161" s="278">
        <v>78.716666666666654</v>
      </c>
      <c r="K161" s="276">
        <v>77.55</v>
      </c>
      <c r="L161" s="276">
        <v>76</v>
      </c>
      <c r="M161" s="276">
        <v>17.583880000000001</v>
      </c>
    </row>
    <row r="162" spans="1:13">
      <c r="A162" s="267">
        <v>153</v>
      </c>
      <c r="B162" s="276" t="s">
        <v>369</v>
      </c>
      <c r="C162" s="277">
        <v>101.8</v>
      </c>
      <c r="D162" s="278">
        <v>102.68333333333334</v>
      </c>
      <c r="E162" s="278">
        <v>99.666666666666671</v>
      </c>
      <c r="F162" s="278">
        <v>97.533333333333331</v>
      </c>
      <c r="G162" s="278">
        <v>94.516666666666666</v>
      </c>
      <c r="H162" s="278">
        <v>104.81666666666668</v>
      </c>
      <c r="I162" s="278">
        <v>107.83333333333333</v>
      </c>
      <c r="J162" s="278">
        <v>109.96666666666668</v>
      </c>
      <c r="K162" s="276">
        <v>105.7</v>
      </c>
      <c r="L162" s="276">
        <v>100.55</v>
      </c>
      <c r="M162" s="276">
        <v>56.584229999999998</v>
      </c>
    </row>
    <row r="163" spans="1:13">
      <c r="A163" s="267">
        <v>154</v>
      </c>
      <c r="B163" s="276" t="s">
        <v>100</v>
      </c>
      <c r="C163" s="277">
        <v>134</v>
      </c>
      <c r="D163" s="278">
        <v>133.5</v>
      </c>
      <c r="E163" s="278">
        <v>131</v>
      </c>
      <c r="F163" s="278">
        <v>128</v>
      </c>
      <c r="G163" s="278">
        <v>125.5</v>
      </c>
      <c r="H163" s="278">
        <v>136.5</v>
      </c>
      <c r="I163" s="278">
        <v>139</v>
      </c>
      <c r="J163" s="278">
        <v>142</v>
      </c>
      <c r="K163" s="276">
        <v>136</v>
      </c>
      <c r="L163" s="276">
        <v>130.5</v>
      </c>
      <c r="M163" s="276">
        <v>455.48182000000003</v>
      </c>
    </row>
    <row r="164" spans="1:13">
      <c r="A164" s="267">
        <v>155</v>
      </c>
      <c r="B164" s="276" t="s">
        <v>375</v>
      </c>
      <c r="C164" s="277">
        <v>2242.1999999999998</v>
      </c>
      <c r="D164" s="278">
        <v>2225.7333333333331</v>
      </c>
      <c r="E164" s="278">
        <v>2201.4666666666662</v>
      </c>
      <c r="F164" s="278">
        <v>2160.7333333333331</v>
      </c>
      <c r="G164" s="278">
        <v>2136.4666666666662</v>
      </c>
      <c r="H164" s="278">
        <v>2266.4666666666662</v>
      </c>
      <c r="I164" s="278">
        <v>2290.7333333333336</v>
      </c>
      <c r="J164" s="278">
        <v>2331.4666666666662</v>
      </c>
      <c r="K164" s="276">
        <v>2250</v>
      </c>
      <c r="L164" s="276">
        <v>2185</v>
      </c>
      <c r="M164" s="276">
        <v>0.74141000000000001</v>
      </c>
    </row>
    <row r="165" spans="1:13">
      <c r="A165" s="267">
        <v>156</v>
      </c>
      <c r="B165" s="276" t="s">
        <v>376</v>
      </c>
      <c r="C165" s="277">
        <v>2276.5500000000002</v>
      </c>
      <c r="D165" s="278">
        <v>2288.85</v>
      </c>
      <c r="E165" s="278">
        <v>2237.6999999999998</v>
      </c>
      <c r="F165" s="278">
        <v>2198.85</v>
      </c>
      <c r="G165" s="278">
        <v>2147.6999999999998</v>
      </c>
      <c r="H165" s="278">
        <v>2327.6999999999998</v>
      </c>
      <c r="I165" s="278">
        <v>2378.8500000000004</v>
      </c>
      <c r="J165" s="278">
        <v>2417.6999999999998</v>
      </c>
      <c r="K165" s="276">
        <v>2340</v>
      </c>
      <c r="L165" s="276">
        <v>2250</v>
      </c>
      <c r="M165" s="276">
        <v>7.8119999999999995E-2</v>
      </c>
    </row>
    <row r="166" spans="1:13">
      <c r="A166" s="267">
        <v>157</v>
      </c>
      <c r="B166" s="276" t="s">
        <v>372</v>
      </c>
      <c r="C166" s="277">
        <v>288.5</v>
      </c>
      <c r="D166" s="278">
        <v>290</v>
      </c>
      <c r="E166" s="278">
        <v>285.60000000000002</v>
      </c>
      <c r="F166" s="278">
        <v>282.70000000000005</v>
      </c>
      <c r="G166" s="278">
        <v>278.30000000000007</v>
      </c>
      <c r="H166" s="278">
        <v>292.89999999999998</v>
      </c>
      <c r="I166" s="278">
        <v>297.29999999999995</v>
      </c>
      <c r="J166" s="278">
        <v>300.19999999999993</v>
      </c>
      <c r="K166" s="276">
        <v>294.39999999999998</v>
      </c>
      <c r="L166" s="276">
        <v>287.10000000000002</v>
      </c>
      <c r="M166" s="276">
        <v>1.3057700000000001</v>
      </c>
    </row>
    <row r="167" spans="1:13">
      <c r="A167" s="267">
        <v>158</v>
      </c>
      <c r="B167" s="276" t="s">
        <v>382</v>
      </c>
      <c r="C167" s="277">
        <v>279</v>
      </c>
      <c r="D167" s="278">
        <v>279.01666666666665</v>
      </c>
      <c r="E167" s="278">
        <v>275.0333333333333</v>
      </c>
      <c r="F167" s="278">
        <v>271.06666666666666</v>
      </c>
      <c r="G167" s="278">
        <v>267.08333333333331</v>
      </c>
      <c r="H167" s="278">
        <v>282.98333333333329</v>
      </c>
      <c r="I167" s="278">
        <v>286.96666666666664</v>
      </c>
      <c r="J167" s="278">
        <v>290.93333333333328</v>
      </c>
      <c r="K167" s="276">
        <v>283</v>
      </c>
      <c r="L167" s="276">
        <v>275.05</v>
      </c>
      <c r="M167" s="276">
        <v>2.8981400000000002</v>
      </c>
    </row>
    <row r="168" spans="1:13">
      <c r="A168" s="267">
        <v>159</v>
      </c>
      <c r="B168" s="276" t="s">
        <v>373</v>
      </c>
      <c r="C168" s="277">
        <v>129.30000000000001</v>
      </c>
      <c r="D168" s="278">
        <v>129.95000000000002</v>
      </c>
      <c r="E168" s="278">
        <v>125.35000000000002</v>
      </c>
      <c r="F168" s="278">
        <v>121.4</v>
      </c>
      <c r="G168" s="278">
        <v>116.80000000000001</v>
      </c>
      <c r="H168" s="278">
        <v>133.90000000000003</v>
      </c>
      <c r="I168" s="278">
        <v>138.5</v>
      </c>
      <c r="J168" s="278">
        <v>142.45000000000005</v>
      </c>
      <c r="K168" s="276">
        <v>134.55000000000001</v>
      </c>
      <c r="L168" s="276">
        <v>126</v>
      </c>
      <c r="M168" s="276">
        <v>2.1871299999999998</v>
      </c>
    </row>
    <row r="169" spans="1:13">
      <c r="A169" s="267">
        <v>160</v>
      </c>
      <c r="B169" s="276" t="s">
        <v>374</v>
      </c>
      <c r="C169" s="277">
        <v>214.25</v>
      </c>
      <c r="D169" s="278">
        <v>214.78333333333333</v>
      </c>
      <c r="E169" s="278">
        <v>210.56666666666666</v>
      </c>
      <c r="F169" s="278">
        <v>206.88333333333333</v>
      </c>
      <c r="G169" s="278">
        <v>202.66666666666666</v>
      </c>
      <c r="H169" s="278">
        <v>218.46666666666667</v>
      </c>
      <c r="I169" s="278">
        <v>222.68333333333331</v>
      </c>
      <c r="J169" s="278">
        <v>226.36666666666667</v>
      </c>
      <c r="K169" s="276">
        <v>219</v>
      </c>
      <c r="L169" s="276">
        <v>211.1</v>
      </c>
      <c r="M169" s="276">
        <v>7.5688000000000004</v>
      </c>
    </row>
    <row r="170" spans="1:13">
      <c r="A170" s="267">
        <v>161</v>
      </c>
      <c r="B170" s="276" t="s">
        <v>245</v>
      </c>
      <c r="C170" s="277">
        <v>139.85</v>
      </c>
      <c r="D170" s="278">
        <v>140.51666666666665</v>
      </c>
      <c r="E170" s="278">
        <v>137.93333333333331</v>
      </c>
      <c r="F170" s="278">
        <v>136.01666666666665</v>
      </c>
      <c r="G170" s="278">
        <v>133.43333333333331</v>
      </c>
      <c r="H170" s="278">
        <v>142.43333333333331</v>
      </c>
      <c r="I170" s="278">
        <v>145.01666666666668</v>
      </c>
      <c r="J170" s="278">
        <v>146.93333333333331</v>
      </c>
      <c r="K170" s="276">
        <v>143.1</v>
      </c>
      <c r="L170" s="276">
        <v>138.6</v>
      </c>
      <c r="M170" s="276">
        <v>4.1893200000000004</v>
      </c>
    </row>
    <row r="171" spans="1:13">
      <c r="A171" s="267">
        <v>162</v>
      </c>
      <c r="B171" s="276" t="s">
        <v>378</v>
      </c>
      <c r="C171" s="277">
        <v>5855.5</v>
      </c>
      <c r="D171" s="278">
        <v>5870.2</v>
      </c>
      <c r="E171" s="278">
        <v>5800.45</v>
      </c>
      <c r="F171" s="278">
        <v>5745.4</v>
      </c>
      <c r="G171" s="278">
        <v>5675.65</v>
      </c>
      <c r="H171" s="278">
        <v>5925.25</v>
      </c>
      <c r="I171" s="278">
        <v>5995</v>
      </c>
      <c r="J171" s="278">
        <v>6050.05</v>
      </c>
      <c r="K171" s="276">
        <v>5939.95</v>
      </c>
      <c r="L171" s="276">
        <v>5815.15</v>
      </c>
      <c r="M171" s="276">
        <v>0.11781999999999999</v>
      </c>
    </row>
    <row r="172" spans="1:13">
      <c r="A172" s="267">
        <v>163</v>
      </c>
      <c r="B172" s="276" t="s">
        <v>379</v>
      </c>
      <c r="C172" s="277">
        <v>1600.1</v>
      </c>
      <c r="D172" s="278">
        <v>1595.2</v>
      </c>
      <c r="E172" s="278">
        <v>1584.9</v>
      </c>
      <c r="F172" s="278">
        <v>1569.7</v>
      </c>
      <c r="G172" s="278">
        <v>1559.4</v>
      </c>
      <c r="H172" s="278">
        <v>1610.4</v>
      </c>
      <c r="I172" s="278">
        <v>1620.6999999999998</v>
      </c>
      <c r="J172" s="278">
        <v>1635.9</v>
      </c>
      <c r="K172" s="276">
        <v>1605.5</v>
      </c>
      <c r="L172" s="276">
        <v>1580</v>
      </c>
      <c r="M172" s="276">
        <v>0.31045</v>
      </c>
    </row>
    <row r="173" spans="1:13">
      <c r="A173" s="267">
        <v>164</v>
      </c>
      <c r="B173" s="276" t="s">
        <v>101</v>
      </c>
      <c r="C173" s="277">
        <v>520.25</v>
      </c>
      <c r="D173" s="278">
        <v>519</v>
      </c>
      <c r="E173" s="278">
        <v>512.4</v>
      </c>
      <c r="F173" s="278">
        <v>504.54999999999995</v>
      </c>
      <c r="G173" s="278">
        <v>497.94999999999993</v>
      </c>
      <c r="H173" s="278">
        <v>526.85</v>
      </c>
      <c r="I173" s="278">
        <v>533.44999999999993</v>
      </c>
      <c r="J173" s="278">
        <v>541.30000000000007</v>
      </c>
      <c r="K173" s="276">
        <v>525.6</v>
      </c>
      <c r="L173" s="276">
        <v>511.15</v>
      </c>
      <c r="M173" s="276">
        <v>21.71228</v>
      </c>
    </row>
    <row r="174" spans="1:13">
      <c r="A174" s="267">
        <v>165</v>
      </c>
      <c r="B174" s="276" t="s">
        <v>387</v>
      </c>
      <c r="C174" s="277">
        <v>59.35</v>
      </c>
      <c r="D174" s="278">
        <v>60</v>
      </c>
      <c r="E174" s="278">
        <v>57.85</v>
      </c>
      <c r="F174" s="278">
        <v>56.35</v>
      </c>
      <c r="G174" s="278">
        <v>54.2</v>
      </c>
      <c r="H174" s="278">
        <v>61.5</v>
      </c>
      <c r="I174" s="278">
        <v>63.650000000000006</v>
      </c>
      <c r="J174" s="278">
        <v>65.150000000000006</v>
      </c>
      <c r="K174" s="276">
        <v>62.15</v>
      </c>
      <c r="L174" s="276">
        <v>58.5</v>
      </c>
      <c r="M174" s="276">
        <v>37.710970000000003</v>
      </c>
    </row>
    <row r="175" spans="1:13">
      <c r="A175" s="267">
        <v>166</v>
      </c>
      <c r="B175" s="276" t="s">
        <v>1396</v>
      </c>
      <c r="C175" s="277">
        <v>3861.6</v>
      </c>
      <c r="D175" s="278">
        <v>3887.2000000000003</v>
      </c>
      <c r="E175" s="278">
        <v>3724.4000000000005</v>
      </c>
      <c r="F175" s="278">
        <v>3587.2000000000003</v>
      </c>
      <c r="G175" s="278">
        <v>3424.4000000000005</v>
      </c>
      <c r="H175" s="278">
        <v>4024.4000000000005</v>
      </c>
      <c r="I175" s="278">
        <v>4187.2000000000007</v>
      </c>
      <c r="J175" s="278">
        <v>4324.4000000000005</v>
      </c>
      <c r="K175" s="276">
        <v>4050</v>
      </c>
      <c r="L175" s="276">
        <v>3750</v>
      </c>
      <c r="M175" s="276">
        <v>2.7669999999999999</v>
      </c>
    </row>
    <row r="176" spans="1:13">
      <c r="A176" s="267">
        <v>167</v>
      </c>
      <c r="B176" s="276" t="s">
        <v>103</v>
      </c>
      <c r="C176" s="277">
        <v>26.75</v>
      </c>
      <c r="D176" s="278">
        <v>26.833333333333332</v>
      </c>
      <c r="E176" s="278">
        <v>26.316666666666663</v>
      </c>
      <c r="F176" s="278">
        <v>25.883333333333329</v>
      </c>
      <c r="G176" s="278">
        <v>25.36666666666666</v>
      </c>
      <c r="H176" s="278">
        <v>27.266666666666666</v>
      </c>
      <c r="I176" s="278">
        <v>27.783333333333339</v>
      </c>
      <c r="J176" s="278">
        <v>28.216666666666669</v>
      </c>
      <c r="K176" s="276">
        <v>27.35</v>
      </c>
      <c r="L176" s="276">
        <v>26.4</v>
      </c>
      <c r="M176" s="276">
        <v>155.35397</v>
      </c>
    </row>
    <row r="177" spans="1:13">
      <c r="A177" s="267">
        <v>168</v>
      </c>
      <c r="B177" s="276" t="s">
        <v>388</v>
      </c>
      <c r="C177" s="277">
        <v>224.15</v>
      </c>
      <c r="D177" s="278">
        <v>225.80000000000004</v>
      </c>
      <c r="E177" s="278">
        <v>220.80000000000007</v>
      </c>
      <c r="F177" s="278">
        <v>217.45000000000002</v>
      </c>
      <c r="G177" s="278">
        <v>212.45000000000005</v>
      </c>
      <c r="H177" s="278">
        <v>229.15000000000009</v>
      </c>
      <c r="I177" s="278">
        <v>234.15000000000003</v>
      </c>
      <c r="J177" s="278">
        <v>237.50000000000011</v>
      </c>
      <c r="K177" s="276">
        <v>230.8</v>
      </c>
      <c r="L177" s="276">
        <v>222.45</v>
      </c>
      <c r="M177" s="276">
        <v>6.4880800000000001</v>
      </c>
    </row>
    <row r="178" spans="1:13">
      <c r="A178" s="267">
        <v>169</v>
      </c>
      <c r="B178" s="276" t="s">
        <v>380</v>
      </c>
      <c r="C178" s="277">
        <v>965.9</v>
      </c>
      <c r="D178" s="278">
        <v>971.80000000000007</v>
      </c>
      <c r="E178" s="278">
        <v>951.10000000000014</v>
      </c>
      <c r="F178" s="278">
        <v>936.30000000000007</v>
      </c>
      <c r="G178" s="278">
        <v>915.60000000000014</v>
      </c>
      <c r="H178" s="278">
        <v>986.60000000000014</v>
      </c>
      <c r="I178" s="278">
        <v>1007.3000000000002</v>
      </c>
      <c r="J178" s="278">
        <v>1022.1000000000001</v>
      </c>
      <c r="K178" s="276">
        <v>992.5</v>
      </c>
      <c r="L178" s="276">
        <v>957</v>
      </c>
      <c r="M178" s="276">
        <v>1.052</v>
      </c>
    </row>
    <row r="179" spans="1:13">
      <c r="A179" s="267">
        <v>170</v>
      </c>
      <c r="B179" s="276" t="s">
        <v>246</v>
      </c>
      <c r="C179" s="277">
        <v>535.04999999999995</v>
      </c>
      <c r="D179" s="278">
        <v>536.61666666666667</v>
      </c>
      <c r="E179" s="278">
        <v>529.73333333333335</v>
      </c>
      <c r="F179" s="278">
        <v>524.41666666666663</v>
      </c>
      <c r="G179" s="278">
        <v>517.5333333333333</v>
      </c>
      <c r="H179" s="278">
        <v>541.93333333333339</v>
      </c>
      <c r="I179" s="278">
        <v>548.81666666666683</v>
      </c>
      <c r="J179" s="278">
        <v>554.13333333333344</v>
      </c>
      <c r="K179" s="276">
        <v>543.5</v>
      </c>
      <c r="L179" s="276">
        <v>531.29999999999995</v>
      </c>
      <c r="M179" s="276">
        <v>1.7556</v>
      </c>
    </row>
    <row r="180" spans="1:13">
      <c r="A180" s="267">
        <v>171</v>
      </c>
      <c r="B180" s="276" t="s">
        <v>104</v>
      </c>
      <c r="C180" s="277">
        <v>744.7</v>
      </c>
      <c r="D180" s="278">
        <v>748.75</v>
      </c>
      <c r="E180" s="278">
        <v>734.5</v>
      </c>
      <c r="F180" s="278">
        <v>724.3</v>
      </c>
      <c r="G180" s="278">
        <v>710.05</v>
      </c>
      <c r="H180" s="278">
        <v>758.95</v>
      </c>
      <c r="I180" s="278">
        <v>773.2</v>
      </c>
      <c r="J180" s="278">
        <v>783.40000000000009</v>
      </c>
      <c r="K180" s="276">
        <v>763</v>
      </c>
      <c r="L180" s="276">
        <v>738.55</v>
      </c>
      <c r="M180" s="276">
        <v>27.419899999999998</v>
      </c>
    </row>
    <row r="181" spans="1:13">
      <c r="A181" s="267">
        <v>172</v>
      </c>
      <c r="B181" s="276" t="s">
        <v>247</v>
      </c>
      <c r="C181" s="277">
        <v>422.75</v>
      </c>
      <c r="D181" s="278">
        <v>423.83333333333331</v>
      </c>
      <c r="E181" s="278">
        <v>420.41666666666663</v>
      </c>
      <c r="F181" s="278">
        <v>418.08333333333331</v>
      </c>
      <c r="G181" s="278">
        <v>414.66666666666663</v>
      </c>
      <c r="H181" s="278">
        <v>426.16666666666663</v>
      </c>
      <c r="I181" s="278">
        <v>429.58333333333326</v>
      </c>
      <c r="J181" s="278">
        <v>431.91666666666663</v>
      </c>
      <c r="K181" s="276">
        <v>427.25</v>
      </c>
      <c r="L181" s="276">
        <v>421.5</v>
      </c>
      <c r="M181" s="276">
        <v>2.0067200000000001</v>
      </c>
    </row>
    <row r="182" spans="1:13">
      <c r="A182" s="267">
        <v>173</v>
      </c>
      <c r="B182" s="276" t="s">
        <v>248</v>
      </c>
      <c r="C182" s="277">
        <v>1460.6</v>
      </c>
      <c r="D182" s="278">
        <v>1447.1666666666667</v>
      </c>
      <c r="E182" s="278">
        <v>1421.4833333333336</v>
      </c>
      <c r="F182" s="278">
        <v>1382.3666666666668</v>
      </c>
      <c r="G182" s="278">
        <v>1356.6833333333336</v>
      </c>
      <c r="H182" s="278">
        <v>1486.2833333333335</v>
      </c>
      <c r="I182" s="278">
        <v>1511.9666666666665</v>
      </c>
      <c r="J182" s="278">
        <v>1551.0833333333335</v>
      </c>
      <c r="K182" s="276">
        <v>1472.85</v>
      </c>
      <c r="L182" s="276">
        <v>1408.05</v>
      </c>
      <c r="M182" s="276">
        <v>18.043610000000001</v>
      </c>
    </row>
    <row r="183" spans="1:13">
      <c r="A183" s="267">
        <v>174</v>
      </c>
      <c r="B183" s="276" t="s">
        <v>389</v>
      </c>
      <c r="C183" s="277">
        <v>92.4</v>
      </c>
      <c r="D183" s="278">
        <v>93.316666666666663</v>
      </c>
      <c r="E183" s="278">
        <v>90.883333333333326</v>
      </c>
      <c r="F183" s="278">
        <v>89.36666666666666</v>
      </c>
      <c r="G183" s="278">
        <v>86.933333333333323</v>
      </c>
      <c r="H183" s="278">
        <v>94.833333333333329</v>
      </c>
      <c r="I183" s="278">
        <v>97.266666666666666</v>
      </c>
      <c r="J183" s="278">
        <v>98.783333333333331</v>
      </c>
      <c r="K183" s="276">
        <v>95.75</v>
      </c>
      <c r="L183" s="276">
        <v>91.8</v>
      </c>
      <c r="M183" s="276">
        <v>7.1406400000000003</v>
      </c>
    </row>
    <row r="184" spans="1:13">
      <c r="A184" s="267">
        <v>175</v>
      </c>
      <c r="B184" s="276" t="s">
        <v>381</v>
      </c>
      <c r="C184" s="277">
        <v>357.95</v>
      </c>
      <c r="D184" s="278">
        <v>357.98333333333335</v>
      </c>
      <c r="E184" s="278">
        <v>352.9666666666667</v>
      </c>
      <c r="F184" s="278">
        <v>347.98333333333335</v>
      </c>
      <c r="G184" s="278">
        <v>342.9666666666667</v>
      </c>
      <c r="H184" s="278">
        <v>362.9666666666667</v>
      </c>
      <c r="I184" s="278">
        <v>367.98333333333335</v>
      </c>
      <c r="J184" s="278">
        <v>372.9666666666667</v>
      </c>
      <c r="K184" s="276">
        <v>363</v>
      </c>
      <c r="L184" s="276">
        <v>353</v>
      </c>
      <c r="M184" s="276">
        <v>10.62823</v>
      </c>
    </row>
    <row r="185" spans="1:13">
      <c r="A185" s="267">
        <v>176</v>
      </c>
      <c r="B185" s="276" t="s">
        <v>249</v>
      </c>
      <c r="C185" s="277">
        <v>307.60000000000002</v>
      </c>
      <c r="D185" s="278">
        <v>308.53333333333336</v>
      </c>
      <c r="E185" s="278">
        <v>302.06666666666672</v>
      </c>
      <c r="F185" s="278">
        <v>296.53333333333336</v>
      </c>
      <c r="G185" s="278">
        <v>290.06666666666672</v>
      </c>
      <c r="H185" s="278">
        <v>314.06666666666672</v>
      </c>
      <c r="I185" s="278">
        <v>320.5333333333333</v>
      </c>
      <c r="J185" s="278">
        <v>326.06666666666672</v>
      </c>
      <c r="K185" s="276">
        <v>315</v>
      </c>
      <c r="L185" s="276">
        <v>303</v>
      </c>
      <c r="M185" s="276">
        <v>10.40019</v>
      </c>
    </row>
    <row r="186" spans="1:13">
      <c r="A186" s="267">
        <v>177</v>
      </c>
      <c r="B186" s="276" t="s">
        <v>105</v>
      </c>
      <c r="C186" s="277">
        <v>984.6</v>
      </c>
      <c r="D186" s="278">
        <v>976.38333333333321</v>
      </c>
      <c r="E186" s="278">
        <v>963.26666666666642</v>
      </c>
      <c r="F186" s="278">
        <v>941.93333333333317</v>
      </c>
      <c r="G186" s="278">
        <v>928.81666666666638</v>
      </c>
      <c r="H186" s="278">
        <v>997.71666666666647</v>
      </c>
      <c r="I186" s="278">
        <v>1010.8333333333333</v>
      </c>
      <c r="J186" s="278">
        <v>1032.1666666666665</v>
      </c>
      <c r="K186" s="276">
        <v>989.5</v>
      </c>
      <c r="L186" s="276">
        <v>955.05</v>
      </c>
      <c r="M186" s="276">
        <v>21.628830000000001</v>
      </c>
    </row>
    <row r="187" spans="1:13">
      <c r="A187" s="267">
        <v>178</v>
      </c>
      <c r="B187" s="276" t="s">
        <v>383</v>
      </c>
      <c r="C187" s="277">
        <v>96.85</v>
      </c>
      <c r="D187" s="278">
        <v>97.866666666666674</v>
      </c>
      <c r="E187" s="278">
        <v>93.733333333333348</v>
      </c>
      <c r="F187" s="278">
        <v>90.616666666666674</v>
      </c>
      <c r="G187" s="278">
        <v>86.483333333333348</v>
      </c>
      <c r="H187" s="278">
        <v>100.98333333333335</v>
      </c>
      <c r="I187" s="278">
        <v>105.11666666666667</v>
      </c>
      <c r="J187" s="278">
        <v>108.23333333333335</v>
      </c>
      <c r="K187" s="276">
        <v>102</v>
      </c>
      <c r="L187" s="276">
        <v>94.75</v>
      </c>
      <c r="M187" s="276">
        <v>37.761699999999998</v>
      </c>
    </row>
    <row r="188" spans="1:13">
      <c r="A188" s="267">
        <v>179</v>
      </c>
      <c r="B188" s="276" t="s">
        <v>384</v>
      </c>
      <c r="C188" s="277">
        <v>746.2</v>
      </c>
      <c r="D188" s="278">
        <v>751.25</v>
      </c>
      <c r="E188" s="278">
        <v>717.5</v>
      </c>
      <c r="F188" s="278">
        <v>688.8</v>
      </c>
      <c r="G188" s="278">
        <v>655.04999999999995</v>
      </c>
      <c r="H188" s="278">
        <v>779.95</v>
      </c>
      <c r="I188" s="278">
        <v>813.7</v>
      </c>
      <c r="J188" s="278">
        <v>842.40000000000009</v>
      </c>
      <c r="K188" s="276">
        <v>785</v>
      </c>
      <c r="L188" s="276">
        <v>722.55</v>
      </c>
      <c r="M188" s="276">
        <v>1.3015699999999999</v>
      </c>
    </row>
    <row r="189" spans="1:13">
      <c r="A189" s="267">
        <v>180</v>
      </c>
      <c r="B189" s="276" t="s">
        <v>1439</v>
      </c>
      <c r="C189" s="277">
        <v>196.05</v>
      </c>
      <c r="D189" s="278">
        <v>197.4</v>
      </c>
      <c r="E189" s="278">
        <v>192.15</v>
      </c>
      <c r="F189" s="278">
        <v>188.25</v>
      </c>
      <c r="G189" s="278">
        <v>183</v>
      </c>
      <c r="H189" s="278">
        <v>201.3</v>
      </c>
      <c r="I189" s="278">
        <v>206.55</v>
      </c>
      <c r="J189" s="278">
        <v>210.45000000000002</v>
      </c>
      <c r="K189" s="276">
        <v>202.65</v>
      </c>
      <c r="L189" s="276">
        <v>193.5</v>
      </c>
      <c r="M189" s="276">
        <v>3.0202399999999998</v>
      </c>
    </row>
    <row r="190" spans="1:13">
      <c r="A190" s="267">
        <v>181</v>
      </c>
      <c r="B190" s="276" t="s">
        <v>390</v>
      </c>
      <c r="C190" s="277">
        <v>82.1</v>
      </c>
      <c r="D190" s="278">
        <v>82.566666666666663</v>
      </c>
      <c r="E190" s="278">
        <v>80.783333333333331</v>
      </c>
      <c r="F190" s="278">
        <v>79.466666666666669</v>
      </c>
      <c r="G190" s="278">
        <v>77.683333333333337</v>
      </c>
      <c r="H190" s="278">
        <v>83.883333333333326</v>
      </c>
      <c r="I190" s="278">
        <v>85.666666666666657</v>
      </c>
      <c r="J190" s="278">
        <v>86.98333333333332</v>
      </c>
      <c r="K190" s="276">
        <v>84.35</v>
      </c>
      <c r="L190" s="276">
        <v>81.25</v>
      </c>
      <c r="M190" s="276">
        <v>27.017880000000002</v>
      </c>
    </row>
    <row r="191" spans="1:13">
      <c r="A191" s="267">
        <v>182</v>
      </c>
      <c r="B191" s="276" t="s">
        <v>250</v>
      </c>
      <c r="C191" s="277">
        <v>213.15</v>
      </c>
      <c r="D191" s="278">
        <v>214.81666666666669</v>
      </c>
      <c r="E191" s="278">
        <v>210.43333333333339</v>
      </c>
      <c r="F191" s="278">
        <v>207.7166666666667</v>
      </c>
      <c r="G191" s="278">
        <v>203.3333333333334</v>
      </c>
      <c r="H191" s="278">
        <v>217.53333333333339</v>
      </c>
      <c r="I191" s="278">
        <v>221.91666666666666</v>
      </c>
      <c r="J191" s="278">
        <v>224.63333333333338</v>
      </c>
      <c r="K191" s="276">
        <v>219.2</v>
      </c>
      <c r="L191" s="276">
        <v>212.1</v>
      </c>
      <c r="M191" s="276">
        <v>16.385110000000001</v>
      </c>
    </row>
    <row r="192" spans="1:13">
      <c r="A192" s="267">
        <v>183</v>
      </c>
      <c r="B192" s="276" t="s">
        <v>385</v>
      </c>
      <c r="C192" s="277">
        <v>344.45</v>
      </c>
      <c r="D192" s="278">
        <v>346.25</v>
      </c>
      <c r="E192" s="278">
        <v>341.2</v>
      </c>
      <c r="F192" s="278">
        <v>337.95</v>
      </c>
      <c r="G192" s="278">
        <v>332.9</v>
      </c>
      <c r="H192" s="278">
        <v>349.5</v>
      </c>
      <c r="I192" s="278">
        <v>354.54999999999995</v>
      </c>
      <c r="J192" s="278">
        <v>357.8</v>
      </c>
      <c r="K192" s="276">
        <v>351.3</v>
      </c>
      <c r="L192" s="276">
        <v>343</v>
      </c>
      <c r="M192" s="276">
        <v>1.6236200000000001</v>
      </c>
    </row>
    <row r="193" spans="1:13">
      <c r="A193" s="267">
        <v>184</v>
      </c>
      <c r="B193" s="276" t="s">
        <v>386</v>
      </c>
      <c r="C193" s="277">
        <v>386.3</v>
      </c>
      <c r="D193" s="278">
        <v>387.75</v>
      </c>
      <c r="E193" s="278">
        <v>378.55</v>
      </c>
      <c r="F193" s="278">
        <v>370.8</v>
      </c>
      <c r="G193" s="278">
        <v>361.6</v>
      </c>
      <c r="H193" s="278">
        <v>395.5</v>
      </c>
      <c r="I193" s="278">
        <v>404.70000000000005</v>
      </c>
      <c r="J193" s="278">
        <v>412.45</v>
      </c>
      <c r="K193" s="276">
        <v>396.95</v>
      </c>
      <c r="L193" s="276">
        <v>380</v>
      </c>
      <c r="M193" s="276">
        <v>9.1929499999999997</v>
      </c>
    </row>
    <row r="194" spans="1:13">
      <c r="A194" s="267">
        <v>185</v>
      </c>
      <c r="B194" s="276" t="s">
        <v>391</v>
      </c>
      <c r="C194" s="277">
        <v>719.55</v>
      </c>
      <c r="D194" s="278">
        <v>722.55000000000007</v>
      </c>
      <c r="E194" s="278">
        <v>710.10000000000014</v>
      </c>
      <c r="F194" s="278">
        <v>700.65000000000009</v>
      </c>
      <c r="G194" s="278">
        <v>688.20000000000016</v>
      </c>
      <c r="H194" s="278">
        <v>732.00000000000011</v>
      </c>
      <c r="I194" s="278">
        <v>744.45000000000016</v>
      </c>
      <c r="J194" s="278">
        <v>753.90000000000009</v>
      </c>
      <c r="K194" s="276">
        <v>735</v>
      </c>
      <c r="L194" s="276">
        <v>713.1</v>
      </c>
      <c r="M194" s="276">
        <v>0.29682999999999998</v>
      </c>
    </row>
    <row r="195" spans="1:13">
      <c r="A195" s="267">
        <v>186</v>
      </c>
      <c r="B195" s="276" t="s">
        <v>399</v>
      </c>
      <c r="C195" s="277">
        <v>943.8</v>
      </c>
      <c r="D195" s="278">
        <v>944.75</v>
      </c>
      <c r="E195" s="278">
        <v>929.05</v>
      </c>
      <c r="F195" s="278">
        <v>914.3</v>
      </c>
      <c r="G195" s="278">
        <v>898.59999999999991</v>
      </c>
      <c r="H195" s="278">
        <v>959.5</v>
      </c>
      <c r="I195" s="278">
        <v>975.2</v>
      </c>
      <c r="J195" s="278">
        <v>989.95</v>
      </c>
      <c r="K195" s="276">
        <v>960.45</v>
      </c>
      <c r="L195" s="276">
        <v>930</v>
      </c>
      <c r="M195" s="276">
        <v>16.505610000000001</v>
      </c>
    </row>
    <row r="196" spans="1:13">
      <c r="A196" s="267">
        <v>187</v>
      </c>
      <c r="B196" s="276" t="s">
        <v>392</v>
      </c>
      <c r="C196" s="277">
        <v>33.299999999999997</v>
      </c>
      <c r="D196" s="278">
        <v>33.383333333333333</v>
      </c>
      <c r="E196" s="278">
        <v>32.416666666666664</v>
      </c>
      <c r="F196" s="278">
        <v>31.533333333333331</v>
      </c>
      <c r="G196" s="278">
        <v>30.566666666666663</v>
      </c>
      <c r="H196" s="278">
        <v>34.266666666666666</v>
      </c>
      <c r="I196" s="278">
        <v>35.233333333333334</v>
      </c>
      <c r="J196" s="278">
        <v>36.116666666666667</v>
      </c>
      <c r="K196" s="276">
        <v>34.35</v>
      </c>
      <c r="L196" s="276">
        <v>32.5</v>
      </c>
      <c r="M196" s="276">
        <v>16.156120000000001</v>
      </c>
    </row>
    <row r="197" spans="1:13">
      <c r="A197" s="267">
        <v>188</v>
      </c>
      <c r="B197" s="276" t="s">
        <v>393</v>
      </c>
      <c r="C197" s="277">
        <v>718.05</v>
      </c>
      <c r="D197" s="278">
        <v>721.33333333333337</v>
      </c>
      <c r="E197" s="278">
        <v>713.7166666666667</v>
      </c>
      <c r="F197" s="278">
        <v>709.38333333333333</v>
      </c>
      <c r="G197" s="278">
        <v>701.76666666666665</v>
      </c>
      <c r="H197" s="278">
        <v>725.66666666666674</v>
      </c>
      <c r="I197" s="278">
        <v>733.2833333333333</v>
      </c>
      <c r="J197" s="278">
        <v>737.61666666666679</v>
      </c>
      <c r="K197" s="276">
        <v>728.95</v>
      </c>
      <c r="L197" s="276">
        <v>717</v>
      </c>
      <c r="M197" s="276">
        <v>0.39738000000000001</v>
      </c>
    </row>
    <row r="198" spans="1:13">
      <c r="A198" s="267">
        <v>189</v>
      </c>
      <c r="B198" s="276" t="s">
        <v>106</v>
      </c>
      <c r="C198" s="277">
        <v>945.9</v>
      </c>
      <c r="D198" s="278">
        <v>944.5333333333333</v>
      </c>
      <c r="E198" s="278">
        <v>935.41666666666663</v>
      </c>
      <c r="F198" s="278">
        <v>924.93333333333328</v>
      </c>
      <c r="G198" s="278">
        <v>915.81666666666661</v>
      </c>
      <c r="H198" s="278">
        <v>955.01666666666665</v>
      </c>
      <c r="I198" s="278">
        <v>964.13333333333344</v>
      </c>
      <c r="J198" s="278">
        <v>974.61666666666667</v>
      </c>
      <c r="K198" s="276">
        <v>953.65</v>
      </c>
      <c r="L198" s="276">
        <v>934.05</v>
      </c>
      <c r="M198" s="276">
        <v>26.330110000000001</v>
      </c>
    </row>
    <row r="199" spans="1:13">
      <c r="A199" s="267">
        <v>190</v>
      </c>
      <c r="B199" s="276" t="s">
        <v>108</v>
      </c>
      <c r="C199" s="277">
        <v>978.2</v>
      </c>
      <c r="D199" s="278">
        <v>980.76666666666677</v>
      </c>
      <c r="E199" s="278">
        <v>963.53333333333353</v>
      </c>
      <c r="F199" s="278">
        <v>948.86666666666679</v>
      </c>
      <c r="G199" s="278">
        <v>931.63333333333355</v>
      </c>
      <c r="H199" s="278">
        <v>995.43333333333351</v>
      </c>
      <c r="I199" s="278">
        <v>1012.6666666666669</v>
      </c>
      <c r="J199" s="278">
        <v>1027.3333333333335</v>
      </c>
      <c r="K199" s="276">
        <v>998</v>
      </c>
      <c r="L199" s="276">
        <v>966.1</v>
      </c>
      <c r="M199" s="276">
        <v>59.957479999999997</v>
      </c>
    </row>
    <row r="200" spans="1:13">
      <c r="A200" s="267">
        <v>191</v>
      </c>
      <c r="B200" s="276" t="s">
        <v>109</v>
      </c>
      <c r="C200" s="277">
        <v>2638.85</v>
      </c>
      <c r="D200" s="278">
        <v>2640.9500000000003</v>
      </c>
      <c r="E200" s="278">
        <v>2616.9000000000005</v>
      </c>
      <c r="F200" s="278">
        <v>2594.9500000000003</v>
      </c>
      <c r="G200" s="278">
        <v>2570.9000000000005</v>
      </c>
      <c r="H200" s="278">
        <v>2662.9000000000005</v>
      </c>
      <c r="I200" s="278">
        <v>2686.9500000000007</v>
      </c>
      <c r="J200" s="278">
        <v>2708.9000000000005</v>
      </c>
      <c r="K200" s="276">
        <v>2665</v>
      </c>
      <c r="L200" s="276">
        <v>2619</v>
      </c>
      <c r="M200" s="276">
        <v>34.010849999999998</v>
      </c>
    </row>
    <row r="201" spans="1:13">
      <c r="A201" s="267">
        <v>192</v>
      </c>
      <c r="B201" s="276" t="s">
        <v>252</v>
      </c>
      <c r="C201" s="277">
        <v>3099.8</v>
      </c>
      <c r="D201" s="278">
        <v>3097.0833333333335</v>
      </c>
      <c r="E201" s="278">
        <v>3055.2166666666672</v>
      </c>
      <c r="F201" s="278">
        <v>3010.6333333333337</v>
      </c>
      <c r="G201" s="278">
        <v>2968.7666666666673</v>
      </c>
      <c r="H201" s="278">
        <v>3141.666666666667</v>
      </c>
      <c r="I201" s="278">
        <v>3183.5333333333328</v>
      </c>
      <c r="J201" s="278">
        <v>3228.1166666666668</v>
      </c>
      <c r="K201" s="276">
        <v>3138.95</v>
      </c>
      <c r="L201" s="276">
        <v>3052.5</v>
      </c>
      <c r="M201" s="276">
        <v>3.6669</v>
      </c>
    </row>
    <row r="202" spans="1:13">
      <c r="A202" s="267">
        <v>193</v>
      </c>
      <c r="B202" s="276" t="s">
        <v>110</v>
      </c>
      <c r="C202" s="277">
        <v>1420.55</v>
      </c>
      <c r="D202" s="278">
        <v>1424.55</v>
      </c>
      <c r="E202" s="278">
        <v>1409.1</v>
      </c>
      <c r="F202" s="278">
        <v>1397.6499999999999</v>
      </c>
      <c r="G202" s="278">
        <v>1382.1999999999998</v>
      </c>
      <c r="H202" s="278">
        <v>1436</v>
      </c>
      <c r="I202" s="278">
        <v>1451.4500000000003</v>
      </c>
      <c r="J202" s="278">
        <v>1462.9</v>
      </c>
      <c r="K202" s="276">
        <v>1440</v>
      </c>
      <c r="L202" s="276">
        <v>1413.1</v>
      </c>
      <c r="M202" s="276">
        <v>110.67025</v>
      </c>
    </row>
    <row r="203" spans="1:13">
      <c r="A203" s="267">
        <v>194</v>
      </c>
      <c r="B203" s="276" t="s">
        <v>253</v>
      </c>
      <c r="C203" s="277">
        <v>719.05</v>
      </c>
      <c r="D203" s="278">
        <v>714.98333333333323</v>
      </c>
      <c r="E203" s="278">
        <v>709.46666666666647</v>
      </c>
      <c r="F203" s="278">
        <v>699.88333333333321</v>
      </c>
      <c r="G203" s="278">
        <v>694.36666666666645</v>
      </c>
      <c r="H203" s="278">
        <v>724.56666666666649</v>
      </c>
      <c r="I203" s="278">
        <v>730.08333333333314</v>
      </c>
      <c r="J203" s="278">
        <v>739.66666666666652</v>
      </c>
      <c r="K203" s="276">
        <v>720.5</v>
      </c>
      <c r="L203" s="276">
        <v>705.4</v>
      </c>
      <c r="M203" s="276">
        <v>35.821620000000003</v>
      </c>
    </row>
    <row r="204" spans="1:13">
      <c r="A204" s="267">
        <v>195</v>
      </c>
      <c r="B204" s="276" t="s">
        <v>251</v>
      </c>
      <c r="C204" s="277">
        <v>930.85</v>
      </c>
      <c r="D204" s="278">
        <v>937.11666666666667</v>
      </c>
      <c r="E204" s="278">
        <v>918.73333333333335</v>
      </c>
      <c r="F204" s="278">
        <v>906.61666666666667</v>
      </c>
      <c r="G204" s="278">
        <v>888.23333333333335</v>
      </c>
      <c r="H204" s="278">
        <v>949.23333333333335</v>
      </c>
      <c r="I204" s="278">
        <v>967.61666666666679</v>
      </c>
      <c r="J204" s="278">
        <v>979.73333333333335</v>
      </c>
      <c r="K204" s="276">
        <v>955.5</v>
      </c>
      <c r="L204" s="276">
        <v>925</v>
      </c>
      <c r="M204" s="276">
        <v>4.80227</v>
      </c>
    </row>
    <row r="205" spans="1:13">
      <c r="A205" s="267">
        <v>196</v>
      </c>
      <c r="B205" s="276" t="s">
        <v>394</v>
      </c>
      <c r="C205" s="277">
        <v>228.8</v>
      </c>
      <c r="D205" s="278">
        <v>228.51666666666665</v>
      </c>
      <c r="E205" s="278">
        <v>225.2833333333333</v>
      </c>
      <c r="F205" s="278">
        <v>221.76666666666665</v>
      </c>
      <c r="G205" s="278">
        <v>218.5333333333333</v>
      </c>
      <c r="H205" s="278">
        <v>232.0333333333333</v>
      </c>
      <c r="I205" s="278">
        <v>235.26666666666665</v>
      </c>
      <c r="J205" s="278">
        <v>238.7833333333333</v>
      </c>
      <c r="K205" s="276">
        <v>231.75</v>
      </c>
      <c r="L205" s="276">
        <v>225</v>
      </c>
      <c r="M205" s="276">
        <v>3.0351900000000001</v>
      </c>
    </row>
    <row r="206" spans="1:13">
      <c r="A206" s="267">
        <v>197</v>
      </c>
      <c r="B206" s="276" t="s">
        <v>395</v>
      </c>
      <c r="C206" s="277">
        <v>297.60000000000002</v>
      </c>
      <c r="D206" s="278">
        <v>302.43333333333334</v>
      </c>
      <c r="E206" s="278">
        <v>286.86666666666667</v>
      </c>
      <c r="F206" s="278">
        <v>276.13333333333333</v>
      </c>
      <c r="G206" s="278">
        <v>260.56666666666666</v>
      </c>
      <c r="H206" s="278">
        <v>313.16666666666669</v>
      </c>
      <c r="I206" s="278">
        <v>328.73333333333341</v>
      </c>
      <c r="J206" s="278">
        <v>339.4666666666667</v>
      </c>
      <c r="K206" s="276">
        <v>318</v>
      </c>
      <c r="L206" s="276">
        <v>291.7</v>
      </c>
      <c r="M206" s="276">
        <v>1.3620099999999999</v>
      </c>
    </row>
    <row r="207" spans="1:13">
      <c r="A207" s="267">
        <v>198</v>
      </c>
      <c r="B207" s="276" t="s">
        <v>111</v>
      </c>
      <c r="C207" s="277">
        <v>3083.55</v>
      </c>
      <c r="D207" s="278">
        <v>3084.3833333333332</v>
      </c>
      <c r="E207" s="278">
        <v>3045.1666666666665</v>
      </c>
      <c r="F207" s="278">
        <v>3006.7833333333333</v>
      </c>
      <c r="G207" s="278">
        <v>2967.5666666666666</v>
      </c>
      <c r="H207" s="278">
        <v>3122.7666666666664</v>
      </c>
      <c r="I207" s="278">
        <v>3161.9833333333336</v>
      </c>
      <c r="J207" s="278">
        <v>3200.3666666666663</v>
      </c>
      <c r="K207" s="276">
        <v>3123.6</v>
      </c>
      <c r="L207" s="276">
        <v>3046</v>
      </c>
      <c r="M207" s="276">
        <v>13.703939999999999</v>
      </c>
    </row>
    <row r="208" spans="1:13">
      <c r="A208" s="267">
        <v>199</v>
      </c>
      <c r="B208" s="276" t="s">
        <v>396</v>
      </c>
      <c r="C208" s="277">
        <v>26.75</v>
      </c>
      <c r="D208" s="278">
        <v>26.766666666666666</v>
      </c>
      <c r="E208" s="278">
        <v>25.883333333333333</v>
      </c>
      <c r="F208" s="278">
        <v>25.016666666666666</v>
      </c>
      <c r="G208" s="278">
        <v>24.133333333333333</v>
      </c>
      <c r="H208" s="278">
        <v>27.633333333333333</v>
      </c>
      <c r="I208" s="278">
        <v>28.516666666666666</v>
      </c>
      <c r="J208" s="278">
        <v>29.383333333333333</v>
      </c>
      <c r="K208" s="276">
        <v>27.65</v>
      </c>
      <c r="L208" s="276">
        <v>25.9</v>
      </c>
      <c r="M208" s="276">
        <v>121.16337</v>
      </c>
    </row>
    <row r="209" spans="1:13">
      <c r="A209" s="267">
        <v>200</v>
      </c>
      <c r="B209" s="276" t="s">
        <v>398</v>
      </c>
      <c r="C209" s="277">
        <v>150.80000000000001</v>
      </c>
      <c r="D209" s="278">
        <v>149.86666666666667</v>
      </c>
      <c r="E209" s="278">
        <v>145.93333333333334</v>
      </c>
      <c r="F209" s="278">
        <v>141.06666666666666</v>
      </c>
      <c r="G209" s="278">
        <v>137.13333333333333</v>
      </c>
      <c r="H209" s="278">
        <v>154.73333333333335</v>
      </c>
      <c r="I209" s="278">
        <v>158.66666666666669</v>
      </c>
      <c r="J209" s="278">
        <v>163.53333333333336</v>
      </c>
      <c r="K209" s="276">
        <v>153.80000000000001</v>
      </c>
      <c r="L209" s="276">
        <v>145</v>
      </c>
      <c r="M209" s="276">
        <v>4.6082700000000001</v>
      </c>
    </row>
    <row r="210" spans="1:13">
      <c r="A210" s="267">
        <v>201</v>
      </c>
      <c r="B210" s="276" t="s">
        <v>114</v>
      </c>
      <c r="C210" s="277">
        <v>259.05</v>
      </c>
      <c r="D210" s="278">
        <v>255.6</v>
      </c>
      <c r="E210" s="278">
        <v>251.2</v>
      </c>
      <c r="F210" s="278">
        <v>243.35</v>
      </c>
      <c r="G210" s="278">
        <v>238.95</v>
      </c>
      <c r="H210" s="278">
        <v>263.45</v>
      </c>
      <c r="I210" s="278">
        <v>267.85000000000002</v>
      </c>
      <c r="J210" s="278">
        <v>275.7</v>
      </c>
      <c r="K210" s="276">
        <v>260</v>
      </c>
      <c r="L210" s="276">
        <v>247.75</v>
      </c>
      <c r="M210" s="276">
        <v>180.29077000000001</v>
      </c>
    </row>
    <row r="211" spans="1:13">
      <c r="A211" s="267">
        <v>202</v>
      </c>
      <c r="B211" s="276" t="s">
        <v>400</v>
      </c>
      <c r="C211" s="277">
        <v>62</v>
      </c>
      <c r="D211" s="278">
        <v>61.466666666666669</v>
      </c>
      <c r="E211" s="278">
        <v>59.933333333333337</v>
      </c>
      <c r="F211" s="278">
        <v>57.866666666666667</v>
      </c>
      <c r="G211" s="278">
        <v>56.333333333333336</v>
      </c>
      <c r="H211" s="278">
        <v>63.533333333333339</v>
      </c>
      <c r="I211" s="278">
        <v>65.066666666666663</v>
      </c>
      <c r="J211" s="278">
        <v>67.13333333333334</v>
      </c>
      <c r="K211" s="276">
        <v>63</v>
      </c>
      <c r="L211" s="276">
        <v>59.4</v>
      </c>
      <c r="M211" s="276">
        <v>30.695129999999999</v>
      </c>
    </row>
    <row r="212" spans="1:13">
      <c r="A212" s="267">
        <v>203</v>
      </c>
      <c r="B212" s="276" t="s">
        <v>115</v>
      </c>
      <c r="C212" s="277">
        <v>220.95</v>
      </c>
      <c r="D212" s="278">
        <v>221.4</v>
      </c>
      <c r="E212" s="278">
        <v>216.8</v>
      </c>
      <c r="F212" s="278">
        <v>212.65</v>
      </c>
      <c r="G212" s="278">
        <v>208.05</v>
      </c>
      <c r="H212" s="278">
        <v>225.55</v>
      </c>
      <c r="I212" s="278">
        <v>230.14999999999998</v>
      </c>
      <c r="J212" s="278">
        <v>234.3</v>
      </c>
      <c r="K212" s="276">
        <v>226</v>
      </c>
      <c r="L212" s="276">
        <v>217.25</v>
      </c>
      <c r="M212" s="276">
        <v>75.006569999999996</v>
      </c>
    </row>
    <row r="213" spans="1:13">
      <c r="A213" s="267">
        <v>204</v>
      </c>
      <c r="B213" s="276" t="s">
        <v>116</v>
      </c>
      <c r="C213" s="277">
        <v>2417.3000000000002</v>
      </c>
      <c r="D213" s="278">
        <v>2422.9666666666667</v>
      </c>
      <c r="E213" s="278">
        <v>2395.9333333333334</v>
      </c>
      <c r="F213" s="278">
        <v>2374.5666666666666</v>
      </c>
      <c r="G213" s="278">
        <v>2347.5333333333333</v>
      </c>
      <c r="H213" s="278">
        <v>2444.3333333333335</v>
      </c>
      <c r="I213" s="278">
        <v>2471.3666666666672</v>
      </c>
      <c r="J213" s="278">
        <v>2492.7333333333336</v>
      </c>
      <c r="K213" s="276">
        <v>2450</v>
      </c>
      <c r="L213" s="276">
        <v>2401.6</v>
      </c>
      <c r="M213" s="276">
        <v>16.416270000000001</v>
      </c>
    </row>
    <row r="214" spans="1:13">
      <c r="A214" s="267">
        <v>205</v>
      </c>
      <c r="B214" s="276" t="s">
        <v>254</v>
      </c>
      <c r="C214" s="277">
        <v>275.10000000000002</v>
      </c>
      <c r="D214" s="278">
        <v>270.65000000000003</v>
      </c>
      <c r="E214" s="278">
        <v>261.40000000000009</v>
      </c>
      <c r="F214" s="278">
        <v>247.70000000000005</v>
      </c>
      <c r="G214" s="278">
        <v>238.4500000000001</v>
      </c>
      <c r="H214" s="278">
        <v>284.35000000000008</v>
      </c>
      <c r="I214" s="278">
        <v>293.59999999999997</v>
      </c>
      <c r="J214" s="278">
        <v>307.30000000000007</v>
      </c>
      <c r="K214" s="276">
        <v>279.89999999999998</v>
      </c>
      <c r="L214" s="276">
        <v>256.95</v>
      </c>
      <c r="M214" s="276">
        <v>84.369910000000004</v>
      </c>
    </row>
    <row r="215" spans="1:13">
      <c r="A215" s="267">
        <v>206</v>
      </c>
      <c r="B215" s="276" t="s">
        <v>401</v>
      </c>
      <c r="C215" s="277">
        <v>37804.300000000003</v>
      </c>
      <c r="D215" s="278">
        <v>37762.433333333334</v>
      </c>
      <c r="E215" s="278">
        <v>37274.866666666669</v>
      </c>
      <c r="F215" s="278">
        <v>36745.433333333334</v>
      </c>
      <c r="G215" s="278">
        <v>36257.866666666669</v>
      </c>
      <c r="H215" s="278">
        <v>38291.866666666669</v>
      </c>
      <c r="I215" s="278">
        <v>38779.433333333334</v>
      </c>
      <c r="J215" s="278">
        <v>39308.866666666669</v>
      </c>
      <c r="K215" s="276">
        <v>38250</v>
      </c>
      <c r="L215" s="276">
        <v>37233</v>
      </c>
      <c r="M215" s="276">
        <v>6.4320000000000002E-2</v>
      </c>
    </row>
    <row r="216" spans="1:13">
      <c r="A216" s="267">
        <v>207</v>
      </c>
      <c r="B216" s="276" t="s">
        <v>397</v>
      </c>
      <c r="C216" s="277">
        <v>47.7</v>
      </c>
      <c r="D216" s="278">
        <v>47.35</v>
      </c>
      <c r="E216" s="278">
        <v>46.2</v>
      </c>
      <c r="F216" s="278">
        <v>44.7</v>
      </c>
      <c r="G216" s="278">
        <v>43.550000000000004</v>
      </c>
      <c r="H216" s="278">
        <v>48.85</v>
      </c>
      <c r="I216" s="278">
        <v>49.999999999999993</v>
      </c>
      <c r="J216" s="278">
        <v>51.5</v>
      </c>
      <c r="K216" s="276">
        <v>48.5</v>
      </c>
      <c r="L216" s="276">
        <v>45.85</v>
      </c>
      <c r="M216" s="276">
        <v>154.3015</v>
      </c>
    </row>
    <row r="217" spans="1:13">
      <c r="A217" s="267">
        <v>208</v>
      </c>
      <c r="B217" s="276" t="s">
        <v>255</v>
      </c>
      <c r="C217" s="277">
        <v>43.35</v>
      </c>
      <c r="D217" s="278">
        <v>43.716666666666669</v>
      </c>
      <c r="E217" s="278">
        <v>42.13333333333334</v>
      </c>
      <c r="F217" s="278">
        <v>40.916666666666671</v>
      </c>
      <c r="G217" s="278">
        <v>39.333333333333343</v>
      </c>
      <c r="H217" s="278">
        <v>44.933333333333337</v>
      </c>
      <c r="I217" s="278">
        <v>46.516666666666666</v>
      </c>
      <c r="J217" s="278">
        <v>47.733333333333334</v>
      </c>
      <c r="K217" s="276">
        <v>45.3</v>
      </c>
      <c r="L217" s="276">
        <v>42.5</v>
      </c>
      <c r="M217" s="276">
        <v>94.270089999999996</v>
      </c>
    </row>
    <row r="218" spans="1:13">
      <c r="A218" s="267">
        <v>209</v>
      </c>
      <c r="B218" s="276" t="s">
        <v>415</v>
      </c>
      <c r="C218" s="277">
        <v>78.400000000000006</v>
      </c>
      <c r="D218" s="278">
        <v>78.816666666666663</v>
      </c>
      <c r="E218" s="278">
        <v>76.783333333333331</v>
      </c>
      <c r="F218" s="278">
        <v>75.166666666666671</v>
      </c>
      <c r="G218" s="278">
        <v>73.13333333333334</v>
      </c>
      <c r="H218" s="278">
        <v>80.433333333333323</v>
      </c>
      <c r="I218" s="278">
        <v>82.466666666666654</v>
      </c>
      <c r="J218" s="278">
        <v>84.083333333333314</v>
      </c>
      <c r="K218" s="276">
        <v>80.849999999999994</v>
      </c>
      <c r="L218" s="276">
        <v>77.2</v>
      </c>
      <c r="M218" s="276">
        <v>59.184869999999997</v>
      </c>
    </row>
    <row r="219" spans="1:13">
      <c r="A219" s="267">
        <v>210</v>
      </c>
      <c r="B219" s="276" t="s">
        <v>117</v>
      </c>
      <c r="C219" s="277">
        <v>220</v>
      </c>
      <c r="D219" s="278">
        <v>220.95000000000002</v>
      </c>
      <c r="E219" s="278">
        <v>214.90000000000003</v>
      </c>
      <c r="F219" s="278">
        <v>209.8</v>
      </c>
      <c r="G219" s="278">
        <v>203.75000000000003</v>
      </c>
      <c r="H219" s="278">
        <v>226.05000000000004</v>
      </c>
      <c r="I219" s="278">
        <v>232.10000000000005</v>
      </c>
      <c r="J219" s="278">
        <v>237.20000000000005</v>
      </c>
      <c r="K219" s="276">
        <v>227</v>
      </c>
      <c r="L219" s="276">
        <v>215.85</v>
      </c>
      <c r="M219" s="276">
        <v>277.82083999999998</v>
      </c>
    </row>
    <row r="220" spans="1:13">
      <c r="A220" s="267">
        <v>211</v>
      </c>
      <c r="B220" s="276" t="s">
        <v>118</v>
      </c>
      <c r="C220" s="277">
        <v>546.70000000000005</v>
      </c>
      <c r="D220" s="278">
        <v>544.38333333333333</v>
      </c>
      <c r="E220" s="278">
        <v>538.16666666666663</v>
      </c>
      <c r="F220" s="278">
        <v>529.63333333333333</v>
      </c>
      <c r="G220" s="278">
        <v>523.41666666666663</v>
      </c>
      <c r="H220" s="278">
        <v>552.91666666666663</v>
      </c>
      <c r="I220" s="278">
        <v>559.13333333333333</v>
      </c>
      <c r="J220" s="278">
        <v>567.66666666666663</v>
      </c>
      <c r="K220" s="276">
        <v>550.6</v>
      </c>
      <c r="L220" s="276">
        <v>535.85</v>
      </c>
      <c r="M220" s="276">
        <v>281.78838000000002</v>
      </c>
    </row>
    <row r="221" spans="1:13">
      <c r="A221" s="267">
        <v>213</v>
      </c>
      <c r="B221" s="276" t="s">
        <v>256</v>
      </c>
      <c r="C221" s="277">
        <v>1611.7</v>
      </c>
      <c r="D221" s="278">
        <v>1604.5666666666666</v>
      </c>
      <c r="E221" s="278">
        <v>1582.6833333333332</v>
      </c>
      <c r="F221" s="278">
        <v>1553.6666666666665</v>
      </c>
      <c r="G221" s="278">
        <v>1531.7833333333331</v>
      </c>
      <c r="H221" s="278">
        <v>1633.5833333333333</v>
      </c>
      <c r="I221" s="278">
        <v>1655.4666666666665</v>
      </c>
      <c r="J221" s="278">
        <v>1684.4833333333333</v>
      </c>
      <c r="K221" s="276">
        <v>1626.45</v>
      </c>
      <c r="L221" s="276">
        <v>1575.55</v>
      </c>
      <c r="M221" s="276">
        <v>13.21608</v>
      </c>
    </row>
    <row r="222" spans="1:13">
      <c r="A222" s="267">
        <v>214</v>
      </c>
      <c r="B222" s="276" t="s">
        <v>119</v>
      </c>
      <c r="C222" s="277">
        <v>510.4</v>
      </c>
      <c r="D222" s="278">
        <v>511.13333333333338</v>
      </c>
      <c r="E222" s="278">
        <v>503.41666666666674</v>
      </c>
      <c r="F222" s="278">
        <v>496.43333333333334</v>
      </c>
      <c r="G222" s="278">
        <v>488.7166666666667</v>
      </c>
      <c r="H222" s="278">
        <v>518.11666666666679</v>
      </c>
      <c r="I222" s="278">
        <v>525.83333333333337</v>
      </c>
      <c r="J222" s="278">
        <v>532.81666666666683</v>
      </c>
      <c r="K222" s="276">
        <v>518.85</v>
      </c>
      <c r="L222" s="276">
        <v>504.15</v>
      </c>
      <c r="M222" s="276">
        <v>25.001090000000001</v>
      </c>
    </row>
    <row r="223" spans="1:13">
      <c r="A223" s="267">
        <v>215</v>
      </c>
      <c r="B223" s="276" t="s">
        <v>403</v>
      </c>
      <c r="C223" s="277">
        <v>2903.55</v>
      </c>
      <c r="D223" s="278">
        <v>2918.0333333333333</v>
      </c>
      <c r="E223" s="278">
        <v>2866.5166666666664</v>
      </c>
      <c r="F223" s="278">
        <v>2829.4833333333331</v>
      </c>
      <c r="G223" s="278">
        <v>2777.9666666666662</v>
      </c>
      <c r="H223" s="278">
        <v>2955.0666666666666</v>
      </c>
      <c r="I223" s="278">
        <v>3006.5833333333339</v>
      </c>
      <c r="J223" s="278">
        <v>3043.6166666666668</v>
      </c>
      <c r="K223" s="276">
        <v>2969.55</v>
      </c>
      <c r="L223" s="276">
        <v>2881</v>
      </c>
      <c r="M223" s="276">
        <v>4.2439999999999999E-2</v>
      </c>
    </row>
    <row r="224" spans="1:13">
      <c r="A224" s="267">
        <v>216</v>
      </c>
      <c r="B224" s="276" t="s">
        <v>257</v>
      </c>
      <c r="C224" s="277">
        <v>31.7</v>
      </c>
      <c r="D224" s="278">
        <v>31.799999999999997</v>
      </c>
      <c r="E224" s="278">
        <v>31.449999999999996</v>
      </c>
      <c r="F224" s="278">
        <v>31.2</v>
      </c>
      <c r="G224" s="278">
        <v>30.849999999999998</v>
      </c>
      <c r="H224" s="278">
        <v>32.049999999999997</v>
      </c>
      <c r="I224" s="278">
        <v>32.399999999999991</v>
      </c>
      <c r="J224" s="278">
        <v>32.649999999999991</v>
      </c>
      <c r="K224" s="276">
        <v>32.15</v>
      </c>
      <c r="L224" s="276">
        <v>31.55</v>
      </c>
      <c r="M224" s="276">
        <v>61.731389999999998</v>
      </c>
    </row>
    <row r="225" spans="1:13">
      <c r="A225" s="267">
        <v>217</v>
      </c>
      <c r="B225" s="276" t="s">
        <v>120</v>
      </c>
      <c r="C225" s="277">
        <v>11.85</v>
      </c>
      <c r="D225" s="278">
        <v>11.866666666666667</v>
      </c>
      <c r="E225" s="278">
        <v>11.483333333333334</v>
      </c>
      <c r="F225" s="278">
        <v>11.116666666666667</v>
      </c>
      <c r="G225" s="278">
        <v>10.733333333333334</v>
      </c>
      <c r="H225" s="278">
        <v>12.233333333333334</v>
      </c>
      <c r="I225" s="278">
        <v>12.616666666666667</v>
      </c>
      <c r="J225" s="278">
        <v>12.983333333333334</v>
      </c>
      <c r="K225" s="276">
        <v>12.25</v>
      </c>
      <c r="L225" s="276">
        <v>11.5</v>
      </c>
      <c r="M225" s="276">
        <v>3747.1257599999999</v>
      </c>
    </row>
    <row r="226" spans="1:13">
      <c r="A226" s="267">
        <v>218</v>
      </c>
      <c r="B226" s="276" t="s">
        <v>404</v>
      </c>
      <c r="C226" s="277">
        <v>38.25</v>
      </c>
      <c r="D226" s="278">
        <v>37.949999999999996</v>
      </c>
      <c r="E226" s="278">
        <v>37.199999999999989</v>
      </c>
      <c r="F226" s="278">
        <v>36.149999999999991</v>
      </c>
      <c r="G226" s="278">
        <v>35.399999999999984</v>
      </c>
      <c r="H226" s="278">
        <v>38.999999999999993</v>
      </c>
      <c r="I226" s="278">
        <v>39.750000000000007</v>
      </c>
      <c r="J226" s="278">
        <v>40.799999999999997</v>
      </c>
      <c r="K226" s="276">
        <v>38.700000000000003</v>
      </c>
      <c r="L226" s="276">
        <v>36.9</v>
      </c>
      <c r="M226" s="276">
        <v>125.77233</v>
      </c>
    </row>
    <row r="227" spans="1:13">
      <c r="A227" s="267">
        <v>219</v>
      </c>
      <c r="B227" s="276" t="s">
        <v>121</v>
      </c>
      <c r="C227" s="277">
        <v>41.4</v>
      </c>
      <c r="D227" s="278">
        <v>40.916666666666664</v>
      </c>
      <c r="E227" s="278">
        <v>38.983333333333327</v>
      </c>
      <c r="F227" s="278">
        <v>36.566666666666663</v>
      </c>
      <c r="G227" s="278">
        <v>34.633333333333326</v>
      </c>
      <c r="H227" s="278">
        <v>43.333333333333329</v>
      </c>
      <c r="I227" s="278">
        <v>45.266666666666666</v>
      </c>
      <c r="J227" s="278">
        <v>47.68333333333333</v>
      </c>
      <c r="K227" s="276">
        <v>42.85</v>
      </c>
      <c r="L227" s="276">
        <v>38.5</v>
      </c>
      <c r="M227" s="276">
        <v>806.81106</v>
      </c>
    </row>
    <row r="228" spans="1:13">
      <c r="A228" s="267">
        <v>220</v>
      </c>
      <c r="B228" s="276" t="s">
        <v>416</v>
      </c>
      <c r="C228" s="277">
        <v>222</v>
      </c>
      <c r="D228" s="278">
        <v>222.16666666666666</v>
      </c>
      <c r="E228" s="278">
        <v>219.83333333333331</v>
      </c>
      <c r="F228" s="278">
        <v>217.66666666666666</v>
      </c>
      <c r="G228" s="278">
        <v>215.33333333333331</v>
      </c>
      <c r="H228" s="278">
        <v>224.33333333333331</v>
      </c>
      <c r="I228" s="278">
        <v>226.66666666666663</v>
      </c>
      <c r="J228" s="278">
        <v>228.83333333333331</v>
      </c>
      <c r="K228" s="276">
        <v>224.5</v>
      </c>
      <c r="L228" s="276">
        <v>220</v>
      </c>
      <c r="M228" s="276">
        <v>6.4964300000000001</v>
      </c>
    </row>
    <row r="229" spans="1:13">
      <c r="A229" s="267">
        <v>221</v>
      </c>
      <c r="B229" s="276" t="s">
        <v>405</v>
      </c>
      <c r="C229" s="277">
        <v>1160.5999999999999</v>
      </c>
      <c r="D229" s="278">
        <v>1175.45</v>
      </c>
      <c r="E229" s="278">
        <v>1135.1500000000001</v>
      </c>
      <c r="F229" s="278">
        <v>1109.7</v>
      </c>
      <c r="G229" s="278">
        <v>1069.4000000000001</v>
      </c>
      <c r="H229" s="278">
        <v>1200.9000000000001</v>
      </c>
      <c r="I229" s="278">
        <v>1241.1999999999998</v>
      </c>
      <c r="J229" s="278">
        <v>1266.6500000000001</v>
      </c>
      <c r="K229" s="276">
        <v>1215.75</v>
      </c>
      <c r="L229" s="276">
        <v>1150</v>
      </c>
      <c r="M229" s="276">
        <v>0.61678999999999995</v>
      </c>
    </row>
    <row r="230" spans="1:13">
      <c r="A230" s="267">
        <v>222</v>
      </c>
      <c r="B230" s="276" t="s">
        <v>406</v>
      </c>
      <c r="C230" s="277">
        <v>9.4499999999999993</v>
      </c>
      <c r="D230" s="278">
        <v>9.5333333333333332</v>
      </c>
      <c r="E230" s="278">
        <v>9.2666666666666657</v>
      </c>
      <c r="F230" s="278">
        <v>9.0833333333333321</v>
      </c>
      <c r="G230" s="278">
        <v>8.8166666666666647</v>
      </c>
      <c r="H230" s="278">
        <v>9.7166666666666668</v>
      </c>
      <c r="I230" s="278">
        <v>9.9833333333333361</v>
      </c>
      <c r="J230" s="278">
        <v>10.166666666666668</v>
      </c>
      <c r="K230" s="276">
        <v>9.8000000000000007</v>
      </c>
      <c r="L230" s="276">
        <v>9.35</v>
      </c>
      <c r="M230" s="276">
        <v>99.082520000000002</v>
      </c>
    </row>
    <row r="231" spans="1:13">
      <c r="A231" s="267">
        <v>223</v>
      </c>
      <c r="B231" s="276" t="s">
        <v>122</v>
      </c>
      <c r="C231" s="277">
        <v>542.4</v>
      </c>
      <c r="D231" s="278">
        <v>536.23333333333323</v>
      </c>
      <c r="E231" s="278">
        <v>527.16666666666652</v>
      </c>
      <c r="F231" s="278">
        <v>511.93333333333328</v>
      </c>
      <c r="G231" s="278">
        <v>502.86666666666656</v>
      </c>
      <c r="H231" s="278">
        <v>551.46666666666647</v>
      </c>
      <c r="I231" s="278">
        <v>560.5333333333333</v>
      </c>
      <c r="J231" s="278">
        <v>575.76666666666642</v>
      </c>
      <c r="K231" s="276">
        <v>545.29999999999995</v>
      </c>
      <c r="L231" s="276">
        <v>521</v>
      </c>
      <c r="M231" s="276">
        <v>71.794070000000005</v>
      </c>
    </row>
    <row r="232" spans="1:13">
      <c r="A232" s="267">
        <v>224</v>
      </c>
      <c r="B232" s="276" t="s">
        <v>407</v>
      </c>
      <c r="C232" s="277">
        <v>115.8</v>
      </c>
      <c r="D232" s="278">
        <v>116.41666666666667</v>
      </c>
      <c r="E232" s="278">
        <v>114.03333333333335</v>
      </c>
      <c r="F232" s="278">
        <v>112.26666666666668</v>
      </c>
      <c r="G232" s="278">
        <v>109.88333333333335</v>
      </c>
      <c r="H232" s="278">
        <v>118.18333333333334</v>
      </c>
      <c r="I232" s="278">
        <v>120.56666666666666</v>
      </c>
      <c r="J232" s="278">
        <v>122.33333333333333</v>
      </c>
      <c r="K232" s="276">
        <v>118.8</v>
      </c>
      <c r="L232" s="276">
        <v>114.65</v>
      </c>
      <c r="M232" s="276">
        <v>9.9558499999999999</v>
      </c>
    </row>
    <row r="233" spans="1:13">
      <c r="A233" s="267">
        <v>225</v>
      </c>
      <c r="B233" s="276" t="s">
        <v>1603</v>
      </c>
      <c r="C233" s="277">
        <v>1027.95</v>
      </c>
      <c r="D233" s="278">
        <v>1043.3166666666666</v>
      </c>
      <c r="E233" s="278">
        <v>1006.6333333333332</v>
      </c>
      <c r="F233" s="278">
        <v>985.31666666666661</v>
      </c>
      <c r="G233" s="278">
        <v>948.63333333333321</v>
      </c>
      <c r="H233" s="278">
        <v>1064.6333333333332</v>
      </c>
      <c r="I233" s="278">
        <v>1101.3166666666666</v>
      </c>
      <c r="J233" s="278">
        <v>1122.6333333333332</v>
      </c>
      <c r="K233" s="276">
        <v>1080</v>
      </c>
      <c r="L233" s="276">
        <v>1022</v>
      </c>
      <c r="M233" s="276">
        <v>0.25375999999999999</v>
      </c>
    </row>
    <row r="234" spans="1:13">
      <c r="A234" s="267">
        <v>226</v>
      </c>
      <c r="B234" s="276" t="s">
        <v>260</v>
      </c>
      <c r="C234" s="277">
        <v>123.35</v>
      </c>
      <c r="D234" s="278">
        <v>123.71666666666665</v>
      </c>
      <c r="E234" s="278">
        <v>122.13333333333331</v>
      </c>
      <c r="F234" s="278">
        <v>120.91666666666666</v>
      </c>
      <c r="G234" s="278">
        <v>119.33333333333331</v>
      </c>
      <c r="H234" s="278">
        <v>124.93333333333331</v>
      </c>
      <c r="I234" s="278">
        <v>126.51666666666665</v>
      </c>
      <c r="J234" s="278">
        <v>127.73333333333331</v>
      </c>
      <c r="K234" s="276">
        <v>125.3</v>
      </c>
      <c r="L234" s="276">
        <v>122.5</v>
      </c>
      <c r="M234" s="276">
        <v>10.61107</v>
      </c>
    </row>
    <row r="235" spans="1:13">
      <c r="A235" s="267">
        <v>227</v>
      </c>
      <c r="B235" s="276" t="s">
        <v>412</v>
      </c>
      <c r="C235" s="277">
        <v>172.7</v>
      </c>
      <c r="D235" s="278">
        <v>172.21666666666667</v>
      </c>
      <c r="E235" s="278">
        <v>168.48333333333335</v>
      </c>
      <c r="F235" s="278">
        <v>164.26666666666668</v>
      </c>
      <c r="G235" s="278">
        <v>160.53333333333336</v>
      </c>
      <c r="H235" s="278">
        <v>176.43333333333334</v>
      </c>
      <c r="I235" s="278">
        <v>180.16666666666663</v>
      </c>
      <c r="J235" s="278">
        <v>184.38333333333333</v>
      </c>
      <c r="K235" s="276">
        <v>175.95</v>
      </c>
      <c r="L235" s="276">
        <v>168</v>
      </c>
      <c r="M235" s="276">
        <v>38.821559999999998</v>
      </c>
    </row>
    <row r="236" spans="1:13">
      <c r="A236" s="267">
        <v>228</v>
      </c>
      <c r="B236" s="276" t="s">
        <v>1615</v>
      </c>
      <c r="C236" s="277">
        <v>7084.55</v>
      </c>
      <c r="D236" s="278">
        <v>7231.1833333333334</v>
      </c>
      <c r="E236" s="278">
        <v>6863.3666666666668</v>
      </c>
      <c r="F236" s="278">
        <v>6642.1833333333334</v>
      </c>
      <c r="G236" s="278">
        <v>6274.3666666666668</v>
      </c>
      <c r="H236" s="278">
        <v>7452.3666666666668</v>
      </c>
      <c r="I236" s="278">
        <v>7820.1833333333343</v>
      </c>
      <c r="J236" s="278">
        <v>8041.3666666666668</v>
      </c>
      <c r="K236" s="276">
        <v>7599</v>
      </c>
      <c r="L236" s="276">
        <v>7010</v>
      </c>
      <c r="M236" s="276">
        <v>2.22682</v>
      </c>
    </row>
    <row r="237" spans="1:13">
      <c r="A237" s="267">
        <v>229</v>
      </c>
      <c r="B237" s="276" t="s">
        <v>259</v>
      </c>
      <c r="C237" s="277">
        <v>87.75</v>
      </c>
      <c r="D237" s="278">
        <v>88.2</v>
      </c>
      <c r="E237" s="278">
        <v>86.550000000000011</v>
      </c>
      <c r="F237" s="278">
        <v>85.350000000000009</v>
      </c>
      <c r="G237" s="278">
        <v>83.700000000000017</v>
      </c>
      <c r="H237" s="278">
        <v>89.4</v>
      </c>
      <c r="I237" s="278">
        <v>91.050000000000011</v>
      </c>
      <c r="J237" s="278">
        <v>92.25</v>
      </c>
      <c r="K237" s="276">
        <v>89.85</v>
      </c>
      <c r="L237" s="276">
        <v>87</v>
      </c>
      <c r="M237" s="276">
        <v>24.23058</v>
      </c>
    </row>
    <row r="238" spans="1:13">
      <c r="A238" s="267">
        <v>230</v>
      </c>
      <c r="B238" s="276" t="s">
        <v>123</v>
      </c>
      <c r="C238" s="277">
        <v>1732.5</v>
      </c>
      <c r="D238" s="278">
        <v>1728.1166666666668</v>
      </c>
      <c r="E238" s="278">
        <v>1713.2333333333336</v>
      </c>
      <c r="F238" s="278">
        <v>1693.9666666666667</v>
      </c>
      <c r="G238" s="278">
        <v>1679.0833333333335</v>
      </c>
      <c r="H238" s="278">
        <v>1747.3833333333337</v>
      </c>
      <c r="I238" s="278">
        <v>1762.2666666666669</v>
      </c>
      <c r="J238" s="278">
        <v>1781.5333333333338</v>
      </c>
      <c r="K238" s="276">
        <v>1743</v>
      </c>
      <c r="L238" s="276">
        <v>1708.85</v>
      </c>
      <c r="M238" s="276">
        <v>10.39152</v>
      </c>
    </row>
    <row r="239" spans="1:13">
      <c r="A239" s="267">
        <v>231</v>
      </c>
      <c r="B239" s="276" t="s">
        <v>1622</v>
      </c>
      <c r="C239" s="277">
        <v>322.55</v>
      </c>
      <c r="D239" s="278">
        <v>321.01666666666665</v>
      </c>
      <c r="E239" s="278">
        <v>315.5333333333333</v>
      </c>
      <c r="F239" s="278">
        <v>308.51666666666665</v>
      </c>
      <c r="G239" s="278">
        <v>303.0333333333333</v>
      </c>
      <c r="H239" s="278">
        <v>328.0333333333333</v>
      </c>
      <c r="I239" s="278">
        <v>333.51666666666665</v>
      </c>
      <c r="J239" s="278">
        <v>340.5333333333333</v>
      </c>
      <c r="K239" s="276">
        <v>326.5</v>
      </c>
      <c r="L239" s="276">
        <v>314</v>
      </c>
      <c r="M239" s="276">
        <v>3.17984</v>
      </c>
    </row>
    <row r="240" spans="1:13">
      <c r="A240" s="267">
        <v>232</v>
      </c>
      <c r="B240" s="276" t="s">
        <v>418</v>
      </c>
      <c r="C240" s="277">
        <v>328.7</v>
      </c>
      <c r="D240" s="278">
        <v>331.99999999999994</v>
      </c>
      <c r="E240" s="278">
        <v>322.84999999999991</v>
      </c>
      <c r="F240" s="278">
        <v>316.99999999999994</v>
      </c>
      <c r="G240" s="278">
        <v>307.84999999999991</v>
      </c>
      <c r="H240" s="278">
        <v>337.84999999999991</v>
      </c>
      <c r="I240" s="278">
        <v>346.99999999999989</v>
      </c>
      <c r="J240" s="278">
        <v>352.84999999999991</v>
      </c>
      <c r="K240" s="276">
        <v>341.15</v>
      </c>
      <c r="L240" s="276">
        <v>326.14999999999998</v>
      </c>
      <c r="M240" s="276">
        <v>0.39123999999999998</v>
      </c>
    </row>
    <row r="241" spans="1:13">
      <c r="A241" s="267">
        <v>233</v>
      </c>
      <c r="B241" s="276" t="s">
        <v>124</v>
      </c>
      <c r="C241" s="277">
        <v>922.35</v>
      </c>
      <c r="D241" s="278">
        <v>922.83333333333337</v>
      </c>
      <c r="E241" s="278">
        <v>908.91666666666674</v>
      </c>
      <c r="F241" s="278">
        <v>895.48333333333335</v>
      </c>
      <c r="G241" s="278">
        <v>881.56666666666672</v>
      </c>
      <c r="H241" s="278">
        <v>936.26666666666677</v>
      </c>
      <c r="I241" s="278">
        <v>950.18333333333351</v>
      </c>
      <c r="J241" s="278">
        <v>963.61666666666679</v>
      </c>
      <c r="K241" s="276">
        <v>936.75</v>
      </c>
      <c r="L241" s="276">
        <v>909.4</v>
      </c>
      <c r="M241" s="276">
        <v>97.681970000000007</v>
      </c>
    </row>
    <row r="242" spans="1:13">
      <c r="A242" s="267">
        <v>234</v>
      </c>
      <c r="B242" s="276" t="s">
        <v>419</v>
      </c>
      <c r="C242" s="277">
        <v>82.75</v>
      </c>
      <c r="D242" s="278">
        <v>83.899999999999991</v>
      </c>
      <c r="E242" s="278">
        <v>80.84999999999998</v>
      </c>
      <c r="F242" s="278">
        <v>78.949999999999989</v>
      </c>
      <c r="G242" s="278">
        <v>75.899999999999977</v>
      </c>
      <c r="H242" s="278">
        <v>85.799999999999983</v>
      </c>
      <c r="I242" s="278">
        <v>88.85</v>
      </c>
      <c r="J242" s="278">
        <v>90.749999999999986</v>
      </c>
      <c r="K242" s="276">
        <v>86.95</v>
      </c>
      <c r="L242" s="276">
        <v>82</v>
      </c>
      <c r="M242" s="276">
        <v>8.3983699999999999</v>
      </c>
    </row>
    <row r="243" spans="1:13">
      <c r="A243" s="267">
        <v>235</v>
      </c>
      <c r="B243" s="276" t="s">
        <v>3647</v>
      </c>
      <c r="C243" s="277">
        <v>261.35000000000002</v>
      </c>
      <c r="D243" s="278">
        <v>262.41666666666669</v>
      </c>
      <c r="E243" s="278">
        <v>254.08333333333337</v>
      </c>
      <c r="F243" s="278">
        <v>246.81666666666669</v>
      </c>
      <c r="G243" s="278">
        <v>238.48333333333338</v>
      </c>
      <c r="H243" s="278">
        <v>269.68333333333339</v>
      </c>
      <c r="I243" s="278">
        <v>278.01666666666677</v>
      </c>
      <c r="J243" s="278">
        <v>285.28333333333336</v>
      </c>
      <c r="K243" s="276">
        <v>270.75</v>
      </c>
      <c r="L243" s="276">
        <v>255.15</v>
      </c>
      <c r="M243" s="276">
        <v>90.363529999999997</v>
      </c>
    </row>
    <row r="244" spans="1:13">
      <c r="A244" s="267">
        <v>236</v>
      </c>
      <c r="B244" s="276" t="s">
        <v>126</v>
      </c>
      <c r="C244" s="277">
        <v>1282.0999999999999</v>
      </c>
      <c r="D244" s="278">
        <v>1284.05</v>
      </c>
      <c r="E244" s="278">
        <v>1266.0999999999999</v>
      </c>
      <c r="F244" s="278">
        <v>1250.0999999999999</v>
      </c>
      <c r="G244" s="278">
        <v>1232.1499999999999</v>
      </c>
      <c r="H244" s="278">
        <v>1300.05</v>
      </c>
      <c r="I244" s="278">
        <v>1318.0000000000002</v>
      </c>
      <c r="J244" s="278">
        <v>1334</v>
      </c>
      <c r="K244" s="276">
        <v>1302</v>
      </c>
      <c r="L244" s="276">
        <v>1268.05</v>
      </c>
      <c r="M244" s="276">
        <v>71.617149999999995</v>
      </c>
    </row>
    <row r="245" spans="1:13">
      <c r="A245" s="267">
        <v>237</v>
      </c>
      <c r="B245" s="276" t="s">
        <v>1645</v>
      </c>
      <c r="C245" s="277">
        <v>638.79999999999995</v>
      </c>
      <c r="D245" s="278">
        <v>642.21666666666658</v>
      </c>
      <c r="E245" s="278">
        <v>632.53333333333319</v>
      </c>
      <c r="F245" s="278">
        <v>626.26666666666665</v>
      </c>
      <c r="G245" s="278">
        <v>616.58333333333326</v>
      </c>
      <c r="H245" s="278">
        <v>648.48333333333312</v>
      </c>
      <c r="I245" s="278">
        <v>658.16666666666652</v>
      </c>
      <c r="J245" s="278">
        <v>664.43333333333305</v>
      </c>
      <c r="K245" s="276">
        <v>651.9</v>
      </c>
      <c r="L245" s="276">
        <v>635.95000000000005</v>
      </c>
      <c r="M245" s="276">
        <v>0.20100999999999999</v>
      </c>
    </row>
    <row r="246" spans="1:13">
      <c r="A246" s="267">
        <v>238</v>
      </c>
      <c r="B246" s="276" t="s">
        <v>420</v>
      </c>
      <c r="C246" s="277">
        <v>333.55</v>
      </c>
      <c r="D246" s="278">
        <v>330.4666666666667</v>
      </c>
      <c r="E246" s="278">
        <v>320.08333333333337</v>
      </c>
      <c r="F246" s="278">
        <v>306.61666666666667</v>
      </c>
      <c r="G246" s="278">
        <v>296.23333333333335</v>
      </c>
      <c r="H246" s="278">
        <v>343.93333333333339</v>
      </c>
      <c r="I246" s="278">
        <v>354.31666666666672</v>
      </c>
      <c r="J246" s="278">
        <v>367.78333333333342</v>
      </c>
      <c r="K246" s="276">
        <v>340.85</v>
      </c>
      <c r="L246" s="276">
        <v>317</v>
      </c>
      <c r="M246" s="276">
        <v>50.101080000000003</v>
      </c>
    </row>
    <row r="247" spans="1:13">
      <c r="A247" s="267">
        <v>239</v>
      </c>
      <c r="B247" s="276" t="s">
        <v>421</v>
      </c>
      <c r="C247" s="277">
        <v>324.10000000000002</v>
      </c>
      <c r="D247" s="278">
        <v>329.36666666666667</v>
      </c>
      <c r="E247" s="278">
        <v>316.23333333333335</v>
      </c>
      <c r="F247" s="278">
        <v>308.36666666666667</v>
      </c>
      <c r="G247" s="278">
        <v>295.23333333333335</v>
      </c>
      <c r="H247" s="278">
        <v>337.23333333333335</v>
      </c>
      <c r="I247" s="278">
        <v>350.36666666666667</v>
      </c>
      <c r="J247" s="278">
        <v>358.23333333333335</v>
      </c>
      <c r="K247" s="276">
        <v>342.5</v>
      </c>
      <c r="L247" s="276">
        <v>321.5</v>
      </c>
      <c r="M247" s="276">
        <v>7.2941599999999998</v>
      </c>
    </row>
    <row r="248" spans="1:13">
      <c r="A248" s="267">
        <v>240</v>
      </c>
      <c r="B248" s="276" t="s">
        <v>417</v>
      </c>
      <c r="C248" s="277">
        <v>11.15</v>
      </c>
      <c r="D248" s="278">
        <v>11.233333333333334</v>
      </c>
      <c r="E248" s="278">
        <v>11.016666666666669</v>
      </c>
      <c r="F248" s="278">
        <v>10.883333333333335</v>
      </c>
      <c r="G248" s="278">
        <v>10.66666666666667</v>
      </c>
      <c r="H248" s="278">
        <v>11.366666666666669</v>
      </c>
      <c r="I248" s="278">
        <v>11.583333333333334</v>
      </c>
      <c r="J248" s="278">
        <v>11.716666666666669</v>
      </c>
      <c r="K248" s="276">
        <v>11.45</v>
      </c>
      <c r="L248" s="276">
        <v>11.1</v>
      </c>
      <c r="M248" s="276">
        <v>38.416840000000001</v>
      </c>
    </row>
    <row r="249" spans="1:13">
      <c r="A249" s="267">
        <v>241</v>
      </c>
      <c r="B249" s="276" t="s">
        <v>127</v>
      </c>
      <c r="C249" s="277">
        <v>94.1</v>
      </c>
      <c r="D249" s="278">
        <v>94.3</v>
      </c>
      <c r="E249" s="278">
        <v>93</v>
      </c>
      <c r="F249" s="278">
        <v>91.9</v>
      </c>
      <c r="G249" s="278">
        <v>90.600000000000009</v>
      </c>
      <c r="H249" s="278">
        <v>95.399999999999991</v>
      </c>
      <c r="I249" s="278">
        <v>96.699999999999974</v>
      </c>
      <c r="J249" s="278">
        <v>97.799999999999983</v>
      </c>
      <c r="K249" s="276">
        <v>95.6</v>
      </c>
      <c r="L249" s="276">
        <v>93.2</v>
      </c>
      <c r="M249" s="276">
        <v>247.10986</v>
      </c>
    </row>
    <row r="250" spans="1:13">
      <c r="A250" s="267">
        <v>242</v>
      </c>
      <c r="B250" s="276" t="s">
        <v>262</v>
      </c>
      <c r="C250" s="277">
        <v>2147.5500000000002</v>
      </c>
      <c r="D250" s="278">
        <v>2155.7666666666669</v>
      </c>
      <c r="E250" s="278">
        <v>2125.5333333333338</v>
      </c>
      <c r="F250" s="278">
        <v>2103.5166666666669</v>
      </c>
      <c r="G250" s="278">
        <v>2073.2833333333338</v>
      </c>
      <c r="H250" s="278">
        <v>2177.7833333333338</v>
      </c>
      <c r="I250" s="278">
        <v>2208.0166666666664</v>
      </c>
      <c r="J250" s="278">
        <v>2230.0333333333338</v>
      </c>
      <c r="K250" s="276">
        <v>2186</v>
      </c>
      <c r="L250" s="276">
        <v>2133.75</v>
      </c>
      <c r="M250" s="276">
        <v>2.80992</v>
      </c>
    </row>
    <row r="251" spans="1:13">
      <c r="A251" s="267">
        <v>243</v>
      </c>
      <c r="B251" s="276" t="s">
        <v>408</v>
      </c>
      <c r="C251" s="277">
        <v>114</v>
      </c>
      <c r="D251" s="278">
        <v>114.73333333333333</v>
      </c>
      <c r="E251" s="278">
        <v>112.46666666666667</v>
      </c>
      <c r="F251" s="278">
        <v>110.93333333333334</v>
      </c>
      <c r="G251" s="278">
        <v>108.66666666666667</v>
      </c>
      <c r="H251" s="278">
        <v>116.26666666666667</v>
      </c>
      <c r="I251" s="278">
        <v>118.53333333333335</v>
      </c>
      <c r="J251" s="278">
        <v>120.06666666666666</v>
      </c>
      <c r="K251" s="276">
        <v>117</v>
      </c>
      <c r="L251" s="276">
        <v>113.2</v>
      </c>
      <c r="M251" s="276">
        <v>7.9784600000000001</v>
      </c>
    </row>
    <row r="252" spans="1:13">
      <c r="A252" s="267">
        <v>244</v>
      </c>
      <c r="B252" s="276" t="s">
        <v>409</v>
      </c>
      <c r="C252" s="277">
        <v>92.15</v>
      </c>
      <c r="D252" s="278">
        <v>92.433333333333337</v>
      </c>
      <c r="E252" s="278">
        <v>90.76666666666668</v>
      </c>
      <c r="F252" s="278">
        <v>89.38333333333334</v>
      </c>
      <c r="G252" s="278">
        <v>87.716666666666683</v>
      </c>
      <c r="H252" s="278">
        <v>93.816666666666677</v>
      </c>
      <c r="I252" s="278">
        <v>95.483333333333334</v>
      </c>
      <c r="J252" s="278">
        <v>96.866666666666674</v>
      </c>
      <c r="K252" s="276">
        <v>94.1</v>
      </c>
      <c r="L252" s="276">
        <v>91.05</v>
      </c>
      <c r="M252" s="276">
        <v>109.91792</v>
      </c>
    </row>
    <row r="253" spans="1:13">
      <c r="A253" s="267">
        <v>245</v>
      </c>
      <c r="B253" s="276" t="s">
        <v>2931</v>
      </c>
      <c r="C253" s="277">
        <v>1483.45</v>
      </c>
      <c r="D253" s="278">
        <v>1482.45</v>
      </c>
      <c r="E253" s="278">
        <v>1450</v>
      </c>
      <c r="F253" s="278">
        <v>1416.55</v>
      </c>
      <c r="G253" s="278">
        <v>1384.1</v>
      </c>
      <c r="H253" s="278">
        <v>1515.9</v>
      </c>
      <c r="I253" s="278">
        <v>1548.3500000000004</v>
      </c>
      <c r="J253" s="278">
        <v>1581.8000000000002</v>
      </c>
      <c r="K253" s="276">
        <v>1514.9</v>
      </c>
      <c r="L253" s="276">
        <v>1449</v>
      </c>
      <c r="M253" s="276">
        <v>42.447650000000003</v>
      </c>
    </row>
    <row r="254" spans="1:13">
      <c r="A254" s="267">
        <v>246</v>
      </c>
      <c r="B254" s="276" t="s">
        <v>402</v>
      </c>
      <c r="C254" s="277">
        <v>453.45</v>
      </c>
      <c r="D254" s="278">
        <v>457.45</v>
      </c>
      <c r="E254" s="278">
        <v>446.5</v>
      </c>
      <c r="F254" s="278">
        <v>439.55</v>
      </c>
      <c r="G254" s="278">
        <v>428.6</v>
      </c>
      <c r="H254" s="278">
        <v>464.4</v>
      </c>
      <c r="I254" s="278">
        <v>475.34999999999991</v>
      </c>
      <c r="J254" s="278">
        <v>482.29999999999995</v>
      </c>
      <c r="K254" s="276">
        <v>468.4</v>
      </c>
      <c r="L254" s="276">
        <v>450.5</v>
      </c>
      <c r="M254" s="276">
        <v>4.3611599999999999</v>
      </c>
    </row>
    <row r="255" spans="1:13">
      <c r="A255" s="267">
        <v>247</v>
      </c>
      <c r="B255" s="276" t="s">
        <v>128</v>
      </c>
      <c r="C255" s="277">
        <v>205.4</v>
      </c>
      <c r="D255" s="278">
        <v>207.13333333333333</v>
      </c>
      <c r="E255" s="278">
        <v>202.76666666666665</v>
      </c>
      <c r="F255" s="278">
        <v>200.13333333333333</v>
      </c>
      <c r="G255" s="278">
        <v>195.76666666666665</v>
      </c>
      <c r="H255" s="278">
        <v>209.76666666666665</v>
      </c>
      <c r="I255" s="278">
        <v>214.13333333333333</v>
      </c>
      <c r="J255" s="278">
        <v>216.76666666666665</v>
      </c>
      <c r="K255" s="276">
        <v>211.5</v>
      </c>
      <c r="L255" s="276">
        <v>204.5</v>
      </c>
      <c r="M255" s="276">
        <v>490.67836999999997</v>
      </c>
    </row>
    <row r="256" spans="1:13">
      <c r="A256" s="267">
        <v>248</v>
      </c>
      <c r="B256" s="276" t="s">
        <v>413</v>
      </c>
      <c r="C256" s="277">
        <v>323.89999999999998</v>
      </c>
      <c r="D256" s="278">
        <v>325.75</v>
      </c>
      <c r="E256" s="278">
        <v>318.14999999999998</v>
      </c>
      <c r="F256" s="278">
        <v>312.39999999999998</v>
      </c>
      <c r="G256" s="278">
        <v>304.79999999999995</v>
      </c>
      <c r="H256" s="278">
        <v>331.5</v>
      </c>
      <c r="I256" s="278">
        <v>339.1</v>
      </c>
      <c r="J256" s="278">
        <v>344.85</v>
      </c>
      <c r="K256" s="276">
        <v>333.35</v>
      </c>
      <c r="L256" s="276">
        <v>320</v>
      </c>
      <c r="M256" s="276">
        <v>0.73307999999999995</v>
      </c>
    </row>
    <row r="257" spans="1:13">
      <c r="A257" s="267">
        <v>249</v>
      </c>
      <c r="B257" s="276" t="s">
        <v>411</v>
      </c>
      <c r="C257" s="277">
        <v>128.30000000000001</v>
      </c>
      <c r="D257" s="278">
        <v>128.20000000000002</v>
      </c>
      <c r="E257" s="278">
        <v>126.10000000000002</v>
      </c>
      <c r="F257" s="278">
        <v>123.9</v>
      </c>
      <c r="G257" s="278">
        <v>121.80000000000001</v>
      </c>
      <c r="H257" s="278">
        <v>130.40000000000003</v>
      </c>
      <c r="I257" s="278">
        <v>132.5</v>
      </c>
      <c r="J257" s="278">
        <v>134.70000000000005</v>
      </c>
      <c r="K257" s="276">
        <v>130.30000000000001</v>
      </c>
      <c r="L257" s="276">
        <v>126</v>
      </c>
      <c r="M257" s="276">
        <v>5.3352199999999996</v>
      </c>
    </row>
    <row r="258" spans="1:13">
      <c r="A258" s="267">
        <v>250</v>
      </c>
      <c r="B258" s="276" t="s">
        <v>431</v>
      </c>
      <c r="C258" s="277">
        <v>23.9</v>
      </c>
      <c r="D258" s="278">
        <v>24.299999999999997</v>
      </c>
      <c r="E258" s="278">
        <v>23.399999999999995</v>
      </c>
      <c r="F258" s="278">
        <v>22.9</v>
      </c>
      <c r="G258" s="278">
        <v>21.999999999999996</v>
      </c>
      <c r="H258" s="278">
        <v>24.799999999999994</v>
      </c>
      <c r="I258" s="278">
        <v>25.7</v>
      </c>
      <c r="J258" s="278">
        <v>26.199999999999992</v>
      </c>
      <c r="K258" s="276">
        <v>25.2</v>
      </c>
      <c r="L258" s="276">
        <v>23.8</v>
      </c>
      <c r="M258" s="276">
        <v>52.638339999999999</v>
      </c>
    </row>
    <row r="259" spans="1:13">
      <c r="A259" s="267">
        <v>251</v>
      </c>
      <c r="B259" s="276" t="s">
        <v>428</v>
      </c>
      <c r="C259" s="277">
        <v>45.2</v>
      </c>
      <c r="D259" s="278">
        <v>45.416666666666664</v>
      </c>
      <c r="E259" s="278">
        <v>44.383333333333326</v>
      </c>
      <c r="F259" s="278">
        <v>43.566666666666663</v>
      </c>
      <c r="G259" s="278">
        <v>42.533333333333324</v>
      </c>
      <c r="H259" s="278">
        <v>46.233333333333327</v>
      </c>
      <c r="I259" s="278">
        <v>47.266666666666673</v>
      </c>
      <c r="J259" s="278">
        <v>48.083333333333329</v>
      </c>
      <c r="K259" s="276">
        <v>46.45</v>
      </c>
      <c r="L259" s="276">
        <v>44.6</v>
      </c>
      <c r="M259" s="276">
        <v>7.7355200000000002</v>
      </c>
    </row>
    <row r="260" spans="1:13">
      <c r="A260" s="267">
        <v>252</v>
      </c>
      <c r="B260" s="276" t="s">
        <v>429</v>
      </c>
      <c r="C260" s="277">
        <v>93.4</v>
      </c>
      <c r="D260" s="278">
        <v>93.7</v>
      </c>
      <c r="E260" s="278">
        <v>91.4</v>
      </c>
      <c r="F260" s="278">
        <v>89.4</v>
      </c>
      <c r="G260" s="278">
        <v>87.100000000000009</v>
      </c>
      <c r="H260" s="278">
        <v>95.7</v>
      </c>
      <c r="I260" s="278">
        <v>97.999999999999986</v>
      </c>
      <c r="J260" s="278">
        <v>100</v>
      </c>
      <c r="K260" s="276">
        <v>96</v>
      </c>
      <c r="L260" s="276">
        <v>91.7</v>
      </c>
      <c r="M260" s="276">
        <v>10.96909</v>
      </c>
    </row>
    <row r="261" spans="1:13">
      <c r="A261" s="267">
        <v>253</v>
      </c>
      <c r="B261" s="276" t="s">
        <v>432</v>
      </c>
      <c r="C261" s="277">
        <v>60.15</v>
      </c>
      <c r="D261" s="278">
        <v>60.716666666666661</v>
      </c>
      <c r="E261" s="278">
        <v>59.23333333333332</v>
      </c>
      <c r="F261" s="278">
        <v>58.316666666666656</v>
      </c>
      <c r="G261" s="278">
        <v>56.833333333333314</v>
      </c>
      <c r="H261" s="278">
        <v>61.633333333333326</v>
      </c>
      <c r="I261" s="278">
        <v>63.11666666666666</v>
      </c>
      <c r="J261" s="278">
        <v>64.033333333333331</v>
      </c>
      <c r="K261" s="276">
        <v>62.2</v>
      </c>
      <c r="L261" s="276">
        <v>59.8</v>
      </c>
      <c r="M261" s="276">
        <v>8.6173699999999993</v>
      </c>
    </row>
    <row r="262" spans="1:13">
      <c r="A262" s="267">
        <v>254</v>
      </c>
      <c r="B262" s="276" t="s">
        <v>422</v>
      </c>
      <c r="C262" s="277">
        <v>1056.55</v>
      </c>
      <c r="D262" s="278">
        <v>1058.1833333333334</v>
      </c>
      <c r="E262" s="278">
        <v>1049.3666666666668</v>
      </c>
      <c r="F262" s="278">
        <v>1042.1833333333334</v>
      </c>
      <c r="G262" s="278">
        <v>1033.3666666666668</v>
      </c>
      <c r="H262" s="278">
        <v>1065.3666666666668</v>
      </c>
      <c r="I262" s="278">
        <v>1074.1833333333334</v>
      </c>
      <c r="J262" s="278">
        <v>1081.3666666666668</v>
      </c>
      <c r="K262" s="276">
        <v>1067</v>
      </c>
      <c r="L262" s="276">
        <v>1051</v>
      </c>
      <c r="M262" s="276">
        <v>1.2472700000000001</v>
      </c>
    </row>
    <row r="263" spans="1:13">
      <c r="A263" s="267">
        <v>255</v>
      </c>
      <c r="B263" s="276" t="s">
        <v>436</v>
      </c>
      <c r="C263" s="277">
        <v>2709.05</v>
      </c>
      <c r="D263" s="278">
        <v>2736.1333333333332</v>
      </c>
      <c r="E263" s="278">
        <v>2629.7666666666664</v>
      </c>
      <c r="F263" s="278">
        <v>2550.4833333333331</v>
      </c>
      <c r="G263" s="278">
        <v>2444.1166666666663</v>
      </c>
      <c r="H263" s="278">
        <v>2815.4166666666665</v>
      </c>
      <c r="I263" s="278">
        <v>2921.7833333333333</v>
      </c>
      <c r="J263" s="278">
        <v>3001.0666666666666</v>
      </c>
      <c r="K263" s="276">
        <v>2842.5</v>
      </c>
      <c r="L263" s="276">
        <v>2656.85</v>
      </c>
      <c r="M263" s="276">
        <v>0.26462000000000002</v>
      </c>
    </row>
    <row r="264" spans="1:13">
      <c r="A264" s="267">
        <v>256</v>
      </c>
      <c r="B264" s="276" t="s">
        <v>433</v>
      </c>
      <c r="C264" s="277">
        <v>82.3</v>
      </c>
      <c r="D264" s="278">
        <v>81.916666666666671</v>
      </c>
      <c r="E264" s="278">
        <v>79.583333333333343</v>
      </c>
      <c r="F264" s="278">
        <v>76.866666666666674</v>
      </c>
      <c r="G264" s="278">
        <v>74.533333333333346</v>
      </c>
      <c r="H264" s="278">
        <v>84.63333333333334</v>
      </c>
      <c r="I264" s="278">
        <v>86.966666666666683</v>
      </c>
      <c r="J264" s="278">
        <v>89.683333333333337</v>
      </c>
      <c r="K264" s="276">
        <v>84.25</v>
      </c>
      <c r="L264" s="276">
        <v>79.2</v>
      </c>
      <c r="M264" s="276">
        <v>36.106960000000001</v>
      </c>
    </row>
    <row r="265" spans="1:13">
      <c r="A265" s="267">
        <v>257</v>
      </c>
      <c r="B265" s="276" t="s">
        <v>129</v>
      </c>
      <c r="C265" s="277">
        <v>284.2</v>
      </c>
      <c r="D265" s="278">
        <v>284.31666666666666</v>
      </c>
      <c r="E265" s="278">
        <v>278.0333333333333</v>
      </c>
      <c r="F265" s="278">
        <v>271.86666666666662</v>
      </c>
      <c r="G265" s="278">
        <v>265.58333333333326</v>
      </c>
      <c r="H265" s="278">
        <v>290.48333333333335</v>
      </c>
      <c r="I265" s="278">
        <v>296.76666666666677</v>
      </c>
      <c r="J265" s="278">
        <v>302.93333333333339</v>
      </c>
      <c r="K265" s="276">
        <v>290.60000000000002</v>
      </c>
      <c r="L265" s="276">
        <v>278.14999999999998</v>
      </c>
      <c r="M265" s="276">
        <v>123.78749000000001</v>
      </c>
    </row>
    <row r="266" spans="1:13">
      <c r="A266" s="267">
        <v>258</v>
      </c>
      <c r="B266" s="276" t="s">
        <v>423</v>
      </c>
      <c r="C266" s="277">
        <v>2186.75</v>
      </c>
      <c r="D266" s="278">
        <v>2148.9166666666665</v>
      </c>
      <c r="E266" s="278">
        <v>2087.833333333333</v>
      </c>
      <c r="F266" s="278">
        <v>1988.9166666666665</v>
      </c>
      <c r="G266" s="278">
        <v>1927.833333333333</v>
      </c>
      <c r="H266" s="278">
        <v>2247.833333333333</v>
      </c>
      <c r="I266" s="278">
        <v>2308.9166666666661</v>
      </c>
      <c r="J266" s="278">
        <v>2407.833333333333</v>
      </c>
      <c r="K266" s="276">
        <v>2210</v>
      </c>
      <c r="L266" s="276">
        <v>2050</v>
      </c>
      <c r="M266" s="276">
        <v>1.8398699999999999</v>
      </c>
    </row>
    <row r="267" spans="1:13">
      <c r="A267" s="267">
        <v>259</v>
      </c>
      <c r="B267" s="276" t="s">
        <v>424</v>
      </c>
      <c r="C267" s="277">
        <v>341.65</v>
      </c>
      <c r="D267" s="278">
        <v>341.86666666666662</v>
      </c>
      <c r="E267" s="278">
        <v>336.78333333333325</v>
      </c>
      <c r="F267" s="278">
        <v>331.91666666666663</v>
      </c>
      <c r="G267" s="278">
        <v>326.83333333333326</v>
      </c>
      <c r="H267" s="278">
        <v>346.73333333333323</v>
      </c>
      <c r="I267" s="278">
        <v>351.81666666666661</v>
      </c>
      <c r="J267" s="278">
        <v>356.68333333333322</v>
      </c>
      <c r="K267" s="276">
        <v>346.95</v>
      </c>
      <c r="L267" s="276">
        <v>337</v>
      </c>
      <c r="M267" s="276">
        <v>5.5213299999999998</v>
      </c>
    </row>
    <row r="268" spans="1:13">
      <c r="A268" s="267">
        <v>260</v>
      </c>
      <c r="B268" s="276" t="s">
        <v>425</v>
      </c>
      <c r="C268" s="277">
        <v>125.35</v>
      </c>
      <c r="D268" s="278">
        <v>126.98333333333335</v>
      </c>
      <c r="E268" s="278">
        <v>121.9666666666667</v>
      </c>
      <c r="F268" s="278">
        <v>118.58333333333334</v>
      </c>
      <c r="G268" s="278">
        <v>113.56666666666669</v>
      </c>
      <c r="H268" s="278">
        <v>130.3666666666667</v>
      </c>
      <c r="I268" s="278">
        <v>135.38333333333335</v>
      </c>
      <c r="J268" s="278">
        <v>138.76666666666671</v>
      </c>
      <c r="K268" s="276">
        <v>132</v>
      </c>
      <c r="L268" s="276">
        <v>123.6</v>
      </c>
      <c r="M268" s="276">
        <v>40.522950000000002</v>
      </c>
    </row>
    <row r="269" spans="1:13">
      <c r="A269" s="267">
        <v>261</v>
      </c>
      <c r="B269" s="276" t="s">
        <v>426</v>
      </c>
      <c r="C269" s="277">
        <v>76.3</v>
      </c>
      <c r="D269" s="278">
        <v>76.833333333333329</v>
      </c>
      <c r="E269" s="278">
        <v>75.36666666666666</v>
      </c>
      <c r="F269" s="278">
        <v>74.433333333333337</v>
      </c>
      <c r="G269" s="278">
        <v>72.966666666666669</v>
      </c>
      <c r="H269" s="278">
        <v>77.766666666666652</v>
      </c>
      <c r="I269" s="278">
        <v>79.23333333333332</v>
      </c>
      <c r="J269" s="278">
        <v>80.166666666666643</v>
      </c>
      <c r="K269" s="276">
        <v>78.3</v>
      </c>
      <c r="L269" s="276">
        <v>75.900000000000006</v>
      </c>
      <c r="M269" s="276">
        <v>16.805990000000001</v>
      </c>
    </row>
    <row r="270" spans="1:13">
      <c r="A270" s="267">
        <v>262</v>
      </c>
      <c r="B270" s="276" t="s">
        <v>427</v>
      </c>
      <c r="C270" s="277">
        <v>91.3</v>
      </c>
      <c r="D270" s="278">
        <v>90.2</v>
      </c>
      <c r="E270" s="278">
        <v>87.5</v>
      </c>
      <c r="F270" s="278">
        <v>83.7</v>
      </c>
      <c r="G270" s="278">
        <v>81</v>
      </c>
      <c r="H270" s="278">
        <v>94</v>
      </c>
      <c r="I270" s="278">
        <v>96.700000000000017</v>
      </c>
      <c r="J270" s="278">
        <v>100.5</v>
      </c>
      <c r="K270" s="276">
        <v>92.9</v>
      </c>
      <c r="L270" s="276">
        <v>86.4</v>
      </c>
      <c r="M270" s="276">
        <v>105.53487</v>
      </c>
    </row>
    <row r="271" spans="1:13">
      <c r="A271" s="267">
        <v>263</v>
      </c>
      <c r="B271" s="276" t="s">
        <v>435</v>
      </c>
      <c r="C271" s="277">
        <v>87.5</v>
      </c>
      <c r="D271" s="278">
        <v>88.399999999999991</v>
      </c>
      <c r="E271" s="278">
        <v>84.799999999999983</v>
      </c>
      <c r="F271" s="278">
        <v>82.1</v>
      </c>
      <c r="G271" s="278">
        <v>78.499999999999986</v>
      </c>
      <c r="H271" s="278">
        <v>91.09999999999998</v>
      </c>
      <c r="I271" s="278">
        <v>94.699999999999974</v>
      </c>
      <c r="J271" s="278">
        <v>97.399999999999977</v>
      </c>
      <c r="K271" s="276">
        <v>92</v>
      </c>
      <c r="L271" s="276">
        <v>85.7</v>
      </c>
      <c r="M271" s="276">
        <v>40.619720000000001</v>
      </c>
    </row>
    <row r="272" spans="1:13">
      <c r="A272" s="267">
        <v>264</v>
      </c>
      <c r="B272" s="276" t="s">
        <v>434</v>
      </c>
      <c r="C272" s="277">
        <v>153.69999999999999</v>
      </c>
      <c r="D272" s="278">
        <v>153.58333333333334</v>
      </c>
      <c r="E272" s="278">
        <v>148.16666666666669</v>
      </c>
      <c r="F272" s="278">
        <v>142.63333333333335</v>
      </c>
      <c r="G272" s="278">
        <v>137.2166666666667</v>
      </c>
      <c r="H272" s="278">
        <v>159.11666666666667</v>
      </c>
      <c r="I272" s="278">
        <v>164.53333333333336</v>
      </c>
      <c r="J272" s="278">
        <v>170.06666666666666</v>
      </c>
      <c r="K272" s="276">
        <v>159</v>
      </c>
      <c r="L272" s="276">
        <v>148.05000000000001</v>
      </c>
      <c r="M272" s="276">
        <v>13.29471</v>
      </c>
    </row>
    <row r="273" spans="1:13">
      <c r="A273" s="267">
        <v>265</v>
      </c>
      <c r="B273" s="276" t="s">
        <v>263</v>
      </c>
      <c r="C273" s="277">
        <v>67.3</v>
      </c>
      <c r="D273" s="278">
        <v>67.533333333333346</v>
      </c>
      <c r="E273" s="278">
        <v>66.566666666666691</v>
      </c>
      <c r="F273" s="278">
        <v>65.833333333333343</v>
      </c>
      <c r="G273" s="278">
        <v>64.866666666666688</v>
      </c>
      <c r="H273" s="278">
        <v>68.266666666666694</v>
      </c>
      <c r="I273" s="278">
        <v>69.233333333333363</v>
      </c>
      <c r="J273" s="278">
        <v>69.966666666666697</v>
      </c>
      <c r="K273" s="276">
        <v>68.5</v>
      </c>
      <c r="L273" s="276">
        <v>66.8</v>
      </c>
      <c r="M273" s="276">
        <v>28.325389999999999</v>
      </c>
    </row>
    <row r="274" spans="1:13">
      <c r="A274" s="267">
        <v>266</v>
      </c>
      <c r="B274" s="276" t="s">
        <v>130</v>
      </c>
      <c r="C274" s="277">
        <v>401.7</v>
      </c>
      <c r="D274" s="278">
        <v>401.59999999999997</v>
      </c>
      <c r="E274" s="278">
        <v>395.84999999999991</v>
      </c>
      <c r="F274" s="278">
        <v>389.99999999999994</v>
      </c>
      <c r="G274" s="278">
        <v>384.24999999999989</v>
      </c>
      <c r="H274" s="278">
        <v>407.44999999999993</v>
      </c>
      <c r="I274" s="278">
        <v>413.20000000000005</v>
      </c>
      <c r="J274" s="278">
        <v>419.04999999999995</v>
      </c>
      <c r="K274" s="276">
        <v>407.35</v>
      </c>
      <c r="L274" s="276">
        <v>395.75</v>
      </c>
      <c r="M274" s="276">
        <v>79.105670000000003</v>
      </c>
    </row>
    <row r="275" spans="1:13">
      <c r="A275" s="267">
        <v>267</v>
      </c>
      <c r="B275" s="276" t="s">
        <v>264</v>
      </c>
      <c r="C275" s="277">
        <v>908.8</v>
      </c>
      <c r="D275" s="278">
        <v>898.35</v>
      </c>
      <c r="E275" s="278">
        <v>876.7</v>
      </c>
      <c r="F275" s="278">
        <v>844.6</v>
      </c>
      <c r="G275" s="278">
        <v>822.95</v>
      </c>
      <c r="H275" s="278">
        <v>930.45</v>
      </c>
      <c r="I275" s="278">
        <v>952.09999999999991</v>
      </c>
      <c r="J275" s="278">
        <v>984.2</v>
      </c>
      <c r="K275" s="276">
        <v>920</v>
      </c>
      <c r="L275" s="276">
        <v>866.25</v>
      </c>
      <c r="M275" s="276">
        <v>12.69814</v>
      </c>
    </row>
    <row r="276" spans="1:13">
      <c r="A276" s="267">
        <v>268</v>
      </c>
      <c r="B276" s="276" t="s">
        <v>131</v>
      </c>
      <c r="C276" s="277">
        <v>2788.6</v>
      </c>
      <c r="D276" s="278">
        <v>2797.25</v>
      </c>
      <c r="E276" s="278">
        <v>2738.45</v>
      </c>
      <c r="F276" s="278">
        <v>2688.2999999999997</v>
      </c>
      <c r="G276" s="278">
        <v>2629.4999999999995</v>
      </c>
      <c r="H276" s="278">
        <v>2847.4</v>
      </c>
      <c r="I276" s="278">
        <v>2906.2000000000003</v>
      </c>
      <c r="J276" s="278">
        <v>2956.3500000000004</v>
      </c>
      <c r="K276" s="276">
        <v>2856.05</v>
      </c>
      <c r="L276" s="276">
        <v>2747.1</v>
      </c>
      <c r="M276" s="276">
        <v>10.286250000000001</v>
      </c>
    </row>
    <row r="277" spans="1:13">
      <c r="A277" s="267">
        <v>269</v>
      </c>
      <c r="B277" s="276" t="s">
        <v>132</v>
      </c>
      <c r="C277" s="277">
        <v>722.6</v>
      </c>
      <c r="D277" s="278">
        <v>727.81666666666661</v>
      </c>
      <c r="E277" s="278">
        <v>689.78333333333319</v>
      </c>
      <c r="F277" s="278">
        <v>656.96666666666658</v>
      </c>
      <c r="G277" s="278">
        <v>618.93333333333317</v>
      </c>
      <c r="H277" s="278">
        <v>760.63333333333321</v>
      </c>
      <c r="I277" s="278">
        <v>798.66666666666652</v>
      </c>
      <c r="J277" s="278">
        <v>831.48333333333323</v>
      </c>
      <c r="K277" s="276">
        <v>765.85</v>
      </c>
      <c r="L277" s="276">
        <v>695</v>
      </c>
      <c r="M277" s="276">
        <v>42.783230000000003</v>
      </c>
    </row>
    <row r="278" spans="1:13">
      <c r="A278" s="267">
        <v>270</v>
      </c>
      <c r="B278" s="276" t="s">
        <v>437</v>
      </c>
      <c r="C278" s="277">
        <v>147.4</v>
      </c>
      <c r="D278" s="278">
        <v>148.5</v>
      </c>
      <c r="E278" s="278">
        <v>145.5</v>
      </c>
      <c r="F278" s="278">
        <v>143.6</v>
      </c>
      <c r="G278" s="278">
        <v>140.6</v>
      </c>
      <c r="H278" s="278">
        <v>150.4</v>
      </c>
      <c r="I278" s="278">
        <v>153.4</v>
      </c>
      <c r="J278" s="278">
        <v>155.30000000000001</v>
      </c>
      <c r="K278" s="276">
        <v>151.5</v>
      </c>
      <c r="L278" s="276">
        <v>146.6</v>
      </c>
      <c r="M278" s="276">
        <v>3.2299899999999999</v>
      </c>
    </row>
    <row r="279" spans="1:13">
      <c r="A279" s="267">
        <v>271</v>
      </c>
      <c r="B279" s="276" t="s">
        <v>443</v>
      </c>
      <c r="C279" s="277">
        <v>710.75</v>
      </c>
      <c r="D279" s="278">
        <v>710.4</v>
      </c>
      <c r="E279" s="278">
        <v>705.34999999999991</v>
      </c>
      <c r="F279" s="278">
        <v>699.94999999999993</v>
      </c>
      <c r="G279" s="278">
        <v>694.89999999999986</v>
      </c>
      <c r="H279" s="278">
        <v>715.8</v>
      </c>
      <c r="I279" s="278">
        <v>720.84999999999991</v>
      </c>
      <c r="J279" s="278">
        <v>726.25</v>
      </c>
      <c r="K279" s="276">
        <v>715.45</v>
      </c>
      <c r="L279" s="276">
        <v>705</v>
      </c>
      <c r="M279" s="276">
        <v>2.0311699999999999</v>
      </c>
    </row>
    <row r="280" spans="1:13">
      <c r="A280" s="267">
        <v>272</v>
      </c>
      <c r="B280" s="276" t="s">
        <v>444</v>
      </c>
      <c r="C280" s="277">
        <v>327.05</v>
      </c>
      <c r="D280" s="278">
        <v>326.31666666666666</v>
      </c>
      <c r="E280" s="278">
        <v>318.73333333333335</v>
      </c>
      <c r="F280" s="278">
        <v>310.41666666666669</v>
      </c>
      <c r="G280" s="278">
        <v>302.83333333333337</v>
      </c>
      <c r="H280" s="278">
        <v>334.63333333333333</v>
      </c>
      <c r="I280" s="278">
        <v>342.2166666666667</v>
      </c>
      <c r="J280" s="278">
        <v>350.5333333333333</v>
      </c>
      <c r="K280" s="276">
        <v>333.9</v>
      </c>
      <c r="L280" s="276">
        <v>318</v>
      </c>
      <c r="M280" s="276">
        <v>9.2906300000000002</v>
      </c>
    </row>
    <row r="281" spans="1:13">
      <c r="A281" s="267">
        <v>273</v>
      </c>
      <c r="B281" s="276" t="s">
        <v>445</v>
      </c>
      <c r="C281" s="277">
        <v>612.75</v>
      </c>
      <c r="D281" s="278">
        <v>617.91666666666663</v>
      </c>
      <c r="E281" s="278">
        <v>603.83333333333326</v>
      </c>
      <c r="F281" s="278">
        <v>594.91666666666663</v>
      </c>
      <c r="G281" s="278">
        <v>580.83333333333326</v>
      </c>
      <c r="H281" s="278">
        <v>626.83333333333326</v>
      </c>
      <c r="I281" s="278">
        <v>640.91666666666652</v>
      </c>
      <c r="J281" s="278">
        <v>649.83333333333326</v>
      </c>
      <c r="K281" s="276">
        <v>632</v>
      </c>
      <c r="L281" s="276">
        <v>609</v>
      </c>
      <c r="M281" s="276">
        <v>2.5447899999999999</v>
      </c>
    </row>
    <row r="282" spans="1:13">
      <c r="A282" s="267">
        <v>274</v>
      </c>
      <c r="B282" s="276" t="s">
        <v>447</v>
      </c>
      <c r="C282" s="277">
        <v>47.7</v>
      </c>
      <c r="D282" s="278">
        <v>47.866666666666667</v>
      </c>
      <c r="E282" s="278">
        <v>46.833333333333336</v>
      </c>
      <c r="F282" s="278">
        <v>45.966666666666669</v>
      </c>
      <c r="G282" s="278">
        <v>44.933333333333337</v>
      </c>
      <c r="H282" s="278">
        <v>48.733333333333334</v>
      </c>
      <c r="I282" s="278">
        <v>49.766666666666666</v>
      </c>
      <c r="J282" s="278">
        <v>50.633333333333333</v>
      </c>
      <c r="K282" s="276">
        <v>48.9</v>
      </c>
      <c r="L282" s="276">
        <v>47</v>
      </c>
      <c r="M282" s="276">
        <v>23.112300000000001</v>
      </c>
    </row>
    <row r="283" spans="1:13">
      <c r="A283" s="267">
        <v>275</v>
      </c>
      <c r="B283" s="276" t="s">
        <v>449</v>
      </c>
      <c r="C283" s="277">
        <v>370.65</v>
      </c>
      <c r="D283" s="278">
        <v>374.2166666666667</v>
      </c>
      <c r="E283" s="278">
        <v>366.43333333333339</v>
      </c>
      <c r="F283" s="278">
        <v>362.2166666666667</v>
      </c>
      <c r="G283" s="278">
        <v>354.43333333333339</v>
      </c>
      <c r="H283" s="278">
        <v>378.43333333333339</v>
      </c>
      <c r="I283" s="278">
        <v>386.2166666666667</v>
      </c>
      <c r="J283" s="278">
        <v>390.43333333333339</v>
      </c>
      <c r="K283" s="276">
        <v>382</v>
      </c>
      <c r="L283" s="276">
        <v>370</v>
      </c>
      <c r="M283" s="276">
        <v>3.41791</v>
      </c>
    </row>
    <row r="284" spans="1:13">
      <c r="A284" s="267">
        <v>276</v>
      </c>
      <c r="B284" s="276" t="s">
        <v>439</v>
      </c>
      <c r="C284" s="277">
        <v>479.55</v>
      </c>
      <c r="D284" s="278">
        <v>478.86666666666662</v>
      </c>
      <c r="E284" s="278">
        <v>467.73333333333323</v>
      </c>
      <c r="F284" s="278">
        <v>455.91666666666663</v>
      </c>
      <c r="G284" s="278">
        <v>444.78333333333325</v>
      </c>
      <c r="H284" s="278">
        <v>490.68333333333322</v>
      </c>
      <c r="I284" s="278">
        <v>501.81666666666655</v>
      </c>
      <c r="J284" s="278">
        <v>513.63333333333321</v>
      </c>
      <c r="K284" s="276">
        <v>490</v>
      </c>
      <c r="L284" s="276">
        <v>467.05</v>
      </c>
      <c r="M284" s="276">
        <v>3.6353</v>
      </c>
    </row>
    <row r="285" spans="1:13">
      <c r="A285" s="267">
        <v>277</v>
      </c>
      <c r="B285" s="276" t="s">
        <v>440</v>
      </c>
      <c r="C285" s="277">
        <v>336.8</v>
      </c>
      <c r="D285" s="278">
        <v>337.09999999999997</v>
      </c>
      <c r="E285" s="278">
        <v>332.69999999999993</v>
      </c>
      <c r="F285" s="278">
        <v>328.59999999999997</v>
      </c>
      <c r="G285" s="278">
        <v>324.19999999999993</v>
      </c>
      <c r="H285" s="278">
        <v>341.19999999999993</v>
      </c>
      <c r="I285" s="278">
        <v>345.59999999999991</v>
      </c>
      <c r="J285" s="278">
        <v>349.69999999999993</v>
      </c>
      <c r="K285" s="276">
        <v>341.5</v>
      </c>
      <c r="L285" s="276">
        <v>333</v>
      </c>
      <c r="M285" s="276">
        <v>2.8313199999999998</v>
      </c>
    </row>
    <row r="286" spans="1:13">
      <c r="A286" s="267">
        <v>278</v>
      </c>
      <c r="B286" s="276" t="s">
        <v>451</v>
      </c>
      <c r="C286" s="277">
        <v>257.8</v>
      </c>
      <c r="D286" s="278">
        <v>259.95</v>
      </c>
      <c r="E286" s="278">
        <v>249.89999999999998</v>
      </c>
      <c r="F286" s="278">
        <v>242</v>
      </c>
      <c r="G286" s="278">
        <v>231.95</v>
      </c>
      <c r="H286" s="278">
        <v>267.84999999999997</v>
      </c>
      <c r="I286" s="278">
        <v>277.90000000000003</v>
      </c>
      <c r="J286" s="278">
        <v>285.79999999999995</v>
      </c>
      <c r="K286" s="276">
        <v>270</v>
      </c>
      <c r="L286" s="276">
        <v>252.05</v>
      </c>
      <c r="M286" s="276">
        <v>7.8956400000000002</v>
      </c>
    </row>
    <row r="287" spans="1:13">
      <c r="A287" s="267">
        <v>279</v>
      </c>
      <c r="B287" s="276" t="s">
        <v>133</v>
      </c>
      <c r="C287" s="277">
        <v>1970.4</v>
      </c>
      <c r="D287" s="278">
        <v>1965.9333333333334</v>
      </c>
      <c r="E287" s="278">
        <v>1952.8666666666668</v>
      </c>
      <c r="F287" s="278">
        <v>1935.3333333333335</v>
      </c>
      <c r="G287" s="278">
        <v>1922.2666666666669</v>
      </c>
      <c r="H287" s="278">
        <v>1983.4666666666667</v>
      </c>
      <c r="I287" s="278">
        <v>1996.5333333333333</v>
      </c>
      <c r="J287" s="278">
        <v>2014.0666666666666</v>
      </c>
      <c r="K287" s="276">
        <v>1979</v>
      </c>
      <c r="L287" s="276">
        <v>1948.4</v>
      </c>
      <c r="M287" s="276">
        <v>34.525149999999996</v>
      </c>
    </row>
    <row r="288" spans="1:13">
      <c r="A288" s="267">
        <v>280</v>
      </c>
      <c r="B288" s="276" t="s">
        <v>441</v>
      </c>
      <c r="C288" s="277">
        <v>136.4</v>
      </c>
      <c r="D288" s="278">
        <v>138.38333333333335</v>
      </c>
      <c r="E288" s="278">
        <v>131.31666666666672</v>
      </c>
      <c r="F288" s="278">
        <v>126.23333333333338</v>
      </c>
      <c r="G288" s="278">
        <v>119.16666666666674</v>
      </c>
      <c r="H288" s="278">
        <v>143.4666666666667</v>
      </c>
      <c r="I288" s="278">
        <v>150.53333333333336</v>
      </c>
      <c r="J288" s="278">
        <v>155.61666666666667</v>
      </c>
      <c r="K288" s="276">
        <v>145.44999999999999</v>
      </c>
      <c r="L288" s="276">
        <v>133.30000000000001</v>
      </c>
      <c r="M288" s="276">
        <v>18.170529999999999</v>
      </c>
    </row>
    <row r="289" spans="1:13">
      <c r="A289" s="267">
        <v>281</v>
      </c>
      <c r="B289" s="276" t="s">
        <v>438</v>
      </c>
      <c r="C289" s="277">
        <v>866.25</v>
      </c>
      <c r="D289" s="278">
        <v>865.01666666666677</v>
      </c>
      <c r="E289" s="278">
        <v>850.03333333333353</v>
      </c>
      <c r="F289" s="278">
        <v>833.81666666666672</v>
      </c>
      <c r="G289" s="278">
        <v>818.83333333333348</v>
      </c>
      <c r="H289" s="278">
        <v>881.23333333333358</v>
      </c>
      <c r="I289" s="278">
        <v>896.21666666666692</v>
      </c>
      <c r="J289" s="278">
        <v>912.43333333333362</v>
      </c>
      <c r="K289" s="276">
        <v>880</v>
      </c>
      <c r="L289" s="276">
        <v>848.8</v>
      </c>
      <c r="M289" s="276">
        <v>0.60507</v>
      </c>
    </row>
    <row r="290" spans="1:13">
      <c r="A290" s="267">
        <v>282</v>
      </c>
      <c r="B290" s="276" t="s">
        <v>442</v>
      </c>
      <c r="C290" s="277">
        <v>243.6</v>
      </c>
      <c r="D290" s="278">
        <v>245.9</v>
      </c>
      <c r="E290" s="278">
        <v>239.8</v>
      </c>
      <c r="F290" s="278">
        <v>236</v>
      </c>
      <c r="G290" s="278">
        <v>229.9</v>
      </c>
      <c r="H290" s="278">
        <v>249.70000000000002</v>
      </c>
      <c r="I290" s="278">
        <v>255.79999999999998</v>
      </c>
      <c r="J290" s="278">
        <v>259.60000000000002</v>
      </c>
      <c r="K290" s="276">
        <v>252</v>
      </c>
      <c r="L290" s="276">
        <v>242.1</v>
      </c>
      <c r="M290" s="276">
        <v>5.99613</v>
      </c>
    </row>
    <row r="291" spans="1:13">
      <c r="A291" s="267">
        <v>283</v>
      </c>
      <c r="B291" s="276" t="s">
        <v>1830</v>
      </c>
      <c r="C291" s="277">
        <v>643.1</v>
      </c>
      <c r="D291" s="278">
        <v>647.0333333333333</v>
      </c>
      <c r="E291" s="278">
        <v>636.06666666666661</v>
      </c>
      <c r="F291" s="278">
        <v>629.0333333333333</v>
      </c>
      <c r="G291" s="278">
        <v>618.06666666666661</v>
      </c>
      <c r="H291" s="278">
        <v>654.06666666666661</v>
      </c>
      <c r="I291" s="278">
        <v>665.0333333333333</v>
      </c>
      <c r="J291" s="278">
        <v>672.06666666666661</v>
      </c>
      <c r="K291" s="276">
        <v>658</v>
      </c>
      <c r="L291" s="276">
        <v>640</v>
      </c>
      <c r="M291" s="276">
        <v>0.18246000000000001</v>
      </c>
    </row>
    <row r="292" spans="1:13">
      <c r="A292" s="267">
        <v>284</v>
      </c>
      <c r="B292" s="276" t="s">
        <v>448</v>
      </c>
      <c r="C292" s="277">
        <v>527.20000000000005</v>
      </c>
      <c r="D292" s="278">
        <v>528.6</v>
      </c>
      <c r="E292" s="278">
        <v>517.30000000000007</v>
      </c>
      <c r="F292" s="278">
        <v>507.40000000000009</v>
      </c>
      <c r="G292" s="278">
        <v>496.10000000000014</v>
      </c>
      <c r="H292" s="278">
        <v>538.5</v>
      </c>
      <c r="I292" s="278">
        <v>549.79999999999995</v>
      </c>
      <c r="J292" s="278">
        <v>559.69999999999993</v>
      </c>
      <c r="K292" s="276">
        <v>539.9</v>
      </c>
      <c r="L292" s="276">
        <v>518.70000000000005</v>
      </c>
      <c r="M292" s="276">
        <v>4.71218</v>
      </c>
    </row>
    <row r="293" spans="1:13">
      <c r="A293" s="267">
        <v>285</v>
      </c>
      <c r="B293" s="276" t="s">
        <v>446</v>
      </c>
      <c r="C293" s="277">
        <v>62.75</v>
      </c>
      <c r="D293" s="278">
        <v>62.883333333333326</v>
      </c>
      <c r="E293" s="278">
        <v>61.91666666666665</v>
      </c>
      <c r="F293" s="278">
        <v>61.083333333333321</v>
      </c>
      <c r="G293" s="278">
        <v>60.116666666666646</v>
      </c>
      <c r="H293" s="278">
        <v>63.716666666666654</v>
      </c>
      <c r="I293" s="278">
        <v>64.683333333333323</v>
      </c>
      <c r="J293" s="278">
        <v>65.516666666666652</v>
      </c>
      <c r="K293" s="276">
        <v>63.85</v>
      </c>
      <c r="L293" s="276">
        <v>62.05</v>
      </c>
      <c r="M293" s="276">
        <v>110.51025</v>
      </c>
    </row>
    <row r="294" spans="1:13">
      <c r="A294" s="267">
        <v>286</v>
      </c>
      <c r="B294" s="276" t="s">
        <v>134</v>
      </c>
      <c r="C294" s="277">
        <v>102.75</v>
      </c>
      <c r="D294" s="278">
        <v>103.21666666666665</v>
      </c>
      <c r="E294" s="278">
        <v>100.08333333333331</v>
      </c>
      <c r="F294" s="278">
        <v>97.416666666666657</v>
      </c>
      <c r="G294" s="278">
        <v>94.283333333333317</v>
      </c>
      <c r="H294" s="278">
        <v>105.88333333333331</v>
      </c>
      <c r="I294" s="278">
        <v>109.01666666666667</v>
      </c>
      <c r="J294" s="278">
        <v>111.68333333333331</v>
      </c>
      <c r="K294" s="276">
        <v>106.35</v>
      </c>
      <c r="L294" s="276">
        <v>100.55</v>
      </c>
      <c r="M294" s="276">
        <v>288.64010000000002</v>
      </c>
    </row>
    <row r="295" spans="1:13">
      <c r="A295" s="267">
        <v>287</v>
      </c>
      <c r="B295" s="276" t="s">
        <v>358</v>
      </c>
      <c r="C295" s="277">
        <v>2352</v>
      </c>
      <c r="D295" s="278">
        <v>2361.35</v>
      </c>
      <c r="E295" s="278">
        <v>2317.6499999999996</v>
      </c>
      <c r="F295" s="278">
        <v>2283.2999999999997</v>
      </c>
      <c r="G295" s="278">
        <v>2239.5999999999995</v>
      </c>
      <c r="H295" s="278">
        <v>2395.6999999999998</v>
      </c>
      <c r="I295" s="278">
        <v>2439.3999999999996</v>
      </c>
      <c r="J295" s="278">
        <v>2473.75</v>
      </c>
      <c r="K295" s="276">
        <v>2405.0500000000002</v>
      </c>
      <c r="L295" s="276">
        <v>2327</v>
      </c>
      <c r="M295" s="276">
        <v>1.8240700000000001</v>
      </c>
    </row>
    <row r="296" spans="1:13">
      <c r="A296" s="267">
        <v>288</v>
      </c>
      <c r="B296" s="276" t="s">
        <v>1841</v>
      </c>
      <c r="C296" s="277">
        <v>238.95</v>
      </c>
      <c r="D296" s="278">
        <v>238.9</v>
      </c>
      <c r="E296" s="278">
        <v>235</v>
      </c>
      <c r="F296" s="278">
        <v>231.04999999999998</v>
      </c>
      <c r="G296" s="278">
        <v>227.14999999999998</v>
      </c>
      <c r="H296" s="278">
        <v>242.85000000000002</v>
      </c>
      <c r="I296" s="278">
        <v>246.75000000000006</v>
      </c>
      <c r="J296" s="278">
        <v>250.70000000000005</v>
      </c>
      <c r="K296" s="276">
        <v>242.8</v>
      </c>
      <c r="L296" s="276">
        <v>234.95</v>
      </c>
      <c r="M296" s="276">
        <v>4.0423299999999998</v>
      </c>
    </row>
    <row r="297" spans="1:13">
      <c r="A297" s="267">
        <v>289</v>
      </c>
      <c r="B297" s="276" t="s">
        <v>454</v>
      </c>
      <c r="C297" s="277">
        <v>355.7</v>
      </c>
      <c r="D297" s="278">
        <v>357.5333333333333</v>
      </c>
      <c r="E297" s="278">
        <v>351.16666666666663</v>
      </c>
      <c r="F297" s="278">
        <v>346.63333333333333</v>
      </c>
      <c r="G297" s="278">
        <v>340.26666666666665</v>
      </c>
      <c r="H297" s="278">
        <v>362.06666666666661</v>
      </c>
      <c r="I297" s="278">
        <v>368.43333333333328</v>
      </c>
      <c r="J297" s="278">
        <v>372.96666666666658</v>
      </c>
      <c r="K297" s="276">
        <v>363.9</v>
      </c>
      <c r="L297" s="276">
        <v>353</v>
      </c>
      <c r="M297" s="276">
        <v>24.28903</v>
      </c>
    </row>
    <row r="298" spans="1:13">
      <c r="A298" s="267">
        <v>290</v>
      </c>
      <c r="B298" s="276" t="s">
        <v>452</v>
      </c>
      <c r="C298" s="277">
        <v>4754.6000000000004</v>
      </c>
      <c r="D298" s="278">
        <v>4768.0333333333338</v>
      </c>
      <c r="E298" s="278">
        <v>4641.0666666666675</v>
      </c>
      <c r="F298" s="278">
        <v>4527.5333333333338</v>
      </c>
      <c r="G298" s="278">
        <v>4400.5666666666675</v>
      </c>
      <c r="H298" s="278">
        <v>4881.5666666666675</v>
      </c>
      <c r="I298" s="278">
        <v>5008.5333333333328</v>
      </c>
      <c r="J298" s="278">
        <v>5122.0666666666675</v>
      </c>
      <c r="K298" s="276">
        <v>4895</v>
      </c>
      <c r="L298" s="276">
        <v>4654.5</v>
      </c>
      <c r="M298" s="276">
        <v>7.7210000000000001E-2</v>
      </c>
    </row>
    <row r="299" spans="1:13">
      <c r="A299" s="267">
        <v>291</v>
      </c>
      <c r="B299" s="276" t="s">
        <v>455</v>
      </c>
      <c r="C299" s="277">
        <v>43.45</v>
      </c>
      <c r="D299" s="278">
        <v>43.75</v>
      </c>
      <c r="E299" s="278">
        <v>42.5</v>
      </c>
      <c r="F299" s="278">
        <v>41.55</v>
      </c>
      <c r="G299" s="278">
        <v>40.299999999999997</v>
      </c>
      <c r="H299" s="278">
        <v>44.7</v>
      </c>
      <c r="I299" s="278">
        <v>45.95</v>
      </c>
      <c r="J299" s="278">
        <v>46.900000000000006</v>
      </c>
      <c r="K299" s="276">
        <v>45</v>
      </c>
      <c r="L299" s="276">
        <v>42.8</v>
      </c>
      <c r="M299" s="276">
        <v>22.93235</v>
      </c>
    </row>
    <row r="300" spans="1:13">
      <c r="A300" s="267">
        <v>292</v>
      </c>
      <c r="B300" s="276" t="s">
        <v>135</v>
      </c>
      <c r="C300" s="277">
        <v>408.3</v>
      </c>
      <c r="D300" s="278">
        <v>407.03333333333336</v>
      </c>
      <c r="E300" s="278">
        <v>396.2166666666667</v>
      </c>
      <c r="F300" s="278">
        <v>384.13333333333333</v>
      </c>
      <c r="G300" s="278">
        <v>373.31666666666666</v>
      </c>
      <c r="H300" s="278">
        <v>419.11666666666673</v>
      </c>
      <c r="I300" s="278">
        <v>429.93333333333345</v>
      </c>
      <c r="J300" s="278">
        <v>442.01666666666677</v>
      </c>
      <c r="K300" s="276">
        <v>417.85</v>
      </c>
      <c r="L300" s="276">
        <v>394.95</v>
      </c>
      <c r="M300" s="276">
        <v>117.63166</v>
      </c>
    </row>
    <row r="301" spans="1:13">
      <c r="A301" s="267">
        <v>293</v>
      </c>
      <c r="B301" s="276" t="s">
        <v>456</v>
      </c>
      <c r="C301" s="277">
        <v>1005.5</v>
      </c>
      <c r="D301" s="278">
        <v>1001.0833333333334</v>
      </c>
      <c r="E301" s="278">
        <v>982.41666666666674</v>
      </c>
      <c r="F301" s="278">
        <v>959.33333333333337</v>
      </c>
      <c r="G301" s="278">
        <v>940.66666666666674</v>
      </c>
      <c r="H301" s="278">
        <v>1024.1666666666667</v>
      </c>
      <c r="I301" s="278">
        <v>1042.8333333333335</v>
      </c>
      <c r="J301" s="278">
        <v>1065.9166666666667</v>
      </c>
      <c r="K301" s="276">
        <v>1019.75</v>
      </c>
      <c r="L301" s="276">
        <v>978</v>
      </c>
      <c r="M301" s="276">
        <v>2.0268700000000002</v>
      </c>
    </row>
    <row r="302" spans="1:13">
      <c r="A302" s="267">
        <v>294</v>
      </c>
      <c r="B302" s="276" t="s">
        <v>136</v>
      </c>
      <c r="C302" s="277">
        <v>1314</v>
      </c>
      <c r="D302" s="278">
        <v>1314.6666666666667</v>
      </c>
      <c r="E302" s="278">
        <v>1299.3333333333335</v>
      </c>
      <c r="F302" s="278">
        <v>1284.6666666666667</v>
      </c>
      <c r="G302" s="278">
        <v>1269.3333333333335</v>
      </c>
      <c r="H302" s="278">
        <v>1329.3333333333335</v>
      </c>
      <c r="I302" s="278">
        <v>1344.666666666667</v>
      </c>
      <c r="J302" s="278">
        <v>1359.3333333333335</v>
      </c>
      <c r="K302" s="276">
        <v>1330</v>
      </c>
      <c r="L302" s="276">
        <v>1300</v>
      </c>
      <c r="M302" s="276">
        <v>46.15963</v>
      </c>
    </row>
    <row r="303" spans="1:13">
      <c r="A303" s="267">
        <v>295</v>
      </c>
      <c r="B303" s="276" t="s">
        <v>266</v>
      </c>
      <c r="C303" s="277">
        <v>3956.9</v>
      </c>
      <c r="D303" s="278">
        <v>4016.9666666666667</v>
      </c>
      <c r="E303" s="278">
        <v>3874.9333333333334</v>
      </c>
      <c r="F303" s="278">
        <v>3792.9666666666667</v>
      </c>
      <c r="G303" s="278">
        <v>3650.9333333333334</v>
      </c>
      <c r="H303" s="278">
        <v>4098.9333333333334</v>
      </c>
      <c r="I303" s="278">
        <v>4240.9666666666672</v>
      </c>
      <c r="J303" s="278">
        <v>4322.9333333333334</v>
      </c>
      <c r="K303" s="276">
        <v>4159</v>
      </c>
      <c r="L303" s="276">
        <v>3935</v>
      </c>
      <c r="M303" s="276">
        <v>5.9707600000000003</v>
      </c>
    </row>
    <row r="304" spans="1:13">
      <c r="A304" s="267">
        <v>296</v>
      </c>
      <c r="B304" s="276" t="s">
        <v>265</v>
      </c>
      <c r="C304" s="277">
        <v>2492.35</v>
      </c>
      <c r="D304" s="278">
        <v>2509.1166666666668</v>
      </c>
      <c r="E304" s="278">
        <v>2398.2333333333336</v>
      </c>
      <c r="F304" s="278">
        <v>2304.1166666666668</v>
      </c>
      <c r="G304" s="278">
        <v>2193.2333333333336</v>
      </c>
      <c r="H304" s="278">
        <v>2603.2333333333336</v>
      </c>
      <c r="I304" s="278">
        <v>2714.1166666666668</v>
      </c>
      <c r="J304" s="278">
        <v>2808.2333333333336</v>
      </c>
      <c r="K304" s="276">
        <v>2620</v>
      </c>
      <c r="L304" s="276">
        <v>2415</v>
      </c>
      <c r="M304" s="276">
        <v>3.3549000000000002</v>
      </c>
    </row>
    <row r="305" spans="1:13">
      <c r="A305" s="267">
        <v>297</v>
      </c>
      <c r="B305" s="276" t="s">
        <v>137</v>
      </c>
      <c r="C305" s="277">
        <v>1000.6</v>
      </c>
      <c r="D305" s="278">
        <v>1010.5166666666668</v>
      </c>
      <c r="E305" s="278">
        <v>981.08333333333348</v>
      </c>
      <c r="F305" s="278">
        <v>961.56666666666672</v>
      </c>
      <c r="G305" s="278">
        <v>932.13333333333344</v>
      </c>
      <c r="H305" s="278">
        <v>1030.0333333333335</v>
      </c>
      <c r="I305" s="278">
        <v>1059.4666666666667</v>
      </c>
      <c r="J305" s="278">
        <v>1078.9833333333336</v>
      </c>
      <c r="K305" s="276">
        <v>1039.95</v>
      </c>
      <c r="L305" s="276">
        <v>991</v>
      </c>
      <c r="M305" s="276">
        <v>55.586019999999998</v>
      </c>
    </row>
    <row r="306" spans="1:13">
      <c r="A306" s="267">
        <v>298</v>
      </c>
      <c r="B306" s="276" t="s">
        <v>457</v>
      </c>
      <c r="C306" s="277">
        <v>1650.4</v>
      </c>
      <c r="D306" s="278">
        <v>1668.45</v>
      </c>
      <c r="E306" s="278">
        <v>1627.2</v>
      </c>
      <c r="F306" s="278">
        <v>1604</v>
      </c>
      <c r="G306" s="278">
        <v>1562.75</v>
      </c>
      <c r="H306" s="278">
        <v>1691.65</v>
      </c>
      <c r="I306" s="278">
        <v>1732.9</v>
      </c>
      <c r="J306" s="278">
        <v>1756.1000000000001</v>
      </c>
      <c r="K306" s="276">
        <v>1709.7</v>
      </c>
      <c r="L306" s="276">
        <v>1645.25</v>
      </c>
      <c r="M306" s="276">
        <v>0.47763</v>
      </c>
    </row>
    <row r="307" spans="1:13">
      <c r="A307" s="267">
        <v>299</v>
      </c>
      <c r="B307" s="276" t="s">
        <v>138</v>
      </c>
      <c r="C307" s="277">
        <v>736.1</v>
      </c>
      <c r="D307" s="278">
        <v>737.66666666666663</v>
      </c>
      <c r="E307" s="278">
        <v>728.88333333333321</v>
      </c>
      <c r="F307" s="278">
        <v>721.66666666666663</v>
      </c>
      <c r="G307" s="278">
        <v>712.88333333333321</v>
      </c>
      <c r="H307" s="278">
        <v>744.88333333333321</v>
      </c>
      <c r="I307" s="278">
        <v>753.66666666666674</v>
      </c>
      <c r="J307" s="278">
        <v>760.88333333333321</v>
      </c>
      <c r="K307" s="276">
        <v>746.45</v>
      </c>
      <c r="L307" s="276">
        <v>730.45</v>
      </c>
      <c r="M307" s="276">
        <v>36.016080000000002</v>
      </c>
    </row>
    <row r="308" spans="1:13">
      <c r="A308" s="267">
        <v>300</v>
      </c>
      <c r="B308" s="276" t="s">
        <v>139</v>
      </c>
      <c r="C308" s="277">
        <v>188.55</v>
      </c>
      <c r="D308" s="278">
        <v>188.08333333333334</v>
      </c>
      <c r="E308" s="278">
        <v>185.16666666666669</v>
      </c>
      <c r="F308" s="278">
        <v>181.78333333333333</v>
      </c>
      <c r="G308" s="278">
        <v>178.86666666666667</v>
      </c>
      <c r="H308" s="278">
        <v>191.4666666666667</v>
      </c>
      <c r="I308" s="278">
        <v>194.38333333333338</v>
      </c>
      <c r="J308" s="278">
        <v>197.76666666666671</v>
      </c>
      <c r="K308" s="276">
        <v>191</v>
      </c>
      <c r="L308" s="276">
        <v>184.7</v>
      </c>
      <c r="M308" s="276">
        <v>113.60129000000001</v>
      </c>
    </row>
    <row r="309" spans="1:13">
      <c r="A309" s="267">
        <v>301</v>
      </c>
      <c r="B309" s="276" t="s">
        <v>319</v>
      </c>
      <c r="C309" s="277">
        <v>13.35</v>
      </c>
      <c r="D309" s="278">
        <v>13.416666666666666</v>
      </c>
      <c r="E309" s="278">
        <v>13.133333333333333</v>
      </c>
      <c r="F309" s="278">
        <v>12.916666666666666</v>
      </c>
      <c r="G309" s="278">
        <v>12.633333333333333</v>
      </c>
      <c r="H309" s="278">
        <v>13.633333333333333</v>
      </c>
      <c r="I309" s="278">
        <v>13.916666666666668</v>
      </c>
      <c r="J309" s="278">
        <v>14.133333333333333</v>
      </c>
      <c r="K309" s="276">
        <v>13.7</v>
      </c>
      <c r="L309" s="276">
        <v>13.2</v>
      </c>
      <c r="M309" s="276">
        <v>22.062169999999998</v>
      </c>
    </row>
    <row r="310" spans="1:13">
      <c r="A310" s="267">
        <v>302</v>
      </c>
      <c r="B310" s="276" t="s">
        <v>464</v>
      </c>
      <c r="C310" s="277">
        <v>171.6</v>
      </c>
      <c r="D310" s="278">
        <v>171.76666666666665</v>
      </c>
      <c r="E310" s="278">
        <v>168.8833333333333</v>
      </c>
      <c r="F310" s="278">
        <v>166.16666666666666</v>
      </c>
      <c r="G310" s="278">
        <v>163.2833333333333</v>
      </c>
      <c r="H310" s="278">
        <v>174.48333333333329</v>
      </c>
      <c r="I310" s="278">
        <v>177.36666666666662</v>
      </c>
      <c r="J310" s="278">
        <v>180.08333333333329</v>
      </c>
      <c r="K310" s="276">
        <v>174.65</v>
      </c>
      <c r="L310" s="276">
        <v>169.05</v>
      </c>
      <c r="M310" s="276">
        <v>1.04434</v>
      </c>
    </row>
    <row r="311" spans="1:13">
      <c r="A311" s="267">
        <v>303</v>
      </c>
      <c r="B311" s="276" t="s">
        <v>466</v>
      </c>
      <c r="C311" s="277">
        <v>422.15</v>
      </c>
      <c r="D311" s="278">
        <v>422.36666666666662</v>
      </c>
      <c r="E311" s="278">
        <v>419.78333333333325</v>
      </c>
      <c r="F311" s="278">
        <v>417.41666666666663</v>
      </c>
      <c r="G311" s="278">
        <v>414.83333333333326</v>
      </c>
      <c r="H311" s="278">
        <v>424.73333333333323</v>
      </c>
      <c r="I311" s="278">
        <v>427.31666666666661</v>
      </c>
      <c r="J311" s="278">
        <v>429.68333333333322</v>
      </c>
      <c r="K311" s="276">
        <v>424.95</v>
      </c>
      <c r="L311" s="276">
        <v>420</v>
      </c>
      <c r="M311" s="276">
        <v>0.23086000000000001</v>
      </c>
    </row>
    <row r="312" spans="1:13">
      <c r="A312" s="267">
        <v>304</v>
      </c>
      <c r="B312" s="276" t="s">
        <v>462</v>
      </c>
      <c r="C312" s="277">
        <v>3739.75</v>
      </c>
      <c r="D312" s="278">
        <v>3759.9166666666665</v>
      </c>
      <c r="E312" s="278">
        <v>3704.833333333333</v>
      </c>
      <c r="F312" s="278">
        <v>3669.9166666666665</v>
      </c>
      <c r="G312" s="278">
        <v>3614.833333333333</v>
      </c>
      <c r="H312" s="278">
        <v>3794.833333333333</v>
      </c>
      <c r="I312" s="278">
        <v>3849.9166666666661</v>
      </c>
      <c r="J312" s="278">
        <v>3884.833333333333</v>
      </c>
      <c r="K312" s="276">
        <v>3815</v>
      </c>
      <c r="L312" s="276">
        <v>3725</v>
      </c>
      <c r="M312" s="276">
        <v>4.2770000000000002E-2</v>
      </c>
    </row>
    <row r="313" spans="1:13">
      <c r="A313" s="267">
        <v>305</v>
      </c>
      <c r="B313" s="276" t="s">
        <v>463</v>
      </c>
      <c r="C313" s="277">
        <v>325</v>
      </c>
      <c r="D313" s="278">
        <v>324.91666666666669</v>
      </c>
      <c r="E313" s="278">
        <v>319.93333333333339</v>
      </c>
      <c r="F313" s="278">
        <v>314.86666666666673</v>
      </c>
      <c r="G313" s="278">
        <v>309.88333333333344</v>
      </c>
      <c r="H313" s="278">
        <v>329.98333333333335</v>
      </c>
      <c r="I313" s="278">
        <v>334.96666666666658</v>
      </c>
      <c r="J313" s="278">
        <v>340.0333333333333</v>
      </c>
      <c r="K313" s="276">
        <v>329.9</v>
      </c>
      <c r="L313" s="276">
        <v>319.85000000000002</v>
      </c>
      <c r="M313" s="276">
        <v>0.88646999999999998</v>
      </c>
    </row>
    <row r="314" spans="1:13">
      <c r="A314" s="267">
        <v>306</v>
      </c>
      <c r="B314" s="276" t="s">
        <v>140</v>
      </c>
      <c r="C314" s="277">
        <v>173.95</v>
      </c>
      <c r="D314" s="278">
        <v>173.65</v>
      </c>
      <c r="E314" s="278">
        <v>171.55</v>
      </c>
      <c r="F314" s="278">
        <v>169.15</v>
      </c>
      <c r="G314" s="278">
        <v>167.05</v>
      </c>
      <c r="H314" s="278">
        <v>176.05</v>
      </c>
      <c r="I314" s="278">
        <v>178.14999999999998</v>
      </c>
      <c r="J314" s="278">
        <v>180.55</v>
      </c>
      <c r="K314" s="276">
        <v>175.75</v>
      </c>
      <c r="L314" s="276">
        <v>171.25</v>
      </c>
      <c r="M314" s="276">
        <v>57.737299999999998</v>
      </c>
    </row>
    <row r="315" spans="1:13">
      <c r="A315" s="267">
        <v>307</v>
      </c>
      <c r="B315" s="276" t="s">
        <v>141</v>
      </c>
      <c r="C315" s="277">
        <v>418.65</v>
      </c>
      <c r="D315" s="278">
        <v>419.5333333333333</v>
      </c>
      <c r="E315" s="278">
        <v>414.16666666666663</v>
      </c>
      <c r="F315" s="278">
        <v>409.68333333333334</v>
      </c>
      <c r="G315" s="278">
        <v>404.31666666666666</v>
      </c>
      <c r="H315" s="278">
        <v>424.01666666666659</v>
      </c>
      <c r="I315" s="278">
        <v>429.38333333333327</v>
      </c>
      <c r="J315" s="278">
        <v>433.86666666666656</v>
      </c>
      <c r="K315" s="276">
        <v>424.9</v>
      </c>
      <c r="L315" s="276">
        <v>415.05</v>
      </c>
      <c r="M315" s="276">
        <v>31.56306</v>
      </c>
    </row>
    <row r="316" spans="1:13">
      <c r="A316" s="267">
        <v>308</v>
      </c>
      <c r="B316" s="276" t="s">
        <v>142</v>
      </c>
      <c r="C316" s="277">
        <v>7628.6</v>
      </c>
      <c r="D316" s="278">
        <v>7644.3666666666659</v>
      </c>
      <c r="E316" s="278">
        <v>7539.7333333333318</v>
      </c>
      <c r="F316" s="278">
        <v>7450.8666666666659</v>
      </c>
      <c r="G316" s="278">
        <v>7346.2333333333318</v>
      </c>
      <c r="H316" s="278">
        <v>7733.2333333333318</v>
      </c>
      <c r="I316" s="278">
        <v>7837.866666666665</v>
      </c>
      <c r="J316" s="278">
        <v>7926.7333333333318</v>
      </c>
      <c r="K316" s="276">
        <v>7749</v>
      </c>
      <c r="L316" s="276">
        <v>7555.5</v>
      </c>
      <c r="M316" s="276">
        <v>8.4067799999999995</v>
      </c>
    </row>
    <row r="317" spans="1:13">
      <c r="A317" s="267">
        <v>309</v>
      </c>
      <c r="B317" s="276" t="s">
        <v>458</v>
      </c>
      <c r="C317" s="277">
        <v>927.8</v>
      </c>
      <c r="D317" s="278">
        <v>926.85</v>
      </c>
      <c r="E317" s="278">
        <v>910.95</v>
      </c>
      <c r="F317" s="278">
        <v>894.1</v>
      </c>
      <c r="G317" s="278">
        <v>878.2</v>
      </c>
      <c r="H317" s="278">
        <v>943.7</v>
      </c>
      <c r="I317" s="278">
        <v>959.59999999999991</v>
      </c>
      <c r="J317" s="278">
        <v>976.45</v>
      </c>
      <c r="K317" s="276">
        <v>942.75</v>
      </c>
      <c r="L317" s="276">
        <v>910</v>
      </c>
      <c r="M317" s="276">
        <v>0.41432999999999998</v>
      </c>
    </row>
    <row r="318" spans="1:13">
      <c r="A318" s="267">
        <v>310</v>
      </c>
      <c r="B318" s="276" t="s">
        <v>143</v>
      </c>
      <c r="C318" s="277">
        <v>586.15</v>
      </c>
      <c r="D318" s="278">
        <v>586.58333333333326</v>
      </c>
      <c r="E318" s="278">
        <v>577.36666666666656</v>
      </c>
      <c r="F318" s="278">
        <v>568.58333333333326</v>
      </c>
      <c r="G318" s="278">
        <v>559.36666666666656</v>
      </c>
      <c r="H318" s="278">
        <v>595.36666666666656</v>
      </c>
      <c r="I318" s="278">
        <v>604.58333333333326</v>
      </c>
      <c r="J318" s="278">
        <v>613.36666666666656</v>
      </c>
      <c r="K318" s="276">
        <v>595.79999999999995</v>
      </c>
      <c r="L318" s="276">
        <v>577.79999999999995</v>
      </c>
      <c r="M318" s="276">
        <v>24.930240000000001</v>
      </c>
    </row>
    <row r="319" spans="1:13">
      <c r="A319" s="267">
        <v>311</v>
      </c>
      <c r="B319" s="276" t="s">
        <v>472</v>
      </c>
      <c r="C319" s="277">
        <v>1739.8</v>
      </c>
      <c r="D319" s="278">
        <v>1744.1000000000001</v>
      </c>
      <c r="E319" s="278">
        <v>1705.7000000000003</v>
      </c>
      <c r="F319" s="278">
        <v>1671.6000000000001</v>
      </c>
      <c r="G319" s="278">
        <v>1633.2000000000003</v>
      </c>
      <c r="H319" s="278">
        <v>1778.2000000000003</v>
      </c>
      <c r="I319" s="278">
        <v>1816.6000000000004</v>
      </c>
      <c r="J319" s="278">
        <v>1850.7000000000003</v>
      </c>
      <c r="K319" s="276">
        <v>1782.5</v>
      </c>
      <c r="L319" s="276">
        <v>1710</v>
      </c>
      <c r="M319" s="276">
        <v>1.72471</v>
      </c>
    </row>
    <row r="320" spans="1:13">
      <c r="A320" s="267">
        <v>312</v>
      </c>
      <c r="B320" s="276" t="s">
        <v>468</v>
      </c>
      <c r="C320" s="277">
        <v>2086.6</v>
      </c>
      <c r="D320" s="278">
        <v>2099.5333333333333</v>
      </c>
      <c r="E320" s="278">
        <v>2050.0666666666666</v>
      </c>
      <c r="F320" s="278">
        <v>2013.5333333333333</v>
      </c>
      <c r="G320" s="278">
        <v>1964.0666666666666</v>
      </c>
      <c r="H320" s="278">
        <v>2136.0666666666666</v>
      </c>
      <c r="I320" s="278">
        <v>2185.5333333333328</v>
      </c>
      <c r="J320" s="278">
        <v>2222.0666666666666</v>
      </c>
      <c r="K320" s="276">
        <v>2149</v>
      </c>
      <c r="L320" s="276">
        <v>2063</v>
      </c>
      <c r="M320" s="276">
        <v>1.14242</v>
      </c>
    </row>
    <row r="321" spans="1:13">
      <c r="A321" s="267">
        <v>313</v>
      </c>
      <c r="B321" s="276" t="s">
        <v>144</v>
      </c>
      <c r="C321" s="277">
        <v>709.4</v>
      </c>
      <c r="D321" s="278">
        <v>707.70000000000016</v>
      </c>
      <c r="E321" s="278">
        <v>698.90000000000032</v>
      </c>
      <c r="F321" s="278">
        <v>688.4000000000002</v>
      </c>
      <c r="G321" s="278">
        <v>679.60000000000036</v>
      </c>
      <c r="H321" s="278">
        <v>718.20000000000027</v>
      </c>
      <c r="I321" s="278">
        <v>727.00000000000023</v>
      </c>
      <c r="J321" s="278">
        <v>737.50000000000023</v>
      </c>
      <c r="K321" s="276">
        <v>716.5</v>
      </c>
      <c r="L321" s="276">
        <v>697.2</v>
      </c>
      <c r="M321" s="276">
        <v>19.669930000000001</v>
      </c>
    </row>
    <row r="322" spans="1:13">
      <c r="A322" s="267">
        <v>314</v>
      </c>
      <c r="B322" s="276" t="s">
        <v>145</v>
      </c>
      <c r="C322" s="277">
        <v>1129.5</v>
      </c>
      <c r="D322" s="278">
        <v>1120.7333333333333</v>
      </c>
      <c r="E322" s="278">
        <v>1108.7666666666667</v>
      </c>
      <c r="F322" s="278">
        <v>1088.0333333333333</v>
      </c>
      <c r="G322" s="278">
        <v>1076.0666666666666</v>
      </c>
      <c r="H322" s="278">
        <v>1141.4666666666667</v>
      </c>
      <c r="I322" s="278">
        <v>1153.4333333333334</v>
      </c>
      <c r="J322" s="278">
        <v>1174.1666666666667</v>
      </c>
      <c r="K322" s="276">
        <v>1132.7</v>
      </c>
      <c r="L322" s="276">
        <v>1100</v>
      </c>
      <c r="M322" s="276">
        <v>14.62556</v>
      </c>
    </row>
    <row r="323" spans="1:13">
      <c r="A323" s="267">
        <v>315</v>
      </c>
      <c r="B323" s="276" t="s">
        <v>465</v>
      </c>
      <c r="C323" s="277">
        <v>217.15</v>
      </c>
      <c r="D323" s="278">
        <v>217.36666666666667</v>
      </c>
      <c r="E323" s="278">
        <v>212.78333333333336</v>
      </c>
      <c r="F323" s="278">
        <v>208.41666666666669</v>
      </c>
      <c r="G323" s="278">
        <v>203.83333333333337</v>
      </c>
      <c r="H323" s="278">
        <v>221.73333333333335</v>
      </c>
      <c r="I323" s="278">
        <v>226.31666666666666</v>
      </c>
      <c r="J323" s="278">
        <v>230.68333333333334</v>
      </c>
      <c r="K323" s="276">
        <v>221.95</v>
      </c>
      <c r="L323" s="276">
        <v>213</v>
      </c>
      <c r="M323" s="276">
        <v>2.5585399999999998</v>
      </c>
    </row>
    <row r="324" spans="1:13">
      <c r="A324" s="267">
        <v>316</v>
      </c>
      <c r="B324" s="276" t="s">
        <v>1975</v>
      </c>
      <c r="C324" s="277">
        <v>200.1</v>
      </c>
      <c r="D324" s="278">
        <v>200.91666666666666</v>
      </c>
      <c r="E324" s="278">
        <v>197.93333333333331</v>
      </c>
      <c r="F324" s="278">
        <v>195.76666666666665</v>
      </c>
      <c r="G324" s="278">
        <v>192.7833333333333</v>
      </c>
      <c r="H324" s="278">
        <v>203.08333333333331</v>
      </c>
      <c r="I324" s="278">
        <v>206.06666666666666</v>
      </c>
      <c r="J324" s="278">
        <v>208.23333333333332</v>
      </c>
      <c r="K324" s="276">
        <v>203.9</v>
      </c>
      <c r="L324" s="276">
        <v>198.75</v>
      </c>
      <c r="M324" s="276">
        <v>4.2690999999999999</v>
      </c>
    </row>
    <row r="325" spans="1:13">
      <c r="A325" s="267">
        <v>317</v>
      </c>
      <c r="B325" s="276" t="s">
        <v>469</v>
      </c>
      <c r="C325" s="277">
        <v>94.65</v>
      </c>
      <c r="D325" s="278">
        <v>95.45</v>
      </c>
      <c r="E325" s="278">
        <v>92.4</v>
      </c>
      <c r="F325" s="278">
        <v>90.15</v>
      </c>
      <c r="G325" s="278">
        <v>87.100000000000009</v>
      </c>
      <c r="H325" s="278">
        <v>97.7</v>
      </c>
      <c r="I325" s="278">
        <v>100.74999999999999</v>
      </c>
      <c r="J325" s="278">
        <v>103</v>
      </c>
      <c r="K325" s="276">
        <v>98.5</v>
      </c>
      <c r="L325" s="276">
        <v>93.2</v>
      </c>
      <c r="M325" s="276">
        <v>18.600210000000001</v>
      </c>
    </row>
    <row r="326" spans="1:13">
      <c r="A326" s="267">
        <v>318</v>
      </c>
      <c r="B326" s="276" t="s">
        <v>470</v>
      </c>
      <c r="C326" s="277">
        <v>395.95</v>
      </c>
      <c r="D326" s="278">
        <v>399.41666666666669</v>
      </c>
      <c r="E326" s="278">
        <v>386.83333333333337</v>
      </c>
      <c r="F326" s="278">
        <v>377.7166666666667</v>
      </c>
      <c r="G326" s="278">
        <v>365.13333333333338</v>
      </c>
      <c r="H326" s="278">
        <v>408.53333333333336</v>
      </c>
      <c r="I326" s="278">
        <v>421.11666666666673</v>
      </c>
      <c r="J326" s="278">
        <v>430.23333333333335</v>
      </c>
      <c r="K326" s="276">
        <v>412</v>
      </c>
      <c r="L326" s="276">
        <v>390.3</v>
      </c>
      <c r="M326" s="276">
        <v>1.4368099999999999</v>
      </c>
    </row>
    <row r="327" spans="1:13">
      <c r="A327" s="267">
        <v>319</v>
      </c>
      <c r="B327" s="276" t="s">
        <v>146</v>
      </c>
      <c r="C327" s="277">
        <v>1694.85</v>
      </c>
      <c r="D327" s="278">
        <v>1695.6166666666668</v>
      </c>
      <c r="E327" s="278">
        <v>1667.2333333333336</v>
      </c>
      <c r="F327" s="278">
        <v>1639.6166666666668</v>
      </c>
      <c r="G327" s="278">
        <v>1611.2333333333336</v>
      </c>
      <c r="H327" s="278">
        <v>1723.2333333333336</v>
      </c>
      <c r="I327" s="278">
        <v>1751.6166666666668</v>
      </c>
      <c r="J327" s="278">
        <v>1779.2333333333336</v>
      </c>
      <c r="K327" s="276">
        <v>1724</v>
      </c>
      <c r="L327" s="276">
        <v>1668</v>
      </c>
      <c r="M327" s="276">
        <v>8.4288299999999996</v>
      </c>
    </row>
    <row r="328" spans="1:13">
      <c r="A328" s="267">
        <v>320</v>
      </c>
      <c r="B328" s="276" t="s">
        <v>459</v>
      </c>
      <c r="C328" s="277">
        <v>29.4</v>
      </c>
      <c r="D328" s="278">
        <v>29.633333333333329</v>
      </c>
      <c r="E328" s="278">
        <v>28.566666666666659</v>
      </c>
      <c r="F328" s="278">
        <v>27.733333333333331</v>
      </c>
      <c r="G328" s="278">
        <v>26.666666666666661</v>
      </c>
      <c r="H328" s="278">
        <v>30.466666666666658</v>
      </c>
      <c r="I328" s="278">
        <v>31.533333333333328</v>
      </c>
      <c r="J328" s="278">
        <v>32.36666666666666</v>
      </c>
      <c r="K328" s="276">
        <v>30.7</v>
      </c>
      <c r="L328" s="276">
        <v>28.8</v>
      </c>
      <c r="M328" s="276">
        <v>43.511679999999998</v>
      </c>
    </row>
    <row r="329" spans="1:13">
      <c r="A329" s="267">
        <v>321</v>
      </c>
      <c r="B329" s="276" t="s">
        <v>460</v>
      </c>
      <c r="C329" s="277">
        <v>151.55000000000001</v>
      </c>
      <c r="D329" s="278">
        <v>151.80000000000001</v>
      </c>
      <c r="E329" s="278">
        <v>149.20000000000002</v>
      </c>
      <c r="F329" s="278">
        <v>146.85</v>
      </c>
      <c r="G329" s="278">
        <v>144.25</v>
      </c>
      <c r="H329" s="278">
        <v>154.15000000000003</v>
      </c>
      <c r="I329" s="278">
        <v>156.75000000000006</v>
      </c>
      <c r="J329" s="278">
        <v>159.10000000000005</v>
      </c>
      <c r="K329" s="276">
        <v>154.4</v>
      </c>
      <c r="L329" s="276">
        <v>149.44999999999999</v>
      </c>
      <c r="M329" s="276">
        <v>11.483280000000001</v>
      </c>
    </row>
    <row r="330" spans="1:13">
      <c r="A330" s="267">
        <v>322</v>
      </c>
      <c r="B330" s="276" t="s">
        <v>147</v>
      </c>
      <c r="C330" s="277">
        <v>166.4</v>
      </c>
      <c r="D330" s="278">
        <v>166.85</v>
      </c>
      <c r="E330" s="278">
        <v>163.35</v>
      </c>
      <c r="F330" s="278">
        <v>160.30000000000001</v>
      </c>
      <c r="G330" s="278">
        <v>156.80000000000001</v>
      </c>
      <c r="H330" s="278">
        <v>169.89999999999998</v>
      </c>
      <c r="I330" s="278">
        <v>173.39999999999998</v>
      </c>
      <c r="J330" s="278">
        <v>176.44999999999996</v>
      </c>
      <c r="K330" s="276">
        <v>170.35</v>
      </c>
      <c r="L330" s="276">
        <v>163.80000000000001</v>
      </c>
      <c r="M330" s="276">
        <v>82.551090000000002</v>
      </c>
    </row>
    <row r="331" spans="1:13">
      <c r="A331" s="267">
        <v>323</v>
      </c>
      <c r="B331" s="276" t="s">
        <v>471</v>
      </c>
      <c r="C331" s="277">
        <v>600.75</v>
      </c>
      <c r="D331" s="278">
        <v>604.73333333333335</v>
      </c>
      <c r="E331" s="278">
        <v>594.56666666666672</v>
      </c>
      <c r="F331" s="278">
        <v>588.38333333333333</v>
      </c>
      <c r="G331" s="278">
        <v>578.2166666666667</v>
      </c>
      <c r="H331" s="278">
        <v>610.91666666666674</v>
      </c>
      <c r="I331" s="278">
        <v>621.08333333333326</v>
      </c>
      <c r="J331" s="278">
        <v>627.26666666666677</v>
      </c>
      <c r="K331" s="276">
        <v>614.9</v>
      </c>
      <c r="L331" s="276">
        <v>598.54999999999995</v>
      </c>
      <c r="M331" s="276">
        <v>1.5236000000000001</v>
      </c>
    </row>
    <row r="332" spans="1:13">
      <c r="A332" s="267">
        <v>324</v>
      </c>
      <c r="B332" s="276" t="s">
        <v>268</v>
      </c>
      <c r="C332" s="277">
        <v>1615.75</v>
      </c>
      <c r="D332" s="278">
        <v>1633.05</v>
      </c>
      <c r="E332" s="278">
        <v>1568.6999999999998</v>
      </c>
      <c r="F332" s="278">
        <v>1521.6499999999999</v>
      </c>
      <c r="G332" s="278">
        <v>1457.2999999999997</v>
      </c>
      <c r="H332" s="278">
        <v>1680.1</v>
      </c>
      <c r="I332" s="278">
        <v>1744.4499999999998</v>
      </c>
      <c r="J332" s="278">
        <v>1791.5</v>
      </c>
      <c r="K332" s="276">
        <v>1697.4</v>
      </c>
      <c r="L332" s="276">
        <v>1586</v>
      </c>
      <c r="M332" s="276">
        <v>9.73</v>
      </c>
    </row>
    <row r="333" spans="1:13">
      <c r="A333" s="267">
        <v>325</v>
      </c>
      <c r="B333" s="276" t="s">
        <v>148</v>
      </c>
      <c r="C333" s="277">
        <v>78752.25</v>
      </c>
      <c r="D333" s="278">
        <v>78723.816666666666</v>
      </c>
      <c r="E333" s="278">
        <v>77647.633333333331</v>
      </c>
      <c r="F333" s="278">
        <v>76543.016666666663</v>
      </c>
      <c r="G333" s="278">
        <v>75466.833333333328</v>
      </c>
      <c r="H333" s="278">
        <v>79828.433333333334</v>
      </c>
      <c r="I333" s="278">
        <v>80904.616666666654</v>
      </c>
      <c r="J333" s="278">
        <v>82009.233333333337</v>
      </c>
      <c r="K333" s="276">
        <v>79800</v>
      </c>
      <c r="L333" s="276">
        <v>77619.199999999997</v>
      </c>
      <c r="M333" s="276">
        <v>0.30426999999999998</v>
      </c>
    </row>
    <row r="334" spans="1:13">
      <c r="A334" s="267">
        <v>326</v>
      </c>
      <c r="B334" s="276" t="s">
        <v>267</v>
      </c>
      <c r="C334" s="277">
        <v>39.25</v>
      </c>
      <c r="D334" s="278">
        <v>39.300000000000004</v>
      </c>
      <c r="E334" s="278">
        <v>38.300000000000011</v>
      </c>
      <c r="F334" s="278">
        <v>37.350000000000009</v>
      </c>
      <c r="G334" s="278">
        <v>36.350000000000016</v>
      </c>
      <c r="H334" s="278">
        <v>40.250000000000007</v>
      </c>
      <c r="I334" s="278">
        <v>41.249999999999993</v>
      </c>
      <c r="J334" s="278">
        <v>42.2</v>
      </c>
      <c r="K334" s="276">
        <v>40.299999999999997</v>
      </c>
      <c r="L334" s="276">
        <v>38.35</v>
      </c>
      <c r="M334" s="276">
        <v>65.256029999999996</v>
      </c>
    </row>
    <row r="335" spans="1:13">
      <c r="A335" s="267">
        <v>327</v>
      </c>
      <c r="B335" s="276" t="s">
        <v>149</v>
      </c>
      <c r="C335" s="277">
        <v>1280.9000000000001</v>
      </c>
      <c r="D335" s="278">
        <v>1283.3333333333333</v>
      </c>
      <c r="E335" s="278">
        <v>1255.6166666666666</v>
      </c>
      <c r="F335" s="278">
        <v>1230.3333333333333</v>
      </c>
      <c r="G335" s="278">
        <v>1202.6166666666666</v>
      </c>
      <c r="H335" s="278">
        <v>1308.6166666666666</v>
      </c>
      <c r="I335" s="278">
        <v>1336.3333333333333</v>
      </c>
      <c r="J335" s="278">
        <v>1361.6166666666666</v>
      </c>
      <c r="K335" s="276">
        <v>1311.05</v>
      </c>
      <c r="L335" s="276">
        <v>1258.05</v>
      </c>
      <c r="M335" s="276">
        <v>23.597480000000001</v>
      </c>
    </row>
    <row r="336" spans="1:13">
      <c r="A336" s="267">
        <v>328</v>
      </c>
      <c r="B336" s="276" t="s">
        <v>3161</v>
      </c>
      <c r="C336" s="277">
        <v>305.64999999999998</v>
      </c>
      <c r="D336" s="278">
        <v>307.45</v>
      </c>
      <c r="E336" s="278">
        <v>300.45</v>
      </c>
      <c r="F336" s="278">
        <v>295.25</v>
      </c>
      <c r="G336" s="278">
        <v>288.25</v>
      </c>
      <c r="H336" s="278">
        <v>312.64999999999998</v>
      </c>
      <c r="I336" s="278">
        <v>319.64999999999998</v>
      </c>
      <c r="J336" s="278">
        <v>324.84999999999997</v>
      </c>
      <c r="K336" s="276">
        <v>314.45</v>
      </c>
      <c r="L336" s="276">
        <v>302.25</v>
      </c>
      <c r="M336" s="276">
        <v>7.2827799999999998</v>
      </c>
    </row>
    <row r="337" spans="1:13">
      <c r="A337" s="267">
        <v>329</v>
      </c>
      <c r="B337" s="276" t="s">
        <v>269</v>
      </c>
      <c r="C337" s="277">
        <v>953.05</v>
      </c>
      <c r="D337" s="278">
        <v>956.33333333333337</v>
      </c>
      <c r="E337" s="278">
        <v>933.66666666666674</v>
      </c>
      <c r="F337" s="278">
        <v>914.28333333333342</v>
      </c>
      <c r="G337" s="278">
        <v>891.61666666666679</v>
      </c>
      <c r="H337" s="278">
        <v>975.7166666666667</v>
      </c>
      <c r="I337" s="278">
        <v>998.38333333333344</v>
      </c>
      <c r="J337" s="278">
        <v>1017.7666666666667</v>
      </c>
      <c r="K337" s="276">
        <v>979</v>
      </c>
      <c r="L337" s="276">
        <v>936.95</v>
      </c>
      <c r="M337" s="276">
        <v>3.15429</v>
      </c>
    </row>
    <row r="338" spans="1:13">
      <c r="A338" s="267">
        <v>330</v>
      </c>
      <c r="B338" s="276" t="s">
        <v>150</v>
      </c>
      <c r="C338" s="277">
        <v>47.1</v>
      </c>
      <c r="D338" s="278">
        <v>46.783333333333339</v>
      </c>
      <c r="E338" s="278">
        <v>46.01666666666668</v>
      </c>
      <c r="F338" s="278">
        <v>44.933333333333344</v>
      </c>
      <c r="G338" s="278">
        <v>44.166666666666686</v>
      </c>
      <c r="H338" s="278">
        <v>47.866666666666674</v>
      </c>
      <c r="I338" s="278">
        <v>48.63333333333334</v>
      </c>
      <c r="J338" s="278">
        <v>49.716666666666669</v>
      </c>
      <c r="K338" s="276">
        <v>47.55</v>
      </c>
      <c r="L338" s="276">
        <v>45.7</v>
      </c>
      <c r="M338" s="276">
        <v>289.77402999999998</v>
      </c>
    </row>
    <row r="339" spans="1:13">
      <c r="A339" s="267">
        <v>331</v>
      </c>
      <c r="B339" s="276" t="s">
        <v>261</v>
      </c>
      <c r="C339" s="277">
        <v>5259.8</v>
      </c>
      <c r="D339" s="278">
        <v>5440.2833333333328</v>
      </c>
      <c r="E339" s="278">
        <v>5000.5666666666657</v>
      </c>
      <c r="F339" s="278">
        <v>4741.333333333333</v>
      </c>
      <c r="G339" s="278">
        <v>4301.6166666666659</v>
      </c>
      <c r="H339" s="278">
        <v>5699.5166666666655</v>
      </c>
      <c r="I339" s="278">
        <v>6139.2333333333327</v>
      </c>
      <c r="J339" s="278">
        <v>6398.4666666666653</v>
      </c>
      <c r="K339" s="276">
        <v>5880</v>
      </c>
      <c r="L339" s="276">
        <v>5181.05</v>
      </c>
      <c r="M339" s="276">
        <v>41.595390000000002</v>
      </c>
    </row>
    <row r="340" spans="1:13">
      <c r="A340" s="267">
        <v>332</v>
      </c>
      <c r="B340" s="276" t="s">
        <v>478</v>
      </c>
      <c r="C340" s="277">
        <v>2747.45</v>
      </c>
      <c r="D340" s="278">
        <v>2730.8166666666671</v>
      </c>
      <c r="E340" s="278">
        <v>2639.6333333333341</v>
      </c>
      <c r="F340" s="278">
        <v>2531.8166666666671</v>
      </c>
      <c r="G340" s="278">
        <v>2440.6333333333341</v>
      </c>
      <c r="H340" s="278">
        <v>2838.6333333333341</v>
      </c>
      <c r="I340" s="278">
        <v>2929.8166666666675</v>
      </c>
      <c r="J340" s="278">
        <v>3037.6333333333341</v>
      </c>
      <c r="K340" s="276">
        <v>2822</v>
      </c>
      <c r="L340" s="276">
        <v>2623</v>
      </c>
      <c r="M340" s="276">
        <v>4.4437199999999999</v>
      </c>
    </row>
    <row r="341" spans="1:13">
      <c r="A341" s="267">
        <v>333</v>
      </c>
      <c r="B341" s="276" t="s">
        <v>151</v>
      </c>
      <c r="C341" s="277">
        <v>32.4</v>
      </c>
      <c r="D341" s="278">
        <v>32.533333333333331</v>
      </c>
      <c r="E341" s="278">
        <v>31.36666666666666</v>
      </c>
      <c r="F341" s="278">
        <v>30.333333333333329</v>
      </c>
      <c r="G341" s="278">
        <v>29.166666666666657</v>
      </c>
      <c r="H341" s="278">
        <v>33.566666666666663</v>
      </c>
      <c r="I341" s="278">
        <v>34.733333333333334</v>
      </c>
      <c r="J341" s="278">
        <v>35.766666666666666</v>
      </c>
      <c r="K341" s="276">
        <v>33.700000000000003</v>
      </c>
      <c r="L341" s="276">
        <v>31.5</v>
      </c>
      <c r="M341" s="276">
        <v>306.14195999999998</v>
      </c>
    </row>
    <row r="342" spans="1:13">
      <c r="A342" s="267">
        <v>334</v>
      </c>
      <c r="B342" s="276" t="s">
        <v>477</v>
      </c>
      <c r="C342" s="277">
        <v>62.05</v>
      </c>
      <c r="D342" s="278">
        <v>62.716666666666669</v>
      </c>
      <c r="E342" s="278">
        <v>60.683333333333337</v>
      </c>
      <c r="F342" s="278">
        <v>59.31666666666667</v>
      </c>
      <c r="G342" s="278">
        <v>57.283333333333339</v>
      </c>
      <c r="H342" s="278">
        <v>64.083333333333343</v>
      </c>
      <c r="I342" s="278">
        <v>66.116666666666674</v>
      </c>
      <c r="J342" s="278">
        <v>67.483333333333334</v>
      </c>
      <c r="K342" s="276">
        <v>64.75</v>
      </c>
      <c r="L342" s="276">
        <v>61.35</v>
      </c>
      <c r="M342" s="276">
        <v>15.49333</v>
      </c>
    </row>
    <row r="343" spans="1:13">
      <c r="A343" s="267">
        <v>335</v>
      </c>
      <c r="B343" s="276" t="s">
        <v>152</v>
      </c>
      <c r="C343" s="277">
        <v>61.65</v>
      </c>
      <c r="D343" s="278">
        <v>61.666666666666664</v>
      </c>
      <c r="E343" s="278">
        <v>59.633333333333326</v>
      </c>
      <c r="F343" s="278">
        <v>57.61666666666666</v>
      </c>
      <c r="G343" s="278">
        <v>55.583333333333321</v>
      </c>
      <c r="H343" s="278">
        <v>63.68333333333333</v>
      </c>
      <c r="I343" s="278">
        <v>65.716666666666669</v>
      </c>
      <c r="J343" s="278">
        <v>67.733333333333334</v>
      </c>
      <c r="K343" s="276">
        <v>63.7</v>
      </c>
      <c r="L343" s="276">
        <v>59.65</v>
      </c>
      <c r="M343" s="276">
        <v>98.294269999999997</v>
      </c>
    </row>
    <row r="344" spans="1:13">
      <c r="A344" s="267">
        <v>336</v>
      </c>
      <c r="B344" s="276" t="s">
        <v>473</v>
      </c>
      <c r="C344" s="277">
        <v>558.85</v>
      </c>
      <c r="D344" s="278">
        <v>556.6</v>
      </c>
      <c r="E344" s="278">
        <v>548.30000000000007</v>
      </c>
      <c r="F344" s="278">
        <v>537.75</v>
      </c>
      <c r="G344" s="278">
        <v>529.45000000000005</v>
      </c>
      <c r="H344" s="278">
        <v>567.15000000000009</v>
      </c>
      <c r="I344" s="278">
        <v>575.45000000000005</v>
      </c>
      <c r="J344" s="278">
        <v>586.00000000000011</v>
      </c>
      <c r="K344" s="276">
        <v>564.9</v>
      </c>
      <c r="L344" s="276">
        <v>546.04999999999995</v>
      </c>
      <c r="M344" s="276">
        <v>2.0055499999999999</v>
      </c>
    </row>
    <row r="345" spans="1:13">
      <c r="A345" s="267">
        <v>337</v>
      </c>
      <c r="B345" s="276" t="s">
        <v>153</v>
      </c>
      <c r="C345" s="277">
        <v>18515.25</v>
      </c>
      <c r="D345" s="278">
        <v>18515.083333333332</v>
      </c>
      <c r="E345" s="278">
        <v>18430.166666666664</v>
      </c>
      <c r="F345" s="278">
        <v>18345.083333333332</v>
      </c>
      <c r="G345" s="278">
        <v>18260.166666666664</v>
      </c>
      <c r="H345" s="278">
        <v>18600.166666666664</v>
      </c>
      <c r="I345" s="278">
        <v>18685.083333333328</v>
      </c>
      <c r="J345" s="278">
        <v>18770.166666666664</v>
      </c>
      <c r="K345" s="276">
        <v>18600</v>
      </c>
      <c r="L345" s="276">
        <v>18430</v>
      </c>
      <c r="M345" s="276">
        <v>0.57706000000000002</v>
      </c>
    </row>
    <row r="346" spans="1:13">
      <c r="A346" s="267">
        <v>338</v>
      </c>
      <c r="B346" s="276" t="s">
        <v>476</v>
      </c>
      <c r="C346" s="277">
        <v>39.450000000000003</v>
      </c>
      <c r="D346" s="278">
        <v>39.85</v>
      </c>
      <c r="E346" s="278">
        <v>38.85</v>
      </c>
      <c r="F346" s="278">
        <v>38.25</v>
      </c>
      <c r="G346" s="278">
        <v>37.25</v>
      </c>
      <c r="H346" s="278">
        <v>40.450000000000003</v>
      </c>
      <c r="I346" s="278">
        <v>41.45</v>
      </c>
      <c r="J346" s="278">
        <v>42.050000000000004</v>
      </c>
      <c r="K346" s="276">
        <v>40.85</v>
      </c>
      <c r="L346" s="276">
        <v>39.25</v>
      </c>
      <c r="M346" s="276">
        <v>18.885000000000002</v>
      </c>
    </row>
    <row r="347" spans="1:13">
      <c r="A347" s="267">
        <v>339</v>
      </c>
      <c r="B347" s="276" t="s">
        <v>475</v>
      </c>
      <c r="C347" s="277">
        <v>452.35</v>
      </c>
      <c r="D347" s="278">
        <v>451.05</v>
      </c>
      <c r="E347" s="278">
        <v>447.1</v>
      </c>
      <c r="F347" s="278">
        <v>441.85</v>
      </c>
      <c r="G347" s="278">
        <v>437.90000000000003</v>
      </c>
      <c r="H347" s="278">
        <v>456.3</v>
      </c>
      <c r="I347" s="278">
        <v>460.24999999999994</v>
      </c>
      <c r="J347" s="278">
        <v>465.5</v>
      </c>
      <c r="K347" s="276">
        <v>455</v>
      </c>
      <c r="L347" s="276">
        <v>445.8</v>
      </c>
      <c r="M347" s="276">
        <v>1.2108000000000001</v>
      </c>
    </row>
    <row r="348" spans="1:13">
      <c r="A348" s="267">
        <v>340</v>
      </c>
      <c r="B348" s="276" t="s">
        <v>270</v>
      </c>
      <c r="C348" s="277">
        <v>24.4</v>
      </c>
      <c r="D348" s="278">
        <v>24.5</v>
      </c>
      <c r="E348" s="278">
        <v>24</v>
      </c>
      <c r="F348" s="278">
        <v>23.6</v>
      </c>
      <c r="G348" s="278">
        <v>23.1</v>
      </c>
      <c r="H348" s="278">
        <v>24.9</v>
      </c>
      <c r="I348" s="278">
        <v>25.4</v>
      </c>
      <c r="J348" s="278">
        <v>25.799999999999997</v>
      </c>
      <c r="K348" s="276">
        <v>25</v>
      </c>
      <c r="L348" s="276">
        <v>24.1</v>
      </c>
      <c r="M348" s="276">
        <v>97.868440000000007</v>
      </c>
    </row>
    <row r="349" spans="1:13">
      <c r="A349" s="267">
        <v>341</v>
      </c>
      <c r="B349" s="276" t="s">
        <v>283</v>
      </c>
      <c r="C349" s="277">
        <v>126.75</v>
      </c>
      <c r="D349" s="278">
        <v>127.61666666666667</v>
      </c>
      <c r="E349" s="278">
        <v>125.53333333333336</v>
      </c>
      <c r="F349" s="278">
        <v>124.31666666666669</v>
      </c>
      <c r="G349" s="278">
        <v>122.23333333333338</v>
      </c>
      <c r="H349" s="278">
        <v>128.83333333333334</v>
      </c>
      <c r="I349" s="278">
        <v>130.91666666666666</v>
      </c>
      <c r="J349" s="278">
        <v>132.13333333333333</v>
      </c>
      <c r="K349" s="276">
        <v>129.69999999999999</v>
      </c>
      <c r="L349" s="276">
        <v>126.4</v>
      </c>
      <c r="M349" s="276">
        <v>3.2373599999999998</v>
      </c>
    </row>
    <row r="350" spans="1:13">
      <c r="A350" s="267">
        <v>342</v>
      </c>
      <c r="B350" s="276" t="s">
        <v>479</v>
      </c>
      <c r="C350" s="277">
        <v>1526.6</v>
      </c>
      <c r="D350" s="278">
        <v>1534.05</v>
      </c>
      <c r="E350" s="278">
        <v>1513.1499999999999</v>
      </c>
      <c r="F350" s="278">
        <v>1499.6999999999998</v>
      </c>
      <c r="G350" s="278">
        <v>1478.7999999999997</v>
      </c>
      <c r="H350" s="278">
        <v>1547.5</v>
      </c>
      <c r="I350" s="278">
        <v>1568.4</v>
      </c>
      <c r="J350" s="278">
        <v>1581.8500000000001</v>
      </c>
      <c r="K350" s="276">
        <v>1554.95</v>
      </c>
      <c r="L350" s="276">
        <v>1520.6</v>
      </c>
      <c r="M350" s="276">
        <v>0.17398</v>
      </c>
    </row>
    <row r="351" spans="1:13">
      <c r="A351" s="267">
        <v>343</v>
      </c>
      <c r="B351" s="276" t="s">
        <v>474</v>
      </c>
      <c r="C351" s="277">
        <v>55.6</v>
      </c>
      <c r="D351" s="278">
        <v>55.833333333333336</v>
      </c>
      <c r="E351" s="278">
        <v>55.016666666666673</v>
      </c>
      <c r="F351" s="278">
        <v>54.433333333333337</v>
      </c>
      <c r="G351" s="278">
        <v>53.616666666666674</v>
      </c>
      <c r="H351" s="278">
        <v>56.416666666666671</v>
      </c>
      <c r="I351" s="278">
        <v>57.233333333333334</v>
      </c>
      <c r="J351" s="278">
        <v>57.81666666666667</v>
      </c>
      <c r="K351" s="276">
        <v>56.65</v>
      </c>
      <c r="L351" s="276">
        <v>55.25</v>
      </c>
      <c r="M351" s="276">
        <v>10.01817</v>
      </c>
    </row>
    <row r="352" spans="1:13">
      <c r="A352" s="267">
        <v>344</v>
      </c>
      <c r="B352" s="276" t="s">
        <v>155</v>
      </c>
      <c r="C352" s="277">
        <v>123.25</v>
      </c>
      <c r="D352" s="278">
        <v>123.63333333333333</v>
      </c>
      <c r="E352" s="278">
        <v>120.86666666666665</v>
      </c>
      <c r="F352" s="278">
        <v>118.48333333333332</v>
      </c>
      <c r="G352" s="278">
        <v>115.71666666666664</v>
      </c>
      <c r="H352" s="278">
        <v>126.01666666666665</v>
      </c>
      <c r="I352" s="278">
        <v>128.78333333333333</v>
      </c>
      <c r="J352" s="278">
        <v>131.16666666666666</v>
      </c>
      <c r="K352" s="276">
        <v>126.4</v>
      </c>
      <c r="L352" s="276">
        <v>121.25</v>
      </c>
      <c r="M352" s="276">
        <v>199.98927</v>
      </c>
    </row>
    <row r="353" spans="1:13">
      <c r="A353" s="267">
        <v>345</v>
      </c>
      <c r="B353" s="276" t="s">
        <v>156</v>
      </c>
      <c r="C353" s="277">
        <v>97.85</v>
      </c>
      <c r="D353" s="278">
        <v>98.033333333333346</v>
      </c>
      <c r="E353" s="278">
        <v>97.066666666666691</v>
      </c>
      <c r="F353" s="278">
        <v>96.283333333333346</v>
      </c>
      <c r="G353" s="278">
        <v>95.316666666666691</v>
      </c>
      <c r="H353" s="278">
        <v>98.816666666666691</v>
      </c>
      <c r="I353" s="278">
        <v>99.78333333333336</v>
      </c>
      <c r="J353" s="278">
        <v>100.56666666666669</v>
      </c>
      <c r="K353" s="276">
        <v>99</v>
      </c>
      <c r="L353" s="276">
        <v>97.25</v>
      </c>
      <c r="M353" s="276">
        <v>219.52878000000001</v>
      </c>
    </row>
    <row r="354" spans="1:13">
      <c r="A354" s="267">
        <v>346</v>
      </c>
      <c r="B354" s="276" t="s">
        <v>271</v>
      </c>
      <c r="C354" s="277">
        <v>587.54999999999995</v>
      </c>
      <c r="D354" s="278">
        <v>585.18333333333328</v>
      </c>
      <c r="E354" s="278">
        <v>577.41666666666652</v>
      </c>
      <c r="F354" s="278">
        <v>567.28333333333319</v>
      </c>
      <c r="G354" s="278">
        <v>559.51666666666642</v>
      </c>
      <c r="H354" s="278">
        <v>595.31666666666661</v>
      </c>
      <c r="I354" s="278">
        <v>603.08333333333326</v>
      </c>
      <c r="J354" s="278">
        <v>613.2166666666667</v>
      </c>
      <c r="K354" s="276">
        <v>592.95000000000005</v>
      </c>
      <c r="L354" s="276">
        <v>575.04999999999995</v>
      </c>
      <c r="M354" s="276">
        <v>2.1511300000000002</v>
      </c>
    </row>
    <row r="355" spans="1:13">
      <c r="A355" s="267">
        <v>347</v>
      </c>
      <c r="B355" s="276" t="s">
        <v>272</v>
      </c>
      <c r="C355" s="277">
        <v>3364.95</v>
      </c>
      <c r="D355" s="278">
        <v>3392.75</v>
      </c>
      <c r="E355" s="278">
        <v>3305.5</v>
      </c>
      <c r="F355" s="278">
        <v>3246.05</v>
      </c>
      <c r="G355" s="278">
        <v>3158.8</v>
      </c>
      <c r="H355" s="278">
        <v>3452.2</v>
      </c>
      <c r="I355" s="278">
        <v>3539.45</v>
      </c>
      <c r="J355" s="278">
        <v>3598.8999999999996</v>
      </c>
      <c r="K355" s="276">
        <v>3480</v>
      </c>
      <c r="L355" s="276">
        <v>3333.3</v>
      </c>
      <c r="M355" s="276">
        <v>0.65934999999999999</v>
      </c>
    </row>
    <row r="356" spans="1:13">
      <c r="A356" s="267">
        <v>348</v>
      </c>
      <c r="B356" s="276" t="s">
        <v>157</v>
      </c>
      <c r="C356" s="277">
        <v>113</v>
      </c>
      <c r="D356" s="278">
        <v>113.73333333333333</v>
      </c>
      <c r="E356" s="278">
        <v>111.56666666666666</v>
      </c>
      <c r="F356" s="278">
        <v>110.13333333333333</v>
      </c>
      <c r="G356" s="278">
        <v>107.96666666666665</v>
      </c>
      <c r="H356" s="278">
        <v>115.16666666666667</v>
      </c>
      <c r="I356" s="278">
        <v>117.33333333333333</v>
      </c>
      <c r="J356" s="278">
        <v>118.76666666666668</v>
      </c>
      <c r="K356" s="276">
        <v>115.9</v>
      </c>
      <c r="L356" s="276">
        <v>112.3</v>
      </c>
      <c r="M356" s="276">
        <v>30.717780000000001</v>
      </c>
    </row>
    <row r="357" spans="1:13">
      <c r="A357" s="267">
        <v>349</v>
      </c>
      <c r="B357" s="276" t="s">
        <v>480</v>
      </c>
      <c r="C357" s="277">
        <v>80.8</v>
      </c>
      <c r="D357" s="278">
        <v>81.133333333333326</v>
      </c>
      <c r="E357" s="278">
        <v>79.716666666666654</v>
      </c>
      <c r="F357" s="278">
        <v>78.633333333333326</v>
      </c>
      <c r="G357" s="278">
        <v>77.216666666666654</v>
      </c>
      <c r="H357" s="278">
        <v>82.216666666666654</v>
      </c>
      <c r="I357" s="278">
        <v>83.63333333333334</v>
      </c>
      <c r="J357" s="278">
        <v>84.716666666666654</v>
      </c>
      <c r="K357" s="276">
        <v>82.55</v>
      </c>
      <c r="L357" s="276">
        <v>80.05</v>
      </c>
      <c r="M357" s="276">
        <v>0.34909000000000001</v>
      </c>
    </row>
    <row r="358" spans="1:13">
      <c r="A358" s="267">
        <v>350</v>
      </c>
      <c r="B358" s="276" t="s">
        <v>158</v>
      </c>
      <c r="C358" s="277">
        <v>96.95</v>
      </c>
      <c r="D358" s="278">
        <v>97.5</v>
      </c>
      <c r="E358" s="278">
        <v>95.7</v>
      </c>
      <c r="F358" s="278">
        <v>94.45</v>
      </c>
      <c r="G358" s="278">
        <v>92.65</v>
      </c>
      <c r="H358" s="278">
        <v>98.75</v>
      </c>
      <c r="I358" s="278">
        <v>100.55000000000001</v>
      </c>
      <c r="J358" s="278">
        <v>101.8</v>
      </c>
      <c r="K358" s="276">
        <v>99.3</v>
      </c>
      <c r="L358" s="276">
        <v>96.25</v>
      </c>
      <c r="M358" s="276">
        <v>503.06160999999997</v>
      </c>
    </row>
    <row r="359" spans="1:13">
      <c r="A359" s="267">
        <v>351</v>
      </c>
      <c r="B359" s="276" t="s">
        <v>481</v>
      </c>
      <c r="C359" s="277">
        <v>87.85</v>
      </c>
      <c r="D359" s="278">
        <v>87.3</v>
      </c>
      <c r="E359" s="278">
        <v>84.35</v>
      </c>
      <c r="F359" s="278">
        <v>80.849999999999994</v>
      </c>
      <c r="G359" s="278">
        <v>77.899999999999991</v>
      </c>
      <c r="H359" s="278">
        <v>90.8</v>
      </c>
      <c r="I359" s="278">
        <v>93.750000000000014</v>
      </c>
      <c r="J359" s="278">
        <v>97.25</v>
      </c>
      <c r="K359" s="276">
        <v>90.25</v>
      </c>
      <c r="L359" s="276">
        <v>83.8</v>
      </c>
      <c r="M359" s="276">
        <v>5.9849500000000004</v>
      </c>
    </row>
    <row r="360" spans="1:13">
      <c r="A360" s="267">
        <v>352</v>
      </c>
      <c r="B360" s="276" t="s">
        <v>482</v>
      </c>
      <c r="C360" s="277">
        <v>240.55</v>
      </c>
      <c r="D360" s="278">
        <v>240.38333333333333</v>
      </c>
      <c r="E360" s="278">
        <v>236.06666666666666</v>
      </c>
      <c r="F360" s="278">
        <v>231.58333333333334</v>
      </c>
      <c r="G360" s="278">
        <v>227.26666666666668</v>
      </c>
      <c r="H360" s="278">
        <v>244.86666666666665</v>
      </c>
      <c r="I360" s="278">
        <v>249.18333333333331</v>
      </c>
      <c r="J360" s="278">
        <v>253.66666666666663</v>
      </c>
      <c r="K360" s="276">
        <v>244.7</v>
      </c>
      <c r="L360" s="276">
        <v>235.9</v>
      </c>
      <c r="M360" s="276">
        <v>1.8188</v>
      </c>
    </row>
    <row r="361" spans="1:13">
      <c r="A361" s="267">
        <v>353</v>
      </c>
      <c r="B361" s="276" t="s">
        <v>483</v>
      </c>
      <c r="C361" s="277">
        <v>244.25</v>
      </c>
      <c r="D361" s="278">
        <v>243.06666666666669</v>
      </c>
      <c r="E361" s="278">
        <v>240.23333333333338</v>
      </c>
      <c r="F361" s="278">
        <v>236.2166666666667</v>
      </c>
      <c r="G361" s="278">
        <v>233.38333333333338</v>
      </c>
      <c r="H361" s="278">
        <v>247.08333333333337</v>
      </c>
      <c r="I361" s="278">
        <v>249.91666666666669</v>
      </c>
      <c r="J361" s="278">
        <v>253.93333333333337</v>
      </c>
      <c r="K361" s="276">
        <v>245.9</v>
      </c>
      <c r="L361" s="276">
        <v>239.05</v>
      </c>
      <c r="M361" s="276">
        <v>1.23773</v>
      </c>
    </row>
    <row r="362" spans="1:13">
      <c r="A362" s="267">
        <v>354</v>
      </c>
      <c r="B362" s="276" t="s">
        <v>159</v>
      </c>
      <c r="C362" s="277">
        <v>28748.75</v>
      </c>
      <c r="D362" s="278">
        <v>28859.633333333331</v>
      </c>
      <c r="E362" s="278">
        <v>28296.816666666662</v>
      </c>
      <c r="F362" s="278">
        <v>27844.883333333331</v>
      </c>
      <c r="G362" s="278">
        <v>27282.066666666662</v>
      </c>
      <c r="H362" s="278">
        <v>29311.566666666662</v>
      </c>
      <c r="I362" s="278">
        <v>29874.383333333328</v>
      </c>
      <c r="J362" s="278">
        <v>30326.316666666662</v>
      </c>
      <c r="K362" s="276">
        <v>29422.45</v>
      </c>
      <c r="L362" s="276">
        <v>28407.7</v>
      </c>
      <c r="M362" s="276">
        <v>0.61302999999999996</v>
      </c>
    </row>
    <row r="363" spans="1:13">
      <c r="A363" s="267">
        <v>355</v>
      </c>
      <c r="B363" s="276" t="s">
        <v>160</v>
      </c>
      <c r="C363" s="277">
        <v>1415.45</v>
      </c>
      <c r="D363" s="278">
        <v>1417.3166666666666</v>
      </c>
      <c r="E363" s="278">
        <v>1380.1333333333332</v>
      </c>
      <c r="F363" s="278">
        <v>1344.8166666666666</v>
      </c>
      <c r="G363" s="278">
        <v>1307.6333333333332</v>
      </c>
      <c r="H363" s="278">
        <v>1452.6333333333332</v>
      </c>
      <c r="I363" s="278">
        <v>1489.8166666666666</v>
      </c>
      <c r="J363" s="278">
        <v>1525.1333333333332</v>
      </c>
      <c r="K363" s="276">
        <v>1454.5</v>
      </c>
      <c r="L363" s="276">
        <v>1382</v>
      </c>
      <c r="M363" s="276">
        <v>17.89303</v>
      </c>
    </row>
    <row r="364" spans="1:13">
      <c r="A364" s="267">
        <v>356</v>
      </c>
      <c r="B364" s="276" t="s">
        <v>488</v>
      </c>
      <c r="C364" s="277">
        <v>1540.85</v>
      </c>
      <c r="D364" s="278">
        <v>1550.8333333333333</v>
      </c>
      <c r="E364" s="278">
        <v>1502.6666666666665</v>
      </c>
      <c r="F364" s="278">
        <v>1464.4833333333333</v>
      </c>
      <c r="G364" s="278">
        <v>1416.3166666666666</v>
      </c>
      <c r="H364" s="278">
        <v>1589.0166666666664</v>
      </c>
      <c r="I364" s="278">
        <v>1637.1833333333329</v>
      </c>
      <c r="J364" s="278">
        <v>1675.3666666666663</v>
      </c>
      <c r="K364" s="276">
        <v>1599</v>
      </c>
      <c r="L364" s="276">
        <v>1512.65</v>
      </c>
      <c r="M364" s="276">
        <v>1.4909300000000001</v>
      </c>
    </row>
    <row r="365" spans="1:13">
      <c r="A365" s="267">
        <v>357</v>
      </c>
      <c r="B365" s="276" t="s">
        <v>161</v>
      </c>
      <c r="C365" s="277">
        <v>256.10000000000002</v>
      </c>
      <c r="D365" s="278">
        <v>256.01666666666665</v>
      </c>
      <c r="E365" s="278">
        <v>252.63333333333333</v>
      </c>
      <c r="F365" s="278">
        <v>249.16666666666669</v>
      </c>
      <c r="G365" s="278">
        <v>245.78333333333336</v>
      </c>
      <c r="H365" s="278">
        <v>259.48333333333329</v>
      </c>
      <c r="I365" s="278">
        <v>262.86666666666662</v>
      </c>
      <c r="J365" s="278">
        <v>266.33333333333326</v>
      </c>
      <c r="K365" s="276">
        <v>259.39999999999998</v>
      </c>
      <c r="L365" s="276">
        <v>252.55</v>
      </c>
      <c r="M365" s="276">
        <v>30.532340000000001</v>
      </c>
    </row>
    <row r="366" spans="1:13">
      <c r="A366" s="267">
        <v>358</v>
      </c>
      <c r="B366" s="276" t="s">
        <v>162</v>
      </c>
      <c r="C366" s="277">
        <v>118.75</v>
      </c>
      <c r="D366" s="278">
        <v>118.75</v>
      </c>
      <c r="E366" s="278">
        <v>117.2</v>
      </c>
      <c r="F366" s="278">
        <v>115.65</v>
      </c>
      <c r="G366" s="278">
        <v>114.10000000000001</v>
      </c>
      <c r="H366" s="278">
        <v>120.3</v>
      </c>
      <c r="I366" s="278">
        <v>121.85000000000001</v>
      </c>
      <c r="J366" s="278">
        <v>123.39999999999999</v>
      </c>
      <c r="K366" s="276">
        <v>120.3</v>
      </c>
      <c r="L366" s="276">
        <v>117.2</v>
      </c>
      <c r="M366" s="276">
        <v>58.479520000000001</v>
      </c>
    </row>
    <row r="367" spans="1:13">
      <c r="A367" s="267">
        <v>359</v>
      </c>
      <c r="B367" s="276" t="s">
        <v>275</v>
      </c>
      <c r="C367" s="277">
        <v>5165.3999999999996</v>
      </c>
      <c r="D367" s="278">
        <v>5181.8</v>
      </c>
      <c r="E367" s="278">
        <v>5138.6000000000004</v>
      </c>
      <c r="F367" s="278">
        <v>5111.8</v>
      </c>
      <c r="G367" s="278">
        <v>5068.6000000000004</v>
      </c>
      <c r="H367" s="278">
        <v>5208.6000000000004</v>
      </c>
      <c r="I367" s="278">
        <v>5251.7999999999993</v>
      </c>
      <c r="J367" s="278">
        <v>5278.6</v>
      </c>
      <c r="K367" s="276">
        <v>5225</v>
      </c>
      <c r="L367" s="276">
        <v>5155</v>
      </c>
      <c r="M367" s="276">
        <v>0.57899</v>
      </c>
    </row>
    <row r="368" spans="1:13">
      <c r="A368" s="267">
        <v>360</v>
      </c>
      <c r="B368" s="276" t="s">
        <v>277</v>
      </c>
      <c r="C368" s="277">
        <v>11236.5</v>
      </c>
      <c r="D368" s="278">
        <v>11181.516666666668</v>
      </c>
      <c r="E368" s="278">
        <v>11096.983333333337</v>
      </c>
      <c r="F368" s="278">
        <v>10957.466666666669</v>
      </c>
      <c r="G368" s="278">
        <v>10872.933333333338</v>
      </c>
      <c r="H368" s="278">
        <v>11321.033333333336</v>
      </c>
      <c r="I368" s="278">
        <v>11405.566666666666</v>
      </c>
      <c r="J368" s="278">
        <v>11545.083333333336</v>
      </c>
      <c r="K368" s="276">
        <v>11266.05</v>
      </c>
      <c r="L368" s="276">
        <v>11042</v>
      </c>
      <c r="M368" s="276">
        <v>9.1450000000000004E-2</v>
      </c>
    </row>
    <row r="369" spans="1:13">
      <c r="A369" s="267">
        <v>361</v>
      </c>
      <c r="B369" s="276" t="s">
        <v>494</v>
      </c>
      <c r="C369" s="277">
        <v>6932.9</v>
      </c>
      <c r="D369" s="278">
        <v>6997</v>
      </c>
      <c r="E369" s="278">
        <v>6838.05</v>
      </c>
      <c r="F369" s="278">
        <v>6743.2</v>
      </c>
      <c r="G369" s="278">
        <v>6584.25</v>
      </c>
      <c r="H369" s="278">
        <v>7091.85</v>
      </c>
      <c r="I369" s="278">
        <v>7250.8000000000011</v>
      </c>
      <c r="J369" s="278">
        <v>7345.6500000000005</v>
      </c>
      <c r="K369" s="276">
        <v>7155.95</v>
      </c>
      <c r="L369" s="276">
        <v>6902.15</v>
      </c>
      <c r="M369" s="276">
        <v>8.2070000000000004E-2</v>
      </c>
    </row>
    <row r="370" spans="1:13">
      <c r="A370" s="267">
        <v>362</v>
      </c>
      <c r="B370" s="276" t="s">
        <v>489</v>
      </c>
      <c r="C370" s="277">
        <v>170.35</v>
      </c>
      <c r="D370" s="278">
        <v>173.13333333333333</v>
      </c>
      <c r="E370" s="278">
        <v>166.41666666666666</v>
      </c>
      <c r="F370" s="278">
        <v>162.48333333333332</v>
      </c>
      <c r="G370" s="278">
        <v>155.76666666666665</v>
      </c>
      <c r="H370" s="278">
        <v>177.06666666666666</v>
      </c>
      <c r="I370" s="278">
        <v>183.78333333333336</v>
      </c>
      <c r="J370" s="278">
        <v>187.71666666666667</v>
      </c>
      <c r="K370" s="276">
        <v>179.85</v>
      </c>
      <c r="L370" s="276">
        <v>169.2</v>
      </c>
      <c r="M370" s="276">
        <v>20.907879999999999</v>
      </c>
    </row>
    <row r="371" spans="1:13">
      <c r="A371" s="267">
        <v>363</v>
      </c>
      <c r="B371" s="276" t="s">
        <v>490</v>
      </c>
      <c r="C371" s="277">
        <v>767.35</v>
      </c>
      <c r="D371" s="278">
        <v>767.7833333333333</v>
      </c>
      <c r="E371" s="278">
        <v>758.56666666666661</v>
      </c>
      <c r="F371" s="278">
        <v>749.7833333333333</v>
      </c>
      <c r="G371" s="278">
        <v>740.56666666666661</v>
      </c>
      <c r="H371" s="278">
        <v>776.56666666666661</v>
      </c>
      <c r="I371" s="278">
        <v>785.7833333333333</v>
      </c>
      <c r="J371" s="278">
        <v>794.56666666666661</v>
      </c>
      <c r="K371" s="276">
        <v>777</v>
      </c>
      <c r="L371" s="276">
        <v>759</v>
      </c>
      <c r="M371" s="276">
        <v>2.2709600000000001</v>
      </c>
    </row>
    <row r="372" spans="1:13">
      <c r="A372" s="267">
        <v>364</v>
      </c>
      <c r="B372" s="276" t="s">
        <v>163</v>
      </c>
      <c r="C372" s="277">
        <v>1795.4</v>
      </c>
      <c r="D372" s="278">
        <v>1788.6499999999999</v>
      </c>
      <c r="E372" s="278">
        <v>1776.7499999999998</v>
      </c>
      <c r="F372" s="278">
        <v>1758.1</v>
      </c>
      <c r="G372" s="278">
        <v>1746.1999999999998</v>
      </c>
      <c r="H372" s="278">
        <v>1807.2999999999997</v>
      </c>
      <c r="I372" s="278">
        <v>1819.1999999999998</v>
      </c>
      <c r="J372" s="278">
        <v>1837.8499999999997</v>
      </c>
      <c r="K372" s="276">
        <v>1800.55</v>
      </c>
      <c r="L372" s="276">
        <v>1770</v>
      </c>
      <c r="M372" s="276">
        <v>5.8813000000000004</v>
      </c>
    </row>
    <row r="373" spans="1:13">
      <c r="A373" s="267">
        <v>365</v>
      </c>
      <c r="B373" s="276" t="s">
        <v>273</v>
      </c>
      <c r="C373" s="277">
        <v>2229.15</v>
      </c>
      <c r="D373" s="278">
        <v>2245.1166666666663</v>
      </c>
      <c r="E373" s="278">
        <v>2200.2333333333327</v>
      </c>
      <c r="F373" s="278">
        <v>2171.3166666666662</v>
      </c>
      <c r="G373" s="278">
        <v>2126.4333333333325</v>
      </c>
      <c r="H373" s="278">
        <v>2274.0333333333328</v>
      </c>
      <c r="I373" s="278">
        <v>2318.916666666667</v>
      </c>
      <c r="J373" s="278">
        <v>2347.833333333333</v>
      </c>
      <c r="K373" s="276">
        <v>2290</v>
      </c>
      <c r="L373" s="276">
        <v>2216.1999999999998</v>
      </c>
      <c r="M373" s="276">
        <v>6.4096500000000001</v>
      </c>
    </row>
    <row r="374" spans="1:13">
      <c r="A374" s="267">
        <v>366</v>
      </c>
      <c r="B374" s="276" t="s">
        <v>164</v>
      </c>
      <c r="C374" s="277">
        <v>35.200000000000003</v>
      </c>
      <c r="D374" s="278">
        <v>35.449999999999996</v>
      </c>
      <c r="E374" s="278">
        <v>34.499999999999993</v>
      </c>
      <c r="F374" s="278">
        <v>33.799999999999997</v>
      </c>
      <c r="G374" s="278">
        <v>32.849999999999994</v>
      </c>
      <c r="H374" s="278">
        <v>36.149999999999991</v>
      </c>
      <c r="I374" s="278">
        <v>37.099999999999994</v>
      </c>
      <c r="J374" s="278">
        <v>37.79999999999999</v>
      </c>
      <c r="K374" s="276">
        <v>36.4</v>
      </c>
      <c r="L374" s="276">
        <v>34.75</v>
      </c>
      <c r="M374" s="276">
        <v>2023.2789</v>
      </c>
    </row>
    <row r="375" spans="1:13">
      <c r="A375" s="267">
        <v>367</v>
      </c>
      <c r="B375" s="276" t="s">
        <v>274</v>
      </c>
      <c r="C375" s="277">
        <v>366.3</v>
      </c>
      <c r="D375" s="278">
        <v>369.45</v>
      </c>
      <c r="E375" s="278">
        <v>360.9</v>
      </c>
      <c r="F375" s="278">
        <v>355.5</v>
      </c>
      <c r="G375" s="278">
        <v>346.95</v>
      </c>
      <c r="H375" s="278">
        <v>374.84999999999997</v>
      </c>
      <c r="I375" s="278">
        <v>383.40000000000003</v>
      </c>
      <c r="J375" s="278">
        <v>388.79999999999995</v>
      </c>
      <c r="K375" s="276">
        <v>378</v>
      </c>
      <c r="L375" s="276">
        <v>364.05</v>
      </c>
      <c r="M375" s="276">
        <v>2.4117600000000001</v>
      </c>
    </row>
    <row r="376" spans="1:13">
      <c r="A376" s="267">
        <v>368</v>
      </c>
      <c r="B376" s="276" t="s">
        <v>485</v>
      </c>
      <c r="C376" s="277">
        <v>175.65</v>
      </c>
      <c r="D376" s="278">
        <v>177.56666666666669</v>
      </c>
      <c r="E376" s="278">
        <v>168.23333333333338</v>
      </c>
      <c r="F376" s="278">
        <v>160.81666666666669</v>
      </c>
      <c r="G376" s="278">
        <v>151.48333333333338</v>
      </c>
      <c r="H376" s="278">
        <v>184.98333333333338</v>
      </c>
      <c r="I376" s="278">
        <v>194.31666666666669</v>
      </c>
      <c r="J376" s="278">
        <v>201.73333333333338</v>
      </c>
      <c r="K376" s="276">
        <v>186.9</v>
      </c>
      <c r="L376" s="276">
        <v>170.15</v>
      </c>
      <c r="M376" s="276">
        <v>117.9121</v>
      </c>
    </row>
    <row r="377" spans="1:13">
      <c r="A377" s="267">
        <v>369</v>
      </c>
      <c r="B377" s="276" t="s">
        <v>491</v>
      </c>
      <c r="C377" s="277">
        <v>1176.0999999999999</v>
      </c>
      <c r="D377" s="278">
        <v>1175.3500000000001</v>
      </c>
      <c r="E377" s="278">
        <v>1145.7500000000002</v>
      </c>
      <c r="F377" s="278">
        <v>1115.4000000000001</v>
      </c>
      <c r="G377" s="278">
        <v>1085.8000000000002</v>
      </c>
      <c r="H377" s="278">
        <v>1205.7000000000003</v>
      </c>
      <c r="I377" s="278">
        <v>1235.3000000000002</v>
      </c>
      <c r="J377" s="278">
        <v>1265.6500000000003</v>
      </c>
      <c r="K377" s="276">
        <v>1204.95</v>
      </c>
      <c r="L377" s="276">
        <v>1145</v>
      </c>
      <c r="M377" s="276">
        <v>16.144400000000001</v>
      </c>
    </row>
    <row r="378" spans="1:13">
      <c r="A378" s="267">
        <v>370</v>
      </c>
      <c r="B378" s="276" t="s">
        <v>2223</v>
      </c>
      <c r="C378" s="277">
        <v>512.04999999999995</v>
      </c>
      <c r="D378" s="278">
        <v>515.16666666666663</v>
      </c>
      <c r="E378" s="278">
        <v>502.73333333333323</v>
      </c>
      <c r="F378" s="278">
        <v>493.41666666666663</v>
      </c>
      <c r="G378" s="278">
        <v>480.98333333333323</v>
      </c>
      <c r="H378" s="278">
        <v>524.48333333333323</v>
      </c>
      <c r="I378" s="278">
        <v>536.91666666666663</v>
      </c>
      <c r="J378" s="278">
        <v>546.23333333333323</v>
      </c>
      <c r="K378" s="276">
        <v>527.6</v>
      </c>
      <c r="L378" s="276">
        <v>505.85</v>
      </c>
      <c r="M378" s="276">
        <v>0.91171000000000002</v>
      </c>
    </row>
    <row r="379" spans="1:13">
      <c r="A379" s="267">
        <v>371</v>
      </c>
      <c r="B379" s="276" t="s">
        <v>165</v>
      </c>
      <c r="C379" s="277">
        <v>196.15</v>
      </c>
      <c r="D379" s="278">
        <v>193.58333333333334</v>
      </c>
      <c r="E379" s="278">
        <v>189.56666666666669</v>
      </c>
      <c r="F379" s="278">
        <v>182.98333333333335</v>
      </c>
      <c r="G379" s="278">
        <v>178.9666666666667</v>
      </c>
      <c r="H379" s="278">
        <v>200.16666666666669</v>
      </c>
      <c r="I379" s="278">
        <v>204.18333333333334</v>
      </c>
      <c r="J379" s="278">
        <v>210.76666666666668</v>
      </c>
      <c r="K379" s="276">
        <v>197.6</v>
      </c>
      <c r="L379" s="276">
        <v>187</v>
      </c>
      <c r="M379" s="276">
        <v>305.24202000000002</v>
      </c>
    </row>
    <row r="380" spans="1:13">
      <c r="A380" s="267">
        <v>372</v>
      </c>
      <c r="B380" s="276" t="s">
        <v>492</v>
      </c>
      <c r="C380" s="277">
        <v>121.95</v>
      </c>
      <c r="D380" s="278">
        <v>122.09999999999998</v>
      </c>
      <c r="E380" s="278">
        <v>118.44999999999996</v>
      </c>
      <c r="F380" s="278">
        <v>114.94999999999997</v>
      </c>
      <c r="G380" s="278">
        <v>111.29999999999995</v>
      </c>
      <c r="H380" s="278">
        <v>125.59999999999997</v>
      </c>
      <c r="I380" s="278">
        <v>129.24999999999997</v>
      </c>
      <c r="J380" s="278">
        <v>132.74999999999997</v>
      </c>
      <c r="K380" s="276">
        <v>125.75</v>
      </c>
      <c r="L380" s="276">
        <v>118.6</v>
      </c>
      <c r="M380" s="276">
        <v>25.219819999999999</v>
      </c>
    </row>
    <row r="381" spans="1:13">
      <c r="A381" s="267">
        <v>373</v>
      </c>
      <c r="B381" s="276" t="s">
        <v>276</v>
      </c>
      <c r="C381" s="277">
        <v>280.89999999999998</v>
      </c>
      <c r="D381" s="278">
        <v>280.73333333333335</v>
      </c>
      <c r="E381" s="278">
        <v>275.4666666666667</v>
      </c>
      <c r="F381" s="278">
        <v>270.03333333333336</v>
      </c>
      <c r="G381" s="278">
        <v>264.76666666666671</v>
      </c>
      <c r="H381" s="278">
        <v>286.16666666666669</v>
      </c>
      <c r="I381" s="278">
        <v>291.43333333333334</v>
      </c>
      <c r="J381" s="278">
        <v>296.86666666666667</v>
      </c>
      <c r="K381" s="276">
        <v>286</v>
      </c>
      <c r="L381" s="276">
        <v>275.3</v>
      </c>
      <c r="M381" s="276">
        <v>12.636889999999999</v>
      </c>
    </row>
    <row r="382" spans="1:13">
      <c r="A382" s="267">
        <v>374</v>
      </c>
      <c r="B382" s="276" t="s">
        <v>493</v>
      </c>
      <c r="C382" s="277">
        <v>88.5</v>
      </c>
      <c r="D382" s="278">
        <v>89.75</v>
      </c>
      <c r="E382" s="278">
        <v>85.75</v>
      </c>
      <c r="F382" s="278">
        <v>83</v>
      </c>
      <c r="G382" s="278">
        <v>79</v>
      </c>
      <c r="H382" s="278">
        <v>92.5</v>
      </c>
      <c r="I382" s="278">
        <v>96.5</v>
      </c>
      <c r="J382" s="278">
        <v>99.25</v>
      </c>
      <c r="K382" s="276">
        <v>93.75</v>
      </c>
      <c r="L382" s="276">
        <v>87</v>
      </c>
      <c r="M382" s="276">
        <v>13.27496</v>
      </c>
    </row>
    <row r="383" spans="1:13">
      <c r="A383" s="267">
        <v>375</v>
      </c>
      <c r="B383" s="276" t="s">
        <v>486</v>
      </c>
      <c r="C383" s="277">
        <v>60.2</v>
      </c>
      <c r="D383" s="278">
        <v>60.366666666666667</v>
      </c>
      <c r="E383" s="278">
        <v>59.583333333333336</v>
      </c>
      <c r="F383" s="278">
        <v>58.966666666666669</v>
      </c>
      <c r="G383" s="278">
        <v>58.183333333333337</v>
      </c>
      <c r="H383" s="278">
        <v>60.983333333333334</v>
      </c>
      <c r="I383" s="278">
        <v>61.766666666666666</v>
      </c>
      <c r="J383" s="278">
        <v>62.383333333333333</v>
      </c>
      <c r="K383" s="276">
        <v>61.15</v>
      </c>
      <c r="L383" s="276">
        <v>59.75</v>
      </c>
      <c r="M383" s="276">
        <v>11.23245</v>
      </c>
    </row>
    <row r="384" spans="1:13">
      <c r="A384" s="267">
        <v>376</v>
      </c>
      <c r="B384" s="276" t="s">
        <v>166</v>
      </c>
      <c r="C384" s="277">
        <v>1438.1</v>
      </c>
      <c r="D384" s="278">
        <v>1441.45</v>
      </c>
      <c r="E384" s="278">
        <v>1415</v>
      </c>
      <c r="F384" s="278">
        <v>1391.8999999999999</v>
      </c>
      <c r="G384" s="278">
        <v>1365.4499999999998</v>
      </c>
      <c r="H384" s="278">
        <v>1464.5500000000002</v>
      </c>
      <c r="I384" s="278">
        <v>1491.0000000000005</v>
      </c>
      <c r="J384" s="278">
        <v>1514.1000000000004</v>
      </c>
      <c r="K384" s="276">
        <v>1467.9</v>
      </c>
      <c r="L384" s="276">
        <v>1418.35</v>
      </c>
      <c r="M384" s="276">
        <v>26.536760000000001</v>
      </c>
    </row>
    <row r="385" spans="1:13">
      <c r="A385" s="267">
        <v>377</v>
      </c>
      <c r="B385" s="276" t="s">
        <v>278</v>
      </c>
      <c r="C385" s="277">
        <v>525.6</v>
      </c>
      <c r="D385" s="278">
        <v>529.66666666666663</v>
      </c>
      <c r="E385" s="278">
        <v>516.43333333333328</v>
      </c>
      <c r="F385" s="278">
        <v>507.26666666666665</v>
      </c>
      <c r="G385" s="278">
        <v>494.0333333333333</v>
      </c>
      <c r="H385" s="278">
        <v>538.83333333333326</v>
      </c>
      <c r="I385" s="278">
        <v>552.06666666666661</v>
      </c>
      <c r="J385" s="278">
        <v>561.23333333333323</v>
      </c>
      <c r="K385" s="276">
        <v>542.9</v>
      </c>
      <c r="L385" s="276">
        <v>520.5</v>
      </c>
      <c r="M385" s="276">
        <v>1.7445900000000001</v>
      </c>
    </row>
    <row r="386" spans="1:13">
      <c r="A386" s="267">
        <v>378</v>
      </c>
      <c r="B386" s="276" t="s">
        <v>496</v>
      </c>
      <c r="C386" s="277">
        <v>481.2</v>
      </c>
      <c r="D386" s="278">
        <v>475.8</v>
      </c>
      <c r="E386" s="278">
        <v>467.35</v>
      </c>
      <c r="F386" s="278">
        <v>453.5</v>
      </c>
      <c r="G386" s="278">
        <v>445.05</v>
      </c>
      <c r="H386" s="278">
        <v>489.65000000000003</v>
      </c>
      <c r="I386" s="278">
        <v>498.09999999999997</v>
      </c>
      <c r="J386" s="278">
        <v>511.95000000000005</v>
      </c>
      <c r="K386" s="276">
        <v>484.25</v>
      </c>
      <c r="L386" s="276">
        <v>461.95</v>
      </c>
      <c r="M386" s="276">
        <v>14.661530000000001</v>
      </c>
    </row>
    <row r="387" spans="1:13">
      <c r="A387" s="267">
        <v>379</v>
      </c>
      <c r="B387" s="276" t="s">
        <v>498</v>
      </c>
      <c r="C387" s="277">
        <v>141.69999999999999</v>
      </c>
      <c r="D387" s="278">
        <v>142.36666666666665</v>
      </c>
      <c r="E387" s="278">
        <v>138.1333333333333</v>
      </c>
      <c r="F387" s="278">
        <v>134.56666666666666</v>
      </c>
      <c r="G387" s="278">
        <v>130.33333333333331</v>
      </c>
      <c r="H387" s="278">
        <v>145.93333333333328</v>
      </c>
      <c r="I387" s="278">
        <v>150.16666666666663</v>
      </c>
      <c r="J387" s="278">
        <v>153.73333333333326</v>
      </c>
      <c r="K387" s="276">
        <v>146.6</v>
      </c>
      <c r="L387" s="276">
        <v>138.80000000000001</v>
      </c>
      <c r="M387" s="276">
        <v>18.201139999999999</v>
      </c>
    </row>
    <row r="388" spans="1:13">
      <c r="A388" s="267">
        <v>380</v>
      </c>
      <c r="B388" s="276" t="s">
        <v>279</v>
      </c>
      <c r="C388" s="277">
        <v>479.05</v>
      </c>
      <c r="D388" s="278">
        <v>479.13333333333338</v>
      </c>
      <c r="E388" s="278">
        <v>468.26666666666677</v>
      </c>
      <c r="F388" s="278">
        <v>457.48333333333341</v>
      </c>
      <c r="G388" s="278">
        <v>446.61666666666679</v>
      </c>
      <c r="H388" s="278">
        <v>489.91666666666674</v>
      </c>
      <c r="I388" s="278">
        <v>500.78333333333342</v>
      </c>
      <c r="J388" s="278">
        <v>511.56666666666672</v>
      </c>
      <c r="K388" s="276">
        <v>490</v>
      </c>
      <c r="L388" s="276">
        <v>468.35</v>
      </c>
      <c r="M388" s="276">
        <v>2.41195</v>
      </c>
    </row>
    <row r="389" spans="1:13">
      <c r="A389" s="267">
        <v>381</v>
      </c>
      <c r="B389" s="276" t="s">
        <v>499</v>
      </c>
      <c r="C389" s="277">
        <v>297.05</v>
      </c>
      <c r="D389" s="278">
        <v>295.68333333333334</v>
      </c>
      <c r="E389" s="278">
        <v>292.36666666666667</v>
      </c>
      <c r="F389" s="278">
        <v>287.68333333333334</v>
      </c>
      <c r="G389" s="278">
        <v>284.36666666666667</v>
      </c>
      <c r="H389" s="278">
        <v>300.36666666666667</v>
      </c>
      <c r="I389" s="278">
        <v>303.68333333333339</v>
      </c>
      <c r="J389" s="278">
        <v>308.36666666666667</v>
      </c>
      <c r="K389" s="276">
        <v>299</v>
      </c>
      <c r="L389" s="276">
        <v>291</v>
      </c>
      <c r="M389" s="276">
        <v>12.166359999999999</v>
      </c>
    </row>
    <row r="390" spans="1:13">
      <c r="A390" s="267">
        <v>382</v>
      </c>
      <c r="B390" s="276" t="s">
        <v>167</v>
      </c>
      <c r="C390" s="277">
        <v>802.45</v>
      </c>
      <c r="D390" s="278">
        <v>797.86666666666667</v>
      </c>
      <c r="E390" s="278">
        <v>790.73333333333335</v>
      </c>
      <c r="F390" s="278">
        <v>779.01666666666665</v>
      </c>
      <c r="G390" s="278">
        <v>771.88333333333333</v>
      </c>
      <c r="H390" s="278">
        <v>809.58333333333337</v>
      </c>
      <c r="I390" s="278">
        <v>816.71666666666681</v>
      </c>
      <c r="J390" s="278">
        <v>828.43333333333339</v>
      </c>
      <c r="K390" s="276">
        <v>805</v>
      </c>
      <c r="L390" s="276">
        <v>786.15</v>
      </c>
      <c r="M390" s="276">
        <v>9.7264199999999992</v>
      </c>
    </row>
    <row r="391" spans="1:13">
      <c r="A391" s="267">
        <v>383</v>
      </c>
      <c r="B391" s="276" t="s">
        <v>501</v>
      </c>
      <c r="C391" s="277">
        <v>1582.2</v>
      </c>
      <c r="D391" s="278">
        <v>1594.95</v>
      </c>
      <c r="E391" s="278">
        <v>1549.9</v>
      </c>
      <c r="F391" s="278">
        <v>1517.6000000000001</v>
      </c>
      <c r="G391" s="278">
        <v>1472.5500000000002</v>
      </c>
      <c r="H391" s="278">
        <v>1627.25</v>
      </c>
      <c r="I391" s="278">
        <v>1672.2999999999997</v>
      </c>
      <c r="J391" s="278">
        <v>1704.6</v>
      </c>
      <c r="K391" s="276">
        <v>1640</v>
      </c>
      <c r="L391" s="276">
        <v>1562.65</v>
      </c>
      <c r="M391" s="276">
        <v>0.13424</v>
      </c>
    </row>
    <row r="392" spans="1:13">
      <c r="A392" s="267">
        <v>384</v>
      </c>
      <c r="B392" s="276" t="s">
        <v>502</v>
      </c>
      <c r="C392" s="277">
        <v>346.9</v>
      </c>
      <c r="D392" s="278">
        <v>348.25</v>
      </c>
      <c r="E392" s="278">
        <v>340.95</v>
      </c>
      <c r="F392" s="278">
        <v>335</v>
      </c>
      <c r="G392" s="278">
        <v>327.7</v>
      </c>
      <c r="H392" s="278">
        <v>354.2</v>
      </c>
      <c r="I392" s="278">
        <v>361.49999999999994</v>
      </c>
      <c r="J392" s="278">
        <v>367.45</v>
      </c>
      <c r="K392" s="276">
        <v>355.55</v>
      </c>
      <c r="L392" s="276">
        <v>342.3</v>
      </c>
      <c r="M392" s="276">
        <v>13.23326</v>
      </c>
    </row>
    <row r="393" spans="1:13">
      <c r="A393" s="267">
        <v>385</v>
      </c>
      <c r="B393" s="276" t="s">
        <v>168</v>
      </c>
      <c r="C393" s="277">
        <v>264.2</v>
      </c>
      <c r="D393" s="278">
        <v>262.26666666666665</v>
      </c>
      <c r="E393" s="278">
        <v>253.98333333333329</v>
      </c>
      <c r="F393" s="278">
        <v>243.76666666666665</v>
      </c>
      <c r="G393" s="278">
        <v>235.48333333333329</v>
      </c>
      <c r="H393" s="278">
        <v>272.48333333333329</v>
      </c>
      <c r="I393" s="278">
        <v>280.76666666666659</v>
      </c>
      <c r="J393" s="278">
        <v>290.98333333333329</v>
      </c>
      <c r="K393" s="276">
        <v>270.55</v>
      </c>
      <c r="L393" s="276">
        <v>252.05</v>
      </c>
      <c r="M393" s="276">
        <v>494.24461000000002</v>
      </c>
    </row>
    <row r="394" spans="1:13">
      <c r="A394" s="267">
        <v>386</v>
      </c>
      <c r="B394" s="276" t="s">
        <v>500</v>
      </c>
      <c r="C394" s="277">
        <v>54.3</v>
      </c>
      <c r="D394" s="278">
        <v>54.716666666666669</v>
      </c>
      <c r="E394" s="278">
        <v>53.483333333333334</v>
      </c>
      <c r="F394" s="278">
        <v>52.666666666666664</v>
      </c>
      <c r="G394" s="278">
        <v>51.43333333333333</v>
      </c>
      <c r="H394" s="278">
        <v>55.533333333333339</v>
      </c>
      <c r="I394" s="278">
        <v>56.766666666666673</v>
      </c>
      <c r="J394" s="278">
        <v>57.583333333333343</v>
      </c>
      <c r="K394" s="276">
        <v>55.95</v>
      </c>
      <c r="L394" s="276">
        <v>53.9</v>
      </c>
      <c r="M394" s="276">
        <v>25.671700000000001</v>
      </c>
    </row>
    <row r="395" spans="1:13">
      <c r="A395" s="267">
        <v>387</v>
      </c>
      <c r="B395" s="276" t="s">
        <v>169</v>
      </c>
      <c r="C395" s="277">
        <v>141.05000000000001</v>
      </c>
      <c r="D395" s="278">
        <v>140.68333333333337</v>
      </c>
      <c r="E395" s="278">
        <v>138.96666666666673</v>
      </c>
      <c r="F395" s="278">
        <v>136.88333333333335</v>
      </c>
      <c r="G395" s="278">
        <v>135.16666666666671</v>
      </c>
      <c r="H395" s="278">
        <v>142.76666666666674</v>
      </c>
      <c r="I395" s="278">
        <v>144.48333333333338</v>
      </c>
      <c r="J395" s="278">
        <v>146.56666666666675</v>
      </c>
      <c r="K395" s="276">
        <v>142.4</v>
      </c>
      <c r="L395" s="276">
        <v>138.6</v>
      </c>
      <c r="M395" s="276">
        <v>71.548370000000006</v>
      </c>
    </row>
    <row r="396" spans="1:13">
      <c r="A396" s="267">
        <v>388</v>
      </c>
      <c r="B396" s="276" t="s">
        <v>503</v>
      </c>
      <c r="C396" s="277">
        <v>131</v>
      </c>
      <c r="D396" s="278">
        <v>131.75</v>
      </c>
      <c r="E396" s="278">
        <v>129.69999999999999</v>
      </c>
      <c r="F396" s="278">
        <v>128.39999999999998</v>
      </c>
      <c r="G396" s="278">
        <v>126.34999999999997</v>
      </c>
      <c r="H396" s="278">
        <v>133.05000000000001</v>
      </c>
      <c r="I396" s="278">
        <v>135.10000000000002</v>
      </c>
      <c r="J396" s="278">
        <v>136.40000000000003</v>
      </c>
      <c r="K396" s="276">
        <v>133.80000000000001</v>
      </c>
      <c r="L396" s="276">
        <v>130.44999999999999</v>
      </c>
      <c r="M396" s="276">
        <v>3.0903</v>
      </c>
    </row>
    <row r="397" spans="1:13">
      <c r="A397" s="267">
        <v>389</v>
      </c>
      <c r="B397" s="276" t="s">
        <v>504</v>
      </c>
      <c r="C397" s="277">
        <v>898.85</v>
      </c>
      <c r="D397" s="278">
        <v>897.2833333333333</v>
      </c>
      <c r="E397" s="278">
        <v>866.56666666666661</v>
      </c>
      <c r="F397" s="278">
        <v>834.2833333333333</v>
      </c>
      <c r="G397" s="278">
        <v>803.56666666666661</v>
      </c>
      <c r="H397" s="278">
        <v>929.56666666666661</v>
      </c>
      <c r="I397" s="278">
        <v>960.2833333333333</v>
      </c>
      <c r="J397" s="278">
        <v>992.56666666666661</v>
      </c>
      <c r="K397" s="276">
        <v>928</v>
      </c>
      <c r="L397" s="276">
        <v>865</v>
      </c>
      <c r="M397" s="276">
        <v>7.6708800000000004</v>
      </c>
    </row>
    <row r="398" spans="1:13">
      <c r="A398" s="267">
        <v>390</v>
      </c>
      <c r="B398" s="276" t="s">
        <v>170</v>
      </c>
      <c r="C398" s="277">
        <v>1914.25</v>
      </c>
      <c r="D398" s="278">
        <v>1928.4666666666665</v>
      </c>
      <c r="E398" s="278">
        <v>1890.9333333333329</v>
      </c>
      <c r="F398" s="278">
        <v>1867.6166666666666</v>
      </c>
      <c r="G398" s="278">
        <v>1830.083333333333</v>
      </c>
      <c r="H398" s="278">
        <v>1951.7833333333328</v>
      </c>
      <c r="I398" s="278">
        <v>1989.3166666666662</v>
      </c>
      <c r="J398" s="278">
        <v>2012.6333333333328</v>
      </c>
      <c r="K398" s="276">
        <v>1966</v>
      </c>
      <c r="L398" s="276">
        <v>1905.15</v>
      </c>
      <c r="M398" s="276">
        <v>214.14269999999999</v>
      </c>
    </row>
    <row r="399" spans="1:13">
      <c r="A399" s="267">
        <v>391</v>
      </c>
      <c r="B399" s="276" t="s">
        <v>519</v>
      </c>
      <c r="C399" s="277">
        <v>12.5</v>
      </c>
      <c r="D399" s="278">
        <v>12.416666666666666</v>
      </c>
      <c r="E399" s="278">
        <v>11.933333333333332</v>
      </c>
      <c r="F399" s="278">
        <v>11.366666666666665</v>
      </c>
      <c r="G399" s="278">
        <v>10.883333333333331</v>
      </c>
      <c r="H399" s="278">
        <v>12.983333333333333</v>
      </c>
      <c r="I399" s="278">
        <v>13.466666666666667</v>
      </c>
      <c r="J399" s="278">
        <v>14.033333333333333</v>
      </c>
      <c r="K399" s="276">
        <v>12.9</v>
      </c>
      <c r="L399" s="276">
        <v>11.85</v>
      </c>
      <c r="M399" s="276">
        <v>100.50127999999999</v>
      </c>
    </row>
    <row r="400" spans="1:13">
      <c r="A400" s="267">
        <v>392</v>
      </c>
      <c r="B400" s="276" t="s">
        <v>508</v>
      </c>
      <c r="C400" s="277">
        <v>239.8</v>
      </c>
      <c r="D400" s="278">
        <v>240.56666666666669</v>
      </c>
      <c r="E400" s="278">
        <v>234.23333333333338</v>
      </c>
      <c r="F400" s="278">
        <v>228.66666666666669</v>
      </c>
      <c r="G400" s="278">
        <v>222.33333333333337</v>
      </c>
      <c r="H400" s="278">
        <v>246.13333333333338</v>
      </c>
      <c r="I400" s="278">
        <v>252.4666666666667</v>
      </c>
      <c r="J400" s="278">
        <v>258.03333333333342</v>
      </c>
      <c r="K400" s="276">
        <v>246.9</v>
      </c>
      <c r="L400" s="276">
        <v>235</v>
      </c>
      <c r="M400" s="276">
        <v>5.4264000000000001</v>
      </c>
    </row>
    <row r="401" spans="1:13">
      <c r="A401" s="267">
        <v>393</v>
      </c>
      <c r="B401" s="276" t="s">
        <v>495</v>
      </c>
      <c r="C401" s="277">
        <v>280.55</v>
      </c>
      <c r="D401" s="278">
        <v>281.25</v>
      </c>
      <c r="E401" s="278">
        <v>277.5</v>
      </c>
      <c r="F401" s="278">
        <v>274.45</v>
      </c>
      <c r="G401" s="278">
        <v>270.7</v>
      </c>
      <c r="H401" s="278">
        <v>284.3</v>
      </c>
      <c r="I401" s="278">
        <v>288.05</v>
      </c>
      <c r="J401" s="278">
        <v>291.10000000000002</v>
      </c>
      <c r="K401" s="276">
        <v>285</v>
      </c>
      <c r="L401" s="276">
        <v>278.2</v>
      </c>
      <c r="M401" s="276">
        <v>11.72179</v>
      </c>
    </row>
    <row r="402" spans="1:13">
      <c r="A402" s="267">
        <v>394</v>
      </c>
      <c r="B402" s="276" t="s">
        <v>512</v>
      </c>
      <c r="C402" s="277">
        <v>63.55</v>
      </c>
      <c r="D402" s="278">
        <v>63.983333333333327</v>
      </c>
      <c r="E402" s="278">
        <v>61.86666666666666</v>
      </c>
      <c r="F402" s="278">
        <v>60.18333333333333</v>
      </c>
      <c r="G402" s="278">
        <v>58.066666666666663</v>
      </c>
      <c r="H402" s="278">
        <v>65.666666666666657</v>
      </c>
      <c r="I402" s="278">
        <v>67.783333333333317</v>
      </c>
      <c r="J402" s="278">
        <v>69.466666666666654</v>
      </c>
      <c r="K402" s="276">
        <v>66.099999999999994</v>
      </c>
      <c r="L402" s="276">
        <v>62.3</v>
      </c>
      <c r="M402" s="276">
        <v>8.8015799999999995</v>
      </c>
    </row>
    <row r="403" spans="1:13">
      <c r="A403" s="267">
        <v>395</v>
      </c>
      <c r="B403" s="276" t="s">
        <v>171</v>
      </c>
      <c r="C403" s="277">
        <v>76.2</v>
      </c>
      <c r="D403" s="278">
        <v>76.850000000000009</v>
      </c>
      <c r="E403" s="278">
        <v>74.550000000000011</v>
      </c>
      <c r="F403" s="278">
        <v>72.900000000000006</v>
      </c>
      <c r="G403" s="278">
        <v>70.600000000000009</v>
      </c>
      <c r="H403" s="278">
        <v>78.500000000000014</v>
      </c>
      <c r="I403" s="278">
        <v>80.8</v>
      </c>
      <c r="J403" s="278">
        <v>82.450000000000017</v>
      </c>
      <c r="K403" s="276">
        <v>79.150000000000006</v>
      </c>
      <c r="L403" s="276">
        <v>75.2</v>
      </c>
      <c r="M403" s="276">
        <v>566.09754999999996</v>
      </c>
    </row>
    <row r="404" spans="1:13">
      <c r="A404" s="267">
        <v>396</v>
      </c>
      <c r="B404" s="276" t="s">
        <v>513</v>
      </c>
      <c r="C404" s="277">
        <v>8139.4</v>
      </c>
      <c r="D404" s="278">
        <v>8155.8</v>
      </c>
      <c r="E404" s="278">
        <v>8096.6</v>
      </c>
      <c r="F404" s="278">
        <v>8053.8</v>
      </c>
      <c r="G404" s="278">
        <v>7994.6</v>
      </c>
      <c r="H404" s="278">
        <v>8198.6</v>
      </c>
      <c r="I404" s="278">
        <v>8257.7999999999993</v>
      </c>
      <c r="J404" s="278">
        <v>8300.6</v>
      </c>
      <c r="K404" s="276">
        <v>8215</v>
      </c>
      <c r="L404" s="276">
        <v>8113</v>
      </c>
      <c r="M404" s="276">
        <v>0.13395000000000001</v>
      </c>
    </row>
    <row r="405" spans="1:13">
      <c r="A405" s="267">
        <v>397</v>
      </c>
      <c r="B405" s="276" t="s">
        <v>3523</v>
      </c>
      <c r="C405" s="277">
        <v>969</v>
      </c>
      <c r="D405" s="278">
        <v>954.06666666666661</v>
      </c>
      <c r="E405" s="278">
        <v>933.13333333333321</v>
      </c>
      <c r="F405" s="278">
        <v>897.26666666666665</v>
      </c>
      <c r="G405" s="278">
        <v>876.33333333333326</v>
      </c>
      <c r="H405" s="278">
        <v>989.93333333333317</v>
      </c>
      <c r="I405" s="278">
        <v>1010.8666666666666</v>
      </c>
      <c r="J405" s="278">
        <v>1046.7333333333331</v>
      </c>
      <c r="K405" s="276">
        <v>975</v>
      </c>
      <c r="L405" s="276">
        <v>918.2</v>
      </c>
      <c r="M405" s="276">
        <v>74.564250000000001</v>
      </c>
    </row>
    <row r="406" spans="1:13">
      <c r="A406" s="267">
        <v>398</v>
      </c>
      <c r="B406" s="276" t="s">
        <v>280</v>
      </c>
      <c r="C406" s="277">
        <v>910.3</v>
      </c>
      <c r="D406" s="278">
        <v>908.76666666666677</v>
      </c>
      <c r="E406" s="278">
        <v>902.53333333333353</v>
      </c>
      <c r="F406" s="278">
        <v>894.76666666666677</v>
      </c>
      <c r="G406" s="278">
        <v>888.53333333333353</v>
      </c>
      <c r="H406" s="278">
        <v>916.53333333333353</v>
      </c>
      <c r="I406" s="278">
        <v>922.76666666666688</v>
      </c>
      <c r="J406" s="278">
        <v>930.53333333333353</v>
      </c>
      <c r="K406" s="276">
        <v>915</v>
      </c>
      <c r="L406" s="276">
        <v>901</v>
      </c>
      <c r="M406" s="276">
        <v>12.14878</v>
      </c>
    </row>
    <row r="407" spans="1:13">
      <c r="A407" s="267">
        <v>399</v>
      </c>
      <c r="B407" s="276" t="s">
        <v>172</v>
      </c>
      <c r="C407" s="277">
        <v>285.05</v>
      </c>
      <c r="D407" s="278">
        <v>285.2</v>
      </c>
      <c r="E407" s="278">
        <v>281.25</v>
      </c>
      <c r="F407" s="278">
        <v>277.45</v>
      </c>
      <c r="G407" s="278">
        <v>273.5</v>
      </c>
      <c r="H407" s="278">
        <v>289</v>
      </c>
      <c r="I407" s="278">
        <v>292.94999999999993</v>
      </c>
      <c r="J407" s="278">
        <v>296.75</v>
      </c>
      <c r="K407" s="276">
        <v>289.14999999999998</v>
      </c>
      <c r="L407" s="276">
        <v>281.39999999999998</v>
      </c>
      <c r="M407" s="276">
        <v>407.65708000000001</v>
      </c>
    </row>
    <row r="408" spans="1:13">
      <c r="A408" s="267">
        <v>400</v>
      </c>
      <c r="B408" s="276" t="s">
        <v>514</v>
      </c>
      <c r="C408" s="277">
        <v>4600.95</v>
      </c>
      <c r="D408" s="278">
        <v>4590.7666666666673</v>
      </c>
      <c r="E408" s="278">
        <v>4546.5333333333347</v>
      </c>
      <c r="F408" s="278">
        <v>4492.1166666666677</v>
      </c>
      <c r="G408" s="278">
        <v>4447.883333333335</v>
      </c>
      <c r="H408" s="278">
        <v>4645.1833333333343</v>
      </c>
      <c r="I408" s="278">
        <v>4689.4166666666661</v>
      </c>
      <c r="J408" s="278">
        <v>4743.8333333333339</v>
      </c>
      <c r="K408" s="276">
        <v>4635</v>
      </c>
      <c r="L408" s="276">
        <v>4536.3500000000004</v>
      </c>
      <c r="M408" s="276">
        <v>0.10877000000000001</v>
      </c>
    </row>
    <row r="409" spans="1:13">
      <c r="A409" s="267">
        <v>401</v>
      </c>
      <c r="B409" s="276" t="s">
        <v>2402</v>
      </c>
      <c r="C409" s="277">
        <v>85.65</v>
      </c>
      <c r="D409" s="278">
        <v>86.583333333333329</v>
      </c>
      <c r="E409" s="278">
        <v>83.666666666666657</v>
      </c>
      <c r="F409" s="278">
        <v>81.683333333333323</v>
      </c>
      <c r="G409" s="278">
        <v>78.766666666666652</v>
      </c>
      <c r="H409" s="278">
        <v>88.566666666666663</v>
      </c>
      <c r="I409" s="278">
        <v>91.48333333333332</v>
      </c>
      <c r="J409" s="278">
        <v>93.466666666666669</v>
      </c>
      <c r="K409" s="276">
        <v>89.5</v>
      </c>
      <c r="L409" s="276">
        <v>84.6</v>
      </c>
      <c r="M409" s="276">
        <v>4.9437899999999999</v>
      </c>
    </row>
    <row r="410" spans="1:13">
      <c r="A410" s="267">
        <v>402</v>
      </c>
      <c r="B410" s="276" t="s">
        <v>2404</v>
      </c>
      <c r="C410" s="277">
        <v>88.5</v>
      </c>
      <c r="D410" s="278">
        <v>88.933333333333323</v>
      </c>
      <c r="E410" s="278">
        <v>87.666666666666643</v>
      </c>
      <c r="F410" s="278">
        <v>86.833333333333314</v>
      </c>
      <c r="G410" s="278">
        <v>85.566666666666634</v>
      </c>
      <c r="H410" s="278">
        <v>89.766666666666652</v>
      </c>
      <c r="I410" s="278">
        <v>91.033333333333331</v>
      </c>
      <c r="J410" s="278">
        <v>91.86666666666666</v>
      </c>
      <c r="K410" s="276">
        <v>90.2</v>
      </c>
      <c r="L410" s="276">
        <v>88.1</v>
      </c>
      <c r="M410" s="276">
        <v>19.518000000000001</v>
      </c>
    </row>
    <row r="411" spans="1:13">
      <c r="A411" s="267">
        <v>403</v>
      </c>
      <c r="B411" s="276" t="s">
        <v>2412</v>
      </c>
      <c r="C411" s="277">
        <v>184.05</v>
      </c>
      <c r="D411" s="278">
        <v>183.11666666666667</v>
      </c>
      <c r="E411" s="278">
        <v>177.43333333333334</v>
      </c>
      <c r="F411" s="278">
        <v>170.81666666666666</v>
      </c>
      <c r="G411" s="278">
        <v>165.13333333333333</v>
      </c>
      <c r="H411" s="278">
        <v>189.73333333333335</v>
      </c>
      <c r="I411" s="278">
        <v>195.41666666666669</v>
      </c>
      <c r="J411" s="278">
        <v>202.03333333333336</v>
      </c>
      <c r="K411" s="276">
        <v>188.8</v>
      </c>
      <c r="L411" s="276">
        <v>176.5</v>
      </c>
      <c r="M411" s="276">
        <v>16.85352</v>
      </c>
    </row>
    <row r="412" spans="1:13">
      <c r="A412" s="267">
        <v>404</v>
      </c>
      <c r="B412" s="276" t="s">
        <v>516</v>
      </c>
      <c r="C412" s="277">
        <v>1925.65</v>
      </c>
      <c r="D412" s="278">
        <v>1935.3999999999999</v>
      </c>
      <c r="E412" s="278">
        <v>1881.7999999999997</v>
      </c>
      <c r="F412" s="278">
        <v>1837.9499999999998</v>
      </c>
      <c r="G412" s="278">
        <v>1784.3499999999997</v>
      </c>
      <c r="H412" s="278">
        <v>1979.2499999999998</v>
      </c>
      <c r="I412" s="278">
        <v>2032.8499999999997</v>
      </c>
      <c r="J412" s="278">
        <v>2076.6999999999998</v>
      </c>
      <c r="K412" s="276">
        <v>1989</v>
      </c>
      <c r="L412" s="276">
        <v>1891.55</v>
      </c>
      <c r="M412" s="276">
        <v>0.46085999999999999</v>
      </c>
    </row>
    <row r="413" spans="1:13">
      <c r="A413" s="267">
        <v>405</v>
      </c>
      <c r="B413" s="276" t="s">
        <v>518</v>
      </c>
      <c r="C413" s="277">
        <v>202.3</v>
      </c>
      <c r="D413" s="278">
        <v>203.83333333333334</v>
      </c>
      <c r="E413" s="278">
        <v>198.4666666666667</v>
      </c>
      <c r="F413" s="278">
        <v>194.63333333333335</v>
      </c>
      <c r="G413" s="278">
        <v>189.26666666666671</v>
      </c>
      <c r="H413" s="278">
        <v>207.66666666666669</v>
      </c>
      <c r="I413" s="278">
        <v>213.0333333333333</v>
      </c>
      <c r="J413" s="278">
        <v>216.86666666666667</v>
      </c>
      <c r="K413" s="276">
        <v>209.2</v>
      </c>
      <c r="L413" s="276">
        <v>200</v>
      </c>
      <c r="M413" s="276">
        <v>1.80572</v>
      </c>
    </row>
    <row r="414" spans="1:13">
      <c r="A414" s="267">
        <v>406</v>
      </c>
      <c r="B414" s="276" t="s">
        <v>173</v>
      </c>
      <c r="C414" s="277">
        <v>24824.35</v>
      </c>
      <c r="D414" s="278">
        <v>24540.583333333332</v>
      </c>
      <c r="E414" s="278">
        <v>24133.766666666663</v>
      </c>
      <c r="F414" s="278">
        <v>23443.183333333331</v>
      </c>
      <c r="G414" s="278">
        <v>23036.366666666661</v>
      </c>
      <c r="H414" s="278">
        <v>25231.166666666664</v>
      </c>
      <c r="I414" s="278">
        <v>25637.983333333337</v>
      </c>
      <c r="J414" s="278">
        <v>26328.566666666666</v>
      </c>
      <c r="K414" s="276">
        <v>24947.4</v>
      </c>
      <c r="L414" s="276">
        <v>23850</v>
      </c>
      <c r="M414" s="276">
        <v>0.73141999999999996</v>
      </c>
    </row>
    <row r="415" spans="1:13">
      <c r="A415" s="267">
        <v>407</v>
      </c>
      <c r="B415" s="276" t="s">
        <v>520</v>
      </c>
      <c r="C415" s="277">
        <v>1076.2</v>
      </c>
      <c r="D415" s="278">
        <v>1080.2333333333333</v>
      </c>
      <c r="E415" s="278">
        <v>1063.9666666666667</v>
      </c>
      <c r="F415" s="278">
        <v>1051.7333333333333</v>
      </c>
      <c r="G415" s="278">
        <v>1035.4666666666667</v>
      </c>
      <c r="H415" s="278">
        <v>1092.4666666666667</v>
      </c>
      <c r="I415" s="278">
        <v>1108.7333333333336</v>
      </c>
      <c r="J415" s="278">
        <v>1120.9666666666667</v>
      </c>
      <c r="K415" s="276">
        <v>1096.5</v>
      </c>
      <c r="L415" s="276">
        <v>1068</v>
      </c>
      <c r="M415" s="276">
        <v>0.46917999999999999</v>
      </c>
    </row>
    <row r="416" spans="1:13">
      <c r="A416" s="267">
        <v>408</v>
      </c>
      <c r="B416" s="276" t="s">
        <v>174</v>
      </c>
      <c r="C416" s="277">
        <v>1618.55</v>
      </c>
      <c r="D416" s="278">
        <v>1618.7166666666665</v>
      </c>
      <c r="E416" s="278">
        <v>1601.9833333333329</v>
      </c>
      <c r="F416" s="278">
        <v>1585.4166666666665</v>
      </c>
      <c r="G416" s="278">
        <v>1568.6833333333329</v>
      </c>
      <c r="H416" s="278">
        <v>1635.2833333333328</v>
      </c>
      <c r="I416" s="278">
        <v>1652.0166666666664</v>
      </c>
      <c r="J416" s="278">
        <v>1668.5833333333328</v>
      </c>
      <c r="K416" s="276">
        <v>1635.45</v>
      </c>
      <c r="L416" s="276">
        <v>1602.15</v>
      </c>
      <c r="M416" s="276">
        <v>3.99518</v>
      </c>
    </row>
    <row r="417" spans="1:13">
      <c r="A417" s="267">
        <v>409</v>
      </c>
      <c r="B417" s="276" t="s">
        <v>515</v>
      </c>
      <c r="C417" s="277">
        <v>425</v>
      </c>
      <c r="D417" s="278">
        <v>425</v>
      </c>
      <c r="E417" s="278">
        <v>421</v>
      </c>
      <c r="F417" s="278">
        <v>417</v>
      </c>
      <c r="G417" s="278">
        <v>413</v>
      </c>
      <c r="H417" s="278">
        <v>429</v>
      </c>
      <c r="I417" s="278">
        <v>433</v>
      </c>
      <c r="J417" s="278">
        <v>437</v>
      </c>
      <c r="K417" s="276">
        <v>429</v>
      </c>
      <c r="L417" s="276">
        <v>421</v>
      </c>
      <c r="M417" s="276">
        <v>2.03634</v>
      </c>
    </row>
    <row r="418" spans="1:13">
      <c r="A418" s="267">
        <v>410</v>
      </c>
      <c r="B418" s="276" t="s">
        <v>510</v>
      </c>
      <c r="C418" s="277">
        <v>25.65</v>
      </c>
      <c r="D418" s="278">
        <v>25.766666666666666</v>
      </c>
      <c r="E418" s="278">
        <v>25.383333333333333</v>
      </c>
      <c r="F418" s="278">
        <v>25.116666666666667</v>
      </c>
      <c r="G418" s="278">
        <v>24.733333333333334</v>
      </c>
      <c r="H418" s="278">
        <v>26.033333333333331</v>
      </c>
      <c r="I418" s="278">
        <v>26.416666666666664</v>
      </c>
      <c r="J418" s="278">
        <v>26.68333333333333</v>
      </c>
      <c r="K418" s="276">
        <v>26.15</v>
      </c>
      <c r="L418" s="276">
        <v>25.5</v>
      </c>
      <c r="M418" s="276">
        <v>26.035589999999999</v>
      </c>
    </row>
    <row r="419" spans="1:13">
      <c r="A419" s="267">
        <v>411</v>
      </c>
      <c r="B419" s="276" t="s">
        <v>511</v>
      </c>
      <c r="C419" s="277">
        <v>1760.05</v>
      </c>
      <c r="D419" s="278">
        <v>1756.7666666666667</v>
      </c>
      <c r="E419" s="278">
        <v>1738.5333333333333</v>
      </c>
      <c r="F419" s="278">
        <v>1717.0166666666667</v>
      </c>
      <c r="G419" s="278">
        <v>1698.7833333333333</v>
      </c>
      <c r="H419" s="278">
        <v>1778.2833333333333</v>
      </c>
      <c r="I419" s="278">
        <v>1796.5166666666664</v>
      </c>
      <c r="J419" s="278">
        <v>1818.0333333333333</v>
      </c>
      <c r="K419" s="276">
        <v>1775</v>
      </c>
      <c r="L419" s="276">
        <v>1735.25</v>
      </c>
      <c r="M419" s="276">
        <v>0.35481000000000001</v>
      </c>
    </row>
    <row r="420" spans="1:13">
      <c r="A420" s="267">
        <v>412</v>
      </c>
      <c r="B420" s="276" t="s">
        <v>521</v>
      </c>
      <c r="C420" s="277">
        <v>410.65</v>
      </c>
      <c r="D420" s="278">
        <v>414.84999999999997</v>
      </c>
      <c r="E420" s="278">
        <v>403.94999999999993</v>
      </c>
      <c r="F420" s="278">
        <v>397.24999999999994</v>
      </c>
      <c r="G420" s="278">
        <v>386.34999999999991</v>
      </c>
      <c r="H420" s="278">
        <v>421.54999999999995</v>
      </c>
      <c r="I420" s="278">
        <v>432.44999999999993</v>
      </c>
      <c r="J420" s="278">
        <v>439.15</v>
      </c>
      <c r="K420" s="276">
        <v>425.75</v>
      </c>
      <c r="L420" s="276">
        <v>408.15</v>
      </c>
      <c r="M420" s="276">
        <v>5.2352600000000002</v>
      </c>
    </row>
    <row r="421" spans="1:13">
      <c r="A421" s="267">
        <v>413</v>
      </c>
      <c r="B421" s="276" t="s">
        <v>522</v>
      </c>
      <c r="C421" s="277">
        <v>1124.8499999999999</v>
      </c>
      <c r="D421" s="278">
        <v>1121.6333333333332</v>
      </c>
      <c r="E421" s="278">
        <v>1113.6666666666665</v>
      </c>
      <c r="F421" s="278">
        <v>1102.4833333333333</v>
      </c>
      <c r="G421" s="278">
        <v>1094.5166666666667</v>
      </c>
      <c r="H421" s="278">
        <v>1132.8166666666664</v>
      </c>
      <c r="I421" s="278">
        <v>1140.7833333333331</v>
      </c>
      <c r="J421" s="278">
        <v>1151.9666666666662</v>
      </c>
      <c r="K421" s="276">
        <v>1129.5999999999999</v>
      </c>
      <c r="L421" s="276">
        <v>1110.45</v>
      </c>
      <c r="M421" s="276">
        <v>0.36398999999999998</v>
      </c>
    </row>
    <row r="422" spans="1:13">
      <c r="A422" s="267">
        <v>414</v>
      </c>
      <c r="B422" s="276" t="s">
        <v>523</v>
      </c>
      <c r="C422" s="277">
        <v>400.55</v>
      </c>
      <c r="D422" s="278">
        <v>400.2166666666667</v>
      </c>
      <c r="E422" s="278">
        <v>388.33333333333337</v>
      </c>
      <c r="F422" s="278">
        <v>376.11666666666667</v>
      </c>
      <c r="G422" s="278">
        <v>364.23333333333335</v>
      </c>
      <c r="H422" s="278">
        <v>412.43333333333339</v>
      </c>
      <c r="I422" s="278">
        <v>424.31666666666672</v>
      </c>
      <c r="J422" s="278">
        <v>436.53333333333342</v>
      </c>
      <c r="K422" s="276">
        <v>412.1</v>
      </c>
      <c r="L422" s="276">
        <v>388</v>
      </c>
      <c r="M422" s="276">
        <v>3.1830400000000001</v>
      </c>
    </row>
    <row r="423" spans="1:13">
      <c r="A423" s="267">
        <v>415</v>
      </c>
      <c r="B423" s="276" t="s">
        <v>524</v>
      </c>
      <c r="C423" s="277">
        <v>9.3000000000000007</v>
      </c>
      <c r="D423" s="278">
        <v>9.3166666666666682</v>
      </c>
      <c r="E423" s="278">
        <v>9.1333333333333364</v>
      </c>
      <c r="F423" s="278">
        <v>8.9666666666666686</v>
      </c>
      <c r="G423" s="278">
        <v>8.7833333333333368</v>
      </c>
      <c r="H423" s="278">
        <v>9.4833333333333361</v>
      </c>
      <c r="I423" s="278">
        <v>9.6666666666666696</v>
      </c>
      <c r="J423" s="278">
        <v>9.8333333333333357</v>
      </c>
      <c r="K423" s="276">
        <v>9.5</v>
      </c>
      <c r="L423" s="276">
        <v>9.15</v>
      </c>
      <c r="M423" s="276">
        <v>239.15407999999999</v>
      </c>
    </row>
    <row r="424" spans="1:13">
      <c r="A424" s="267">
        <v>416</v>
      </c>
      <c r="B424" s="276" t="s">
        <v>2516</v>
      </c>
      <c r="C424" s="285">
        <v>760.05</v>
      </c>
      <c r="D424" s="286">
        <v>764.25</v>
      </c>
      <c r="E424" s="286">
        <v>751.7</v>
      </c>
      <c r="F424" s="286">
        <v>743.35</v>
      </c>
      <c r="G424" s="286">
        <v>730.80000000000007</v>
      </c>
      <c r="H424" s="286">
        <v>772.6</v>
      </c>
      <c r="I424" s="286">
        <v>785.15</v>
      </c>
      <c r="J424" s="286">
        <v>793.5</v>
      </c>
      <c r="K424" s="287">
        <v>776.8</v>
      </c>
      <c r="L424" s="287">
        <v>755.9</v>
      </c>
      <c r="M424" s="287">
        <v>0.23638999999999999</v>
      </c>
    </row>
    <row r="425" spans="1:13">
      <c r="A425" s="267">
        <v>417</v>
      </c>
      <c r="B425" s="276" t="s">
        <v>527</v>
      </c>
      <c r="C425" s="276">
        <v>195.4</v>
      </c>
      <c r="D425" s="278">
        <v>197.38333333333333</v>
      </c>
      <c r="E425" s="278">
        <v>189.51666666666665</v>
      </c>
      <c r="F425" s="278">
        <v>183.63333333333333</v>
      </c>
      <c r="G425" s="278">
        <v>175.76666666666665</v>
      </c>
      <c r="H425" s="278">
        <v>203.26666666666665</v>
      </c>
      <c r="I425" s="278">
        <v>211.13333333333333</v>
      </c>
      <c r="J425" s="278">
        <v>217.01666666666665</v>
      </c>
      <c r="K425" s="276">
        <v>205.25</v>
      </c>
      <c r="L425" s="276">
        <v>191.5</v>
      </c>
      <c r="M425" s="276">
        <v>18.479009999999999</v>
      </c>
    </row>
    <row r="426" spans="1:13">
      <c r="A426" s="267">
        <v>418</v>
      </c>
      <c r="B426" s="276" t="s">
        <v>2525</v>
      </c>
      <c r="C426" s="276">
        <v>93.6</v>
      </c>
      <c r="D426" s="278">
        <v>93.866666666666674</v>
      </c>
      <c r="E426" s="278">
        <v>92.233333333333348</v>
      </c>
      <c r="F426" s="278">
        <v>90.866666666666674</v>
      </c>
      <c r="G426" s="278">
        <v>89.233333333333348</v>
      </c>
      <c r="H426" s="278">
        <v>95.233333333333348</v>
      </c>
      <c r="I426" s="278">
        <v>96.866666666666674</v>
      </c>
      <c r="J426" s="278">
        <v>98.233333333333348</v>
      </c>
      <c r="K426" s="276">
        <v>95.5</v>
      </c>
      <c r="L426" s="276">
        <v>92.5</v>
      </c>
      <c r="M426" s="276">
        <v>49.519750000000002</v>
      </c>
    </row>
    <row r="427" spans="1:13">
      <c r="A427" s="267">
        <v>419</v>
      </c>
      <c r="B427" s="276" t="s">
        <v>175</v>
      </c>
      <c r="C427" s="276">
        <v>5701.45</v>
      </c>
      <c r="D427" s="278">
        <v>5714.05</v>
      </c>
      <c r="E427" s="278">
        <v>5633.4000000000005</v>
      </c>
      <c r="F427" s="278">
        <v>5565.35</v>
      </c>
      <c r="G427" s="278">
        <v>5484.7000000000007</v>
      </c>
      <c r="H427" s="278">
        <v>5782.1</v>
      </c>
      <c r="I427" s="278">
        <v>5862.75</v>
      </c>
      <c r="J427" s="278">
        <v>5930.8</v>
      </c>
      <c r="K427" s="276">
        <v>5794.7</v>
      </c>
      <c r="L427" s="276">
        <v>5646</v>
      </c>
      <c r="M427" s="276">
        <v>1.90537</v>
      </c>
    </row>
    <row r="428" spans="1:13">
      <c r="A428" s="267">
        <v>420</v>
      </c>
      <c r="B428" s="276" t="s">
        <v>176</v>
      </c>
      <c r="C428" s="276">
        <v>1197.2</v>
      </c>
      <c r="D428" s="278">
        <v>1174.0666666666666</v>
      </c>
      <c r="E428" s="278">
        <v>1139.6333333333332</v>
      </c>
      <c r="F428" s="278">
        <v>1082.0666666666666</v>
      </c>
      <c r="G428" s="278">
        <v>1047.6333333333332</v>
      </c>
      <c r="H428" s="278">
        <v>1231.6333333333332</v>
      </c>
      <c r="I428" s="278">
        <v>1266.0666666666666</v>
      </c>
      <c r="J428" s="278">
        <v>1323.6333333333332</v>
      </c>
      <c r="K428" s="276">
        <v>1208.5</v>
      </c>
      <c r="L428" s="276">
        <v>1116.5</v>
      </c>
      <c r="M428" s="276">
        <v>89.07705</v>
      </c>
    </row>
    <row r="429" spans="1:13">
      <c r="A429" s="267">
        <v>421</v>
      </c>
      <c r="B429" s="276" t="s">
        <v>177</v>
      </c>
      <c r="C429" s="276">
        <v>948.9</v>
      </c>
      <c r="D429" s="278">
        <v>952.4666666666667</v>
      </c>
      <c r="E429" s="278">
        <v>921.43333333333339</v>
      </c>
      <c r="F429" s="278">
        <v>893.9666666666667</v>
      </c>
      <c r="G429" s="278">
        <v>862.93333333333339</v>
      </c>
      <c r="H429" s="278">
        <v>979.93333333333339</v>
      </c>
      <c r="I429" s="278">
        <v>1010.9666666666667</v>
      </c>
      <c r="J429" s="278">
        <v>1038.4333333333334</v>
      </c>
      <c r="K429" s="276">
        <v>983.5</v>
      </c>
      <c r="L429" s="276">
        <v>925</v>
      </c>
      <c r="M429" s="276">
        <v>9.7781400000000005</v>
      </c>
    </row>
    <row r="430" spans="1:13">
      <c r="A430" s="267">
        <v>422</v>
      </c>
      <c r="B430" s="276" t="s">
        <v>525</v>
      </c>
      <c r="C430" s="276">
        <v>106.25</v>
      </c>
      <c r="D430" s="278">
        <v>106.21666666666665</v>
      </c>
      <c r="E430" s="278">
        <v>104.43333333333331</v>
      </c>
      <c r="F430" s="278">
        <v>102.61666666666666</v>
      </c>
      <c r="G430" s="278">
        <v>100.83333333333331</v>
      </c>
      <c r="H430" s="278">
        <v>108.0333333333333</v>
      </c>
      <c r="I430" s="278">
        <v>109.81666666666663</v>
      </c>
      <c r="J430" s="278">
        <v>111.6333333333333</v>
      </c>
      <c r="K430" s="276">
        <v>108</v>
      </c>
      <c r="L430" s="276">
        <v>104.4</v>
      </c>
      <c r="M430" s="276">
        <v>10.469150000000001</v>
      </c>
    </row>
    <row r="431" spans="1:13">
      <c r="A431" s="267">
        <v>423</v>
      </c>
      <c r="B431" s="276" t="s">
        <v>526</v>
      </c>
      <c r="C431" s="276">
        <v>485.1</v>
      </c>
      <c r="D431" s="278">
        <v>486.40000000000003</v>
      </c>
      <c r="E431" s="278">
        <v>482.80000000000007</v>
      </c>
      <c r="F431" s="278">
        <v>480.50000000000006</v>
      </c>
      <c r="G431" s="278">
        <v>476.90000000000009</v>
      </c>
      <c r="H431" s="278">
        <v>488.70000000000005</v>
      </c>
      <c r="I431" s="278">
        <v>492.30000000000007</v>
      </c>
      <c r="J431" s="278">
        <v>494.6</v>
      </c>
      <c r="K431" s="276">
        <v>490</v>
      </c>
      <c r="L431" s="276">
        <v>484.1</v>
      </c>
      <c r="M431" s="276">
        <v>1.4339</v>
      </c>
    </row>
    <row r="432" spans="1:13">
      <c r="A432" s="267">
        <v>424</v>
      </c>
      <c r="B432" s="276" t="s">
        <v>3387</v>
      </c>
      <c r="C432" s="276">
        <v>319.05</v>
      </c>
      <c r="D432" s="278">
        <v>322.45</v>
      </c>
      <c r="E432" s="278">
        <v>309.95</v>
      </c>
      <c r="F432" s="278">
        <v>300.85000000000002</v>
      </c>
      <c r="G432" s="278">
        <v>288.35000000000002</v>
      </c>
      <c r="H432" s="278">
        <v>331.54999999999995</v>
      </c>
      <c r="I432" s="278">
        <v>344.04999999999995</v>
      </c>
      <c r="J432" s="278">
        <v>353.14999999999992</v>
      </c>
      <c r="K432" s="276">
        <v>334.95</v>
      </c>
      <c r="L432" s="276">
        <v>313.35000000000002</v>
      </c>
      <c r="M432" s="276">
        <v>9.9935600000000004</v>
      </c>
    </row>
    <row r="433" spans="1:13">
      <c r="A433" s="267">
        <v>425</v>
      </c>
      <c r="B433" s="276" t="s">
        <v>529</v>
      </c>
      <c r="C433" s="276">
        <v>1830.65</v>
      </c>
      <c r="D433" s="278">
        <v>1831.8666666666668</v>
      </c>
      <c r="E433" s="278">
        <v>1818.7833333333335</v>
      </c>
      <c r="F433" s="278">
        <v>1806.9166666666667</v>
      </c>
      <c r="G433" s="278">
        <v>1793.8333333333335</v>
      </c>
      <c r="H433" s="278">
        <v>1843.7333333333336</v>
      </c>
      <c r="I433" s="278">
        <v>1856.8166666666666</v>
      </c>
      <c r="J433" s="278">
        <v>1868.6833333333336</v>
      </c>
      <c r="K433" s="276">
        <v>1844.95</v>
      </c>
      <c r="L433" s="276">
        <v>1820</v>
      </c>
      <c r="M433" s="276">
        <v>0.24030000000000001</v>
      </c>
    </row>
    <row r="434" spans="1:13">
      <c r="A434" s="267">
        <v>426</v>
      </c>
      <c r="B434" s="276" t="s">
        <v>530</v>
      </c>
      <c r="C434" s="276">
        <v>539.95000000000005</v>
      </c>
      <c r="D434" s="278">
        <v>546.9</v>
      </c>
      <c r="E434" s="278">
        <v>528.79999999999995</v>
      </c>
      <c r="F434" s="278">
        <v>517.65</v>
      </c>
      <c r="G434" s="278">
        <v>499.54999999999995</v>
      </c>
      <c r="H434" s="278">
        <v>558.04999999999995</v>
      </c>
      <c r="I434" s="278">
        <v>576.15000000000009</v>
      </c>
      <c r="J434" s="278">
        <v>587.29999999999995</v>
      </c>
      <c r="K434" s="276">
        <v>565</v>
      </c>
      <c r="L434" s="276">
        <v>535.75</v>
      </c>
      <c r="M434" s="276">
        <v>0.93645999999999996</v>
      </c>
    </row>
    <row r="435" spans="1:13">
      <c r="A435" s="267">
        <v>427</v>
      </c>
      <c r="B435" s="276" t="s">
        <v>178</v>
      </c>
      <c r="C435" s="276">
        <v>605.29999999999995</v>
      </c>
      <c r="D435" s="278">
        <v>604.13333333333333</v>
      </c>
      <c r="E435" s="278">
        <v>597.31666666666661</v>
      </c>
      <c r="F435" s="278">
        <v>589.33333333333326</v>
      </c>
      <c r="G435" s="278">
        <v>582.51666666666654</v>
      </c>
      <c r="H435" s="278">
        <v>612.11666666666667</v>
      </c>
      <c r="I435" s="278">
        <v>618.93333333333351</v>
      </c>
      <c r="J435" s="278">
        <v>626.91666666666674</v>
      </c>
      <c r="K435" s="276">
        <v>610.95000000000005</v>
      </c>
      <c r="L435" s="276">
        <v>596.15</v>
      </c>
      <c r="M435" s="276">
        <v>64.220799999999997</v>
      </c>
    </row>
    <row r="436" spans="1:13">
      <c r="A436" s="267">
        <v>428</v>
      </c>
      <c r="B436" s="276" t="s">
        <v>531</v>
      </c>
      <c r="C436" s="276">
        <v>347.3</v>
      </c>
      <c r="D436" s="278">
        <v>349.7833333333333</v>
      </c>
      <c r="E436" s="278">
        <v>341.56666666666661</v>
      </c>
      <c r="F436" s="278">
        <v>335.83333333333331</v>
      </c>
      <c r="G436" s="278">
        <v>327.61666666666662</v>
      </c>
      <c r="H436" s="278">
        <v>355.51666666666659</v>
      </c>
      <c r="I436" s="278">
        <v>363.73333333333329</v>
      </c>
      <c r="J436" s="278">
        <v>369.46666666666658</v>
      </c>
      <c r="K436" s="276">
        <v>358</v>
      </c>
      <c r="L436" s="276">
        <v>344.05</v>
      </c>
      <c r="M436" s="276">
        <v>2.50054</v>
      </c>
    </row>
    <row r="437" spans="1:13">
      <c r="A437" s="267">
        <v>429</v>
      </c>
      <c r="B437" s="276" t="s">
        <v>179</v>
      </c>
      <c r="C437" s="276">
        <v>487</v>
      </c>
      <c r="D437" s="278">
        <v>488.91666666666669</v>
      </c>
      <c r="E437" s="278">
        <v>475.33333333333337</v>
      </c>
      <c r="F437" s="278">
        <v>463.66666666666669</v>
      </c>
      <c r="G437" s="278">
        <v>450.08333333333337</v>
      </c>
      <c r="H437" s="278">
        <v>500.58333333333337</v>
      </c>
      <c r="I437" s="278">
        <v>514.16666666666674</v>
      </c>
      <c r="J437" s="278">
        <v>525.83333333333337</v>
      </c>
      <c r="K437" s="276">
        <v>502.5</v>
      </c>
      <c r="L437" s="276">
        <v>477.25</v>
      </c>
      <c r="M437" s="276">
        <v>34.751339999999999</v>
      </c>
    </row>
    <row r="438" spans="1:13">
      <c r="A438" s="267">
        <v>430</v>
      </c>
      <c r="B438" s="276" t="s">
        <v>532</v>
      </c>
      <c r="C438" s="276">
        <v>218</v>
      </c>
      <c r="D438" s="278">
        <v>213.5</v>
      </c>
      <c r="E438" s="278">
        <v>204</v>
      </c>
      <c r="F438" s="278">
        <v>190</v>
      </c>
      <c r="G438" s="278">
        <v>180.5</v>
      </c>
      <c r="H438" s="278">
        <v>227.5</v>
      </c>
      <c r="I438" s="278">
        <v>237</v>
      </c>
      <c r="J438" s="278">
        <v>251</v>
      </c>
      <c r="K438" s="276">
        <v>223</v>
      </c>
      <c r="L438" s="276">
        <v>199.5</v>
      </c>
      <c r="M438" s="276">
        <v>14.49729</v>
      </c>
    </row>
    <row r="439" spans="1:13">
      <c r="A439" s="267">
        <v>431</v>
      </c>
      <c r="B439" s="276" t="s">
        <v>533</v>
      </c>
      <c r="C439" s="276">
        <v>1756.85</v>
      </c>
      <c r="D439" s="278">
        <v>1747.3833333333332</v>
      </c>
      <c r="E439" s="278">
        <v>1729.7666666666664</v>
      </c>
      <c r="F439" s="278">
        <v>1702.6833333333332</v>
      </c>
      <c r="G439" s="278">
        <v>1685.0666666666664</v>
      </c>
      <c r="H439" s="278">
        <v>1774.4666666666665</v>
      </c>
      <c r="I439" s="278">
        <v>1792.0833333333333</v>
      </c>
      <c r="J439" s="278">
        <v>1819.1666666666665</v>
      </c>
      <c r="K439" s="276">
        <v>1765</v>
      </c>
      <c r="L439" s="276">
        <v>1720.3</v>
      </c>
      <c r="M439" s="276">
        <v>1.05528</v>
      </c>
    </row>
    <row r="440" spans="1:13">
      <c r="A440" s="267">
        <v>432</v>
      </c>
      <c r="B440" s="276" t="s">
        <v>534</v>
      </c>
      <c r="C440" s="276">
        <v>7.7</v>
      </c>
      <c r="D440" s="278">
        <v>7.666666666666667</v>
      </c>
      <c r="E440" s="278">
        <v>7.6333333333333337</v>
      </c>
      <c r="F440" s="278">
        <v>7.5666666666666664</v>
      </c>
      <c r="G440" s="278">
        <v>7.5333333333333332</v>
      </c>
      <c r="H440" s="278">
        <v>7.7333333333333343</v>
      </c>
      <c r="I440" s="278">
        <v>7.7666666666666675</v>
      </c>
      <c r="J440" s="278">
        <v>7.8333333333333348</v>
      </c>
      <c r="K440" s="276">
        <v>7.7</v>
      </c>
      <c r="L440" s="276">
        <v>7.6</v>
      </c>
      <c r="M440" s="276">
        <v>118.72787</v>
      </c>
    </row>
    <row r="441" spans="1:13">
      <c r="A441" s="267">
        <v>433</v>
      </c>
      <c r="B441" s="276" t="s">
        <v>535</v>
      </c>
      <c r="C441" s="276">
        <v>132.5</v>
      </c>
      <c r="D441" s="278">
        <v>133.13333333333335</v>
      </c>
      <c r="E441" s="278">
        <v>130.91666666666671</v>
      </c>
      <c r="F441" s="278">
        <v>129.33333333333337</v>
      </c>
      <c r="G441" s="278">
        <v>127.11666666666673</v>
      </c>
      <c r="H441" s="278">
        <v>134.7166666666667</v>
      </c>
      <c r="I441" s="278">
        <v>136.93333333333334</v>
      </c>
      <c r="J441" s="278">
        <v>138.51666666666668</v>
      </c>
      <c r="K441" s="276">
        <v>135.35</v>
      </c>
      <c r="L441" s="276">
        <v>131.55000000000001</v>
      </c>
      <c r="M441" s="276">
        <v>1.4677500000000001</v>
      </c>
    </row>
    <row r="442" spans="1:13">
      <c r="A442" s="267">
        <v>434</v>
      </c>
      <c r="B442" s="276" t="s">
        <v>2593</v>
      </c>
      <c r="C442" s="276">
        <v>268.05</v>
      </c>
      <c r="D442" s="278">
        <v>268.53333333333336</v>
      </c>
      <c r="E442" s="278">
        <v>258.36666666666673</v>
      </c>
      <c r="F442" s="278">
        <v>248.68333333333339</v>
      </c>
      <c r="G442" s="278">
        <v>238.51666666666677</v>
      </c>
      <c r="H442" s="278">
        <v>278.2166666666667</v>
      </c>
      <c r="I442" s="278">
        <v>288.38333333333333</v>
      </c>
      <c r="J442" s="278">
        <v>298.06666666666666</v>
      </c>
      <c r="K442" s="276">
        <v>278.7</v>
      </c>
      <c r="L442" s="276">
        <v>258.85000000000002</v>
      </c>
      <c r="M442" s="276">
        <v>12.03369</v>
      </c>
    </row>
    <row r="443" spans="1:13">
      <c r="A443" s="267">
        <v>435</v>
      </c>
      <c r="B443" s="276" t="s">
        <v>536</v>
      </c>
      <c r="C443" s="276">
        <v>1039.3</v>
      </c>
      <c r="D443" s="278">
        <v>1045.0166666666667</v>
      </c>
      <c r="E443" s="278">
        <v>1023.2833333333333</v>
      </c>
      <c r="F443" s="278">
        <v>1007.2666666666667</v>
      </c>
      <c r="G443" s="278">
        <v>985.5333333333333</v>
      </c>
      <c r="H443" s="278">
        <v>1061.0333333333333</v>
      </c>
      <c r="I443" s="278">
        <v>1082.7666666666664</v>
      </c>
      <c r="J443" s="278">
        <v>1098.7833333333333</v>
      </c>
      <c r="K443" s="276">
        <v>1066.75</v>
      </c>
      <c r="L443" s="276">
        <v>1029</v>
      </c>
      <c r="M443" s="276">
        <v>0.91135999999999995</v>
      </c>
    </row>
    <row r="444" spans="1:13">
      <c r="A444" s="267">
        <v>436</v>
      </c>
      <c r="B444" s="276" t="s">
        <v>282</v>
      </c>
      <c r="C444" s="276">
        <v>616.95000000000005</v>
      </c>
      <c r="D444" s="278">
        <v>623.61666666666667</v>
      </c>
      <c r="E444" s="278">
        <v>607.33333333333337</v>
      </c>
      <c r="F444" s="278">
        <v>597.7166666666667</v>
      </c>
      <c r="G444" s="278">
        <v>581.43333333333339</v>
      </c>
      <c r="H444" s="278">
        <v>633.23333333333335</v>
      </c>
      <c r="I444" s="278">
        <v>649.51666666666665</v>
      </c>
      <c r="J444" s="278">
        <v>659.13333333333333</v>
      </c>
      <c r="K444" s="276">
        <v>639.9</v>
      </c>
      <c r="L444" s="276">
        <v>614</v>
      </c>
      <c r="M444" s="276">
        <v>5.6045600000000002</v>
      </c>
    </row>
    <row r="445" spans="1:13">
      <c r="A445" s="267">
        <v>437</v>
      </c>
      <c r="B445" s="276" t="s">
        <v>542</v>
      </c>
      <c r="C445" s="276">
        <v>55.55</v>
      </c>
      <c r="D445" s="278">
        <v>55.616666666666667</v>
      </c>
      <c r="E445" s="278">
        <v>53.533333333333331</v>
      </c>
      <c r="F445" s="278">
        <v>51.516666666666666</v>
      </c>
      <c r="G445" s="278">
        <v>49.43333333333333</v>
      </c>
      <c r="H445" s="278">
        <v>57.633333333333333</v>
      </c>
      <c r="I445" s="278">
        <v>59.716666666666661</v>
      </c>
      <c r="J445" s="278">
        <v>61.733333333333334</v>
      </c>
      <c r="K445" s="276">
        <v>57.7</v>
      </c>
      <c r="L445" s="276">
        <v>53.6</v>
      </c>
      <c r="M445" s="276">
        <v>34.29562</v>
      </c>
    </row>
    <row r="446" spans="1:13">
      <c r="A446" s="267">
        <v>438</v>
      </c>
      <c r="B446" s="276" t="s">
        <v>2608</v>
      </c>
      <c r="C446" s="276">
        <v>11735.45</v>
      </c>
      <c r="D446" s="278">
        <v>11879.15</v>
      </c>
      <c r="E446" s="278">
        <v>11458.3</v>
      </c>
      <c r="F446" s="278">
        <v>11181.15</v>
      </c>
      <c r="G446" s="278">
        <v>10760.3</v>
      </c>
      <c r="H446" s="278">
        <v>12156.3</v>
      </c>
      <c r="I446" s="278">
        <v>12577.150000000001</v>
      </c>
      <c r="J446" s="278">
        <v>12854.3</v>
      </c>
      <c r="K446" s="276">
        <v>12300</v>
      </c>
      <c r="L446" s="276">
        <v>11602</v>
      </c>
      <c r="M446" s="276">
        <v>2.5760000000000002E-2</v>
      </c>
    </row>
    <row r="447" spans="1:13">
      <c r="A447" s="267">
        <v>439</v>
      </c>
      <c r="B447" s="276" t="s">
        <v>2613</v>
      </c>
      <c r="C447" s="276">
        <v>1074.05</v>
      </c>
      <c r="D447" s="278">
        <v>1085.9833333333333</v>
      </c>
      <c r="E447" s="278">
        <v>1053.0666666666666</v>
      </c>
      <c r="F447" s="278">
        <v>1032.0833333333333</v>
      </c>
      <c r="G447" s="278">
        <v>999.16666666666652</v>
      </c>
      <c r="H447" s="278">
        <v>1106.9666666666667</v>
      </c>
      <c r="I447" s="278">
        <v>1139.8833333333332</v>
      </c>
      <c r="J447" s="278">
        <v>1160.8666666666668</v>
      </c>
      <c r="K447" s="276">
        <v>1118.9000000000001</v>
      </c>
      <c r="L447" s="276">
        <v>1065</v>
      </c>
      <c r="M447" s="276">
        <v>2.7550500000000002</v>
      </c>
    </row>
    <row r="448" spans="1:13">
      <c r="A448" s="267">
        <v>440</v>
      </c>
      <c r="B448" s="276" t="s">
        <v>3464</v>
      </c>
      <c r="C448" s="276">
        <v>604.95000000000005</v>
      </c>
      <c r="D448" s="278">
        <v>604.7166666666667</v>
      </c>
      <c r="E448" s="278">
        <v>595.63333333333344</v>
      </c>
      <c r="F448" s="278">
        <v>586.31666666666672</v>
      </c>
      <c r="G448" s="278">
        <v>577.23333333333346</v>
      </c>
      <c r="H448" s="278">
        <v>614.03333333333342</v>
      </c>
      <c r="I448" s="278">
        <v>623.11666666666667</v>
      </c>
      <c r="J448" s="278">
        <v>632.43333333333339</v>
      </c>
      <c r="K448" s="276">
        <v>613.79999999999995</v>
      </c>
      <c r="L448" s="276">
        <v>595.4</v>
      </c>
      <c r="M448" s="276">
        <v>21.677</v>
      </c>
    </row>
    <row r="449" spans="1:13">
      <c r="A449" s="267">
        <v>441</v>
      </c>
      <c r="B449" s="276" t="s">
        <v>182</v>
      </c>
      <c r="C449" s="276">
        <v>1994.6</v>
      </c>
      <c r="D449" s="278">
        <v>1986.7</v>
      </c>
      <c r="E449" s="278">
        <v>1955.0500000000002</v>
      </c>
      <c r="F449" s="278">
        <v>1915.5000000000002</v>
      </c>
      <c r="G449" s="278">
        <v>1883.8500000000004</v>
      </c>
      <c r="H449" s="278">
        <v>2026.25</v>
      </c>
      <c r="I449" s="278">
        <v>2057.9</v>
      </c>
      <c r="J449" s="278">
        <v>2097.4499999999998</v>
      </c>
      <c r="K449" s="276">
        <v>2018.35</v>
      </c>
      <c r="L449" s="276">
        <v>1947.15</v>
      </c>
      <c r="M449" s="276">
        <v>7.7017600000000002</v>
      </c>
    </row>
    <row r="450" spans="1:13">
      <c r="A450" s="267">
        <v>442</v>
      </c>
      <c r="B450" s="276" t="s">
        <v>543</v>
      </c>
      <c r="C450" s="276">
        <v>1019.75</v>
      </c>
      <c r="D450" s="278">
        <v>1024.9166666666667</v>
      </c>
      <c r="E450" s="278">
        <v>1009.8333333333335</v>
      </c>
      <c r="F450" s="278">
        <v>999.91666666666674</v>
      </c>
      <c r="G450" s="278">
        <v>984.83333333333348</v>
      </c>
      <c r="H450" s="278">
        <v>1034.8333333333335</v>
      </c>
      <c r="I450" s="278">
        <v>1049.916666666667</v>
      </c>
      <c r="J450" s="278">
        <v>1059.8333333333335</v>
      </c>
      <c r="K450" s="276">
        <v>1040</v>
      </c>
      <c r="L450" s="276">
        <v>1015</v>
      </c>
      <c r="M450" s="276">
        <v>0.19989999999999999</v>
      </c>
    </row>
    <row r="451" spans="1:13">
      <c r="A451" s="267">
        <v>443</v>
      </c>
      <c r="B451" s="276" t="s">
        <v>183</v>
      </c>
      <c r="C451" s="276">
        <v>195.4</v>
      </c>
      <c r="D451" s="278">
        <v>194.54999999999998</v>
      </c>
      <c r="E451" s="278">
        <v>191.49999999999997</v>
      </c>
      <c r="F451" s="278">
        <v>187.6</v>
      </c>
      <c r="G451" s="278">
        <v>184.54999999999998</v>
      </c>
      <c r="H451" s="278">
        <v>198.44999999999996</v>
      </c>
      <c r="I451" s="278">
        <v>201.49999999999997</v>
      </c>
      <c r="J451" s="278">
        <v>205.39999999999995</v>
      </c>
      <c r="K451" s="276">
        <v>197.6</v>
      </c>
      <c r="L451" s="276">
        <v>190.65</v>
      </c>
      <c r="M451" s="276">
        <v>756.21947</v>
      </c>
    </row>
    <row r="452" spans="1:13">
      <c r="A452" s="267">
        <v>444</v>
      </c>
      <c r="B452" s="276" t="s">
        <v>184</v>
      </c>
      <c r="C452" s="276">
        <v>79.05</v>
      </c>
      <c r="D452" s="278">
        <v>78.733333333333334</v>
      </c>
      <c r="E452" s="278">
        <v>77.516666666666666</v>
      </c>
      <c r="F452" s="278">
        <v>75.983333333333334</v>
      </c>
      <c r="G452" s="278">
        <v>74.766666666666666</v>
      </c>
      <c r="H452" s="278">
        <v>80.266666666666666</v>
      </c>
      <c r="I452" s="278">
        <v>81.483333333333334</v>
      </c>
      <c r="J452" s="278">
        <v>83.016666666666666</v>
      </c>
      <c r="K452" s="276">
        <v>79.95</v>
      </c>
      <c r="L452" s="276">
        <v>77.2</v>
      </c>
      <c r="M452" s="276">
        <v>98.928399999999996</v>
      </c>
    </row>
    <row r="453" spans="1:13">
      <c r="A453" s="267">
        <v>445</v>
      </c>
      <c r="B453" s="276" t="s">
        <v>185</v>
      </c>
      <c r="C453" s="276">
        <v>82.45</v>
      </c>
      <c r="D453" s="278">
        <v>82.233333333333334</v>
      </c>
      <c r="E453" s="278">
        <v>80.966666666666669</v>
      </c>
      <c r="F453" s="278">
        <v>79.483333333333334</v>
      </c>
      <c r="G453" s="278">
        <v>78.216666666666669</v>
      </c>
      <c r="H453" s="278">
        <v>83.716666666666669</v>
      </c>
      <c r="I453" s="278">
        <v>84.983333333333348</v>
      </c>
      <c r="J453" s="278">
        <v>86.466666666666669</v>
      </c>
      <c r="K453" s="276">
        <v>83.5</v>
      </c>
      <c r="L453" s="276">
        <v>80.75</v>
      </c>
      <c r="M453" s="276">
        <v>461.57616999999999</v>
      </c>
    </row>
    <row r="454" spans="1:13">
      <c r="A454" s="267">
        <v>446</v>
      </c>
      <c r="B454" s="276" t="s">
        <v>186</v>
      </c>
      <c r="C454" s="276">
        <v>683.8</v>
      </c>
      <c r="D454" s="278">
        <v>685.15</v>
      </c>
      <c r="E454" s="278">
        <v>673.65</v>
      </c>
      <c r="F454" s="278">
        <v>663.5</v>
      </c>
      <c r="G454" s="278">
        <v>652</v>
      </c>
      <c r="H454" s="278">
        <v>695.3</v>
      </c>
      <c r="I454" s="278">
        <v>706.8</v>
      </c>
      <c r="J454" s="278">
        <v>716.94999999999993</v>
      </c>
      <c r="K454" s="276">
        <v>696.65</v>
      </c>
      <c r="L454" s="276">
        <v>675</v>
      </c>
      <c r="M454" s="276">
        <v>196.10522</v>
      </c>
    </row>
    <row r="455" spans="1:13">
      <c r="A455" s="267">
        <v>447</v>
      </c>
      <c r="B455" s="276" t="s">
        <v>2624</v>
      </c>
      <c r="C455" s="276">
        <v>42.35</v>
      </c>
      <c r="D455" s="278">
        <v>42.43333333333333</v>
      </c>
      <c r="E455" s="278">
        <v>41.61666666666666</v>
      </c>
      <c r="F455" s="278">
        <v>40.883333333333333</v>
      </c>
      <c r="G455" s="278">
        <v>40.066666666666663</v>
      </c>
      <c r="H455" s="278">
        <v>43.166666666666657</v>
      </c>
      <c r="I455" s="278">
        <v>43.983333333333334</v>
      </c>
      <c r="J455" s="278">
        <v>44.716666666666654</v>
      </c>
      <c r="K455" s="276">
        <v>43.25</v>
      </c>
      <c r="L455" s="276">
        <v>41.7</v>
      </c>
      <c r="M455" s="276">
        <v>69.678340000000006</v>
      </c>
    </row>
    <row r="456" spans="1:13">
      <c r="A456" s="267">
        <v>448</v>
      </c>
      <c r="B456" s="276" t="s">
        <v>537</v>
      </c>
      <c r="C456" s="276">
        <v>980.1</v>
      </c>
      <c r="D456" s="278">
        <v>981.26666666666677</v>
      </c>
      <c r="E456" s="278">
        <v>963.83333333333348</v>
      </c>
      <c r="F456" s="278">
        <v>947.56666666666672</v>
      </c>
      <c r="G456" s="278">
        <v>930.13333333333344</v>
      </c>
      <c r="H456" s="278">
        <v>997.53333333333353</v>
      </c>
      <c r="I456" s="278">
        <v>1014.9666666666667</v>
      </c>
      <c r="J456" s="278">
        <v>1031.2333333333336</v>
      </c>
      <c r="K456" s="276">
        <v>998.7</v>
      </c>
      <c r="L456" s="276">
        <v>965</v>
      </c>
      <c r="M456" s="276">
        <v>0.64024000000000003</v>
      </c>
    </row>
    <row r="457" spans="1:13">
      <c r="A457" s="267">
        <v>449</v>
      </c>
      <c r="B457" s="276" t="s">
        <v>538</v>
      </c>
      <c r="C457" s="276">
        <v>439.9</v>
      </c>
      <c r="D457" s="278">
        <v>441.48333333333335</v>
      </c>
      <c r="E457" s="278">
        <v>435.41666666666669</v>
      </c>
      <c r="F457" s="278">
        <v>430.93333333333334</v>
      </c>
      <c r="G457" s="278">
        <v>424.86666666666667</v>
      </c>
      <c r="H457" s="278">
        <v>445.9666666666667</v>
      </c>
      <c r="I457" s="278">
        <v>452.0333333333333</v>
      </c>
      <c r="J457" s="278">
        <v>456.51666666666671</v>
      </c>
      <c r="K457" s="276">
        <v>447.55</v>
      </c>
      <c r="L457" s="276">
        <v>437</v>
      </c>
      <c r="M457" s="276">
        <v>0.21645</v>
      </c>
    </row>
    <row r="458" spans="1:13">
      <c r="A458" s="267">
        <v>450</v>
      </c>
      <c r="B458" s="276" t="s">
        <v>187</v>
      </c>
      <c r="C458" s="276">
        <v>3051.5</v>
      </c>
      <c r="D458" s="278">
        <v>3067.4</v>
      </c>
      <c r="E458" s="278">
        <v>3021.3</v>
      </c>
      <c r="F458" s="278">
        <v>2991.1</v>
      </c>
      <c r="G458" s="278">
        <v>2945</v>
      </c>
      <c r="H458" s="278">
        <v>3097.6000000000004</v>
      </c>
      <c r="I458" s="278">
        <v>3143.7</v>
      </c>
      <c r="J458" s="278">
        <v>3173.9000000000005</v>
      </c>
      <c r="K458" s="276">
        <v>3113.5</v>
      </c>
      <c r="L458" s="276">
        <v>3037.2</v>
      </c>
      <c r="M458" s="276">
        <v>37.267159999999997</v>
      </c>
    </row>
    <row r="459" spans="1:13">
      <c r="A459" s="267">
        <v>451</v>
      </c>
      <c r="B459" s="276" t="s">
        <v>544</v>
      </c>
      <c r="C459" s="276">
        <v>2778.65</v>
      </c>
      <c r="D459" s="278">
        <v>2764.2166666666667</v>
      </c>
      <c r="E459" s="278">
        <v>2729.4333333333334</v>
      </c>
      <c r="F459" s="278">
        <v>2680.2166666666667</v>
      </c>
      <c r="G459" s="278">
        <v>2645.4333333333334</v>
      </c>
      <c r="H459" s="278">
        <v>2813.4333333333334</v>
      </c>
      <c r="I459" s="278">
        <v>2848.2166666666672</v>
      </c>
      <c r="J459" s="278">
        <v>2897.4333333333334</v>
      </c>
      <c r="K459" s="276">
        <v>2799</v>
      </c>
      <c r="L459" s="276">
        <v>2715</v>
      </c>
      <c r="M459" s="276">
        <v>1.42943</v>
      </c>
    </row>
    <row r="460" spans="1:13">
      <c r="A460" s="267">
        <v>452</v>
      </c>
      <c r="B460" s="276" t="s">
        <v>188</v>
      </c>
      <c r="C460" s="276">
        <v>997.15</v>
      </c>
      <c r="D460" s="278">
        <v>1002.1666666666666</v>
      </c>
      <c r="E460" s="278">
        <v>978.33333333333326</v>
      </c>
      <c r="F460" s="278">
        <v>959.51666666666665</v>
      </c>
      <c r="G460" s="278">
        <v>935.68333333333328</v>
      </c>
      <c r="H460" s="278">
        <v>1020.9833333333332</v>
      </c>
      <c r="I460" s="278">
        <v>1044.8166666666666</v>
      </c>
      <c r="J460" s="278">
        <v>1063.6333333333332</v>
      </c>
      <c r="K460" s="276">
        <v>1026</v>
      </c>
      <c r="L460" s="276">
        <v>983.35</v>
      </c>
      <c r="M460" s="276">
        <v>46.773589999999999</v>
      </c>
    </row>
    <row r="461" spans="1:13">
      <c r="A461" s="267">
        <v>453</v>
      </c>
      <c r="B461" s="276" t="s">
        <v>546</v>
      </c>
      <c r="C461" s="276">
        <v>958.3</v>
      </c>
      <c r="D461" s="278">
        <v>955.91666666666663</v>
      </c>
      <c r="E461" s="278">
        <v>945.38333333333321</v>
      </c>
      <c r="F461" s="278">
        <v>932.46666666666658</v>
      </c>
      <c r="G461" s="278">
        <v>921.93333333333317</v>
      </c>
      <c r="H461" s="278">
        <v>968.83333333333326</v>
      </c>
      <c r="I461" s="278">
        <v>979.36666666666679</v>
      </c>
      <c r="J461" s="278">
        <v>992.2833333333333</v>
      </c>
      <c r="K461" s="276">
        <v>966.45</v>
      </c>
      <c r="L461" s="276">
        <v>943</v>
      </c>
      <c r="M461" s="276">
        <v>0.31544</v>
      </c>
    </row>
    <row r="462" spans="1:13">
      <c r="A462" s="267">
        <v>454</v>
      </c>
      <c r="B462" s="276" t="s">
        <v>547</v>
      </c>
      <c r="C462" s="276">
        <v>958.35</v>
      </c>
      <c r="D462" s="278">
        <v>969.75</v>
      </c>
      <c r="E462" s="278">
        <v>933.6</v>
      </c>
      <c r="F462" s="278">
        <v>908.85</v>
      </c>
      <c r="G462" s="278">
        <v>872.7</v>
      </c>
      <c r="H462" s="278">
        <v>994.5</v>
      </c>
      <c r="I462" s="278">
        <v>1030.6500000000001</v>
      </c>
      <c r="J462" s="278">
        <v>1055.4000000000001</v>
      </c>
      <c r="K462" s="276">
        <v>1005.9</v>
      </c>
      <c r="L462" s="276">
        <v>945</v>
      </c>
      <c r="M462" s="276">
        <v>2.21773</v>
      </c>
    </row>
    <row r="463" spans="1:13">
      <c r="A463" s="267">
        <v>455</v>
      </c>
      <c r="B463" s="276" t="s">
        <v>552</v>
      </c>
      <c r="C463" s="276">
        <v>812.25</v>
      </c>
      <c r="D463" s="278">
        <v>817.98333333333323</v>
      </c>
      <c r="E463" s="278">
        <v>798.96666666666647</v>
      </c>
      <c r="F463" s="278">
        <v>785.68333333333328</v>
      </c>
      <c r="G463" s="278">
        <v>766.66666666666652</v>
      </c>
      <c r="H463" s="278">
        <v>831.26666666666642</v>
      </c>
      <c r="I463" s="278">
        <v>850.28333333333308</v>
      </c>
      <c r="J463" s="278">
        <v>863.56666666666638</v>
      </c>
      <c r="K463" s="276">
        <v>837</v>
      </c>
      <c r="L463" s="276">
        <v>804.7</v>
      </c>
      <c r="M463" s="276">
        <v>0.58216000000000001</v>
      </c>
    </row>
    <row r="464" spans="1:13">
      <c r="A464" s="267">
        <v>456</v>
      </c>
      <c r="B464" s="276" t="s">
        <v>548</v>
      </c>
      <c r="C464" s="276">
        <v>50.9</v>
      </c>
      <c r="D464" s="278">
        <v>51.4</v>
      </c>
      <c r="E464" s="278">
        <v>49.5</v>
      </c>
      <c r="F464" s="278">
        <v>48.1</v>
      </c>
      <c r="G464" s="278">
        <v>46.2</v>
      </c>
      <c r="H464" s="278">
        <v>52.8</v>
      </c>
      <c r="I464" s="278">
        <v>54.699999999999989</v>
      </c>
      <c r="J464" s="278">
        <v>56.099999999999994</v>
      </c>
      <c r="K464" s="276">
        <v>53.3</v>
      </c>
      <c r="L464" s="276">
        <v>50</v>
      </c>
      <c r="M464" s="276">
        <v>10.44084</v>
      </c>
    </row>
    <row r="465" spans="1:13">
      <c r="A465" s="267">
        <v>457</v>
      </c>
      <c r="B465" s="276" t="s">
        <v>549</v>
      </c>
      <c r="C465" s="276">
        <v>1321.3</v>
      </c>
      <c r="D465" s="278">
        <v>1323.8833333333332</v>
      </c>
      <c r="E465" s="278">
        <v>1312.8666666666663</v>
      </c>
      <c r="F465" s="278">
        <v>1304.4333333333332</v>
      </c>
      <c r="G465" s="278">
        <v>1293.4166666666663</v>
      </c>
      <c r="H465" s="278">
        <v>1332.3166666666664</v>
      </c>
      <c r="I465" s="278">
        <v>1343.3333333333333</v>
      </c>
      <c r="J465" s="278">
        <v>1351.7666666666664</v>
      </c>
      <c r="K465" s="276">
        <v>1334.9</v>
      </c>
      <c r="L465" s="276">
        <v>1315.45</v>
      </c>
      <c r="M465" s="276">
        <v>0.46905000000000002</v>
      </c>
    </row>
    <row r="466" spans="1:13">
      <c r="A466" s="267">
        <v>458</v>
      </c>
      <c r="B466" s="244" t="s">
        <v>189</v>
      </c>
      <c r="C466" s="276">
        <v>1572.6</v>
      </c>
      <c r="D466" s="278">
        <v>1585.2666666666664</v>
      </c>
      <c r="E466" s="278">
        <v>1549.1833333333329</v>
      </c>
      <c r="F466" s="278">
        <v>1525.7666666666664</v>
      </c>
      <c r="G466" s="278">
        <v>1489.6833333333329</v>
      </c>
      <c r="H466" s="278">
        <v>1608.6833333333329</v>
      </c>
      <c r="I466" s="278">
        <v>1644.7666666666664</v>
      </c>
      <c r="J466" s="278">
        <v>1668.1833333333329</v>
      </c>
      <c r="K466" s="276">
        <v>1621.35</v>
      </c>
      <c r="L466" s="276">
        <v>1561.85</v>
      </c>
      <c r="M466" s="276">
        <v>33.12171</v>
      </c>
    </row>
    <row r="467" spans="1:13">
      <c r="A467" s="267">
        <v>459</v>
      </c>
      <c r="B467" s="244" t="s">
        <v>190</v>
      </c>
      <c r="C467" s="276">
        <v>2790.7</v>
      </c>
      <c r="D467" s="278">
        <v>2805.0166666666664</v>
      </c>
      <c r="E467" s="278">
        <v>2754.083333333333</v>
      </c>
      <c r="F467" s="278">
        <v>2717.4666666666667</v>
      </c>
      <c r="G467" s="278">
        <v>2666.5333333333333</v>
      </c>
      <c r="H467" s="278">
        <v>2841.6333333333328</v>
      </c>
      <c r="I467" s="278">
        <v>2892.5666666666662</v>
      </c>
      <c r="J467" s="278">
        <v>2929.1833333333325</v>
      </c>
      <c r="K467" s="276">
        <v>2855.95</v>
      </c>
      <c r="L467" s="276">
        <v>2768.4</v>
      </c>
      <c r="M467" s="276">
        <v>2.61496</v>
      </c>
    </row>
    <row r="468" spans="1:13">
      <c r="A468" s="267">
        <v>460</v>
      </c>
      <c r="B468" s="244" t="s">
        <v>191</v>
      </c>
      <c r="C468" s="276">
        <v>330.1</v>
      </c>
      <c r="D468" s="278">
        <v>328.15000000000003</v>
      </c>
      <c r="E468" s="278">
        <v>322.50000000000006</v>
      </c>
      <c r="F468" s="278">
        <v>314.90000000000003</v>
      </c>
      <c r="G468" s="278">
        <v>309.25000000000006</v>
      </c>
      <c r="H468" s="278">
        <v>335.75000000000006</v>
      </c>
      <c r="I468" s="278">
        <v>341.40000000000003</v>
      </c>
      <c r="J468" s="278">
        <v>349.00000000000006</v>
      </c>
      <c r="K468" s="276">
        <v>333.8</v>
      </c>
      <c r="L468" s="276">
        <v>320.55</v>
      </c>
      <c r="M468" s="276">
        <v>26.67351</v>
      </c>
    </row>
    <row r="469" spans="1:13">
      <c r="A469" s="267">
        <v>461</v>
      </c>
      <c r="B469" s="244" t="s">
        <v>550</v>
      </c>
      <c r="C469" s="276">
        <v>676.65</v>
      </c>
      <c r="D469" s="278">
        <v>677.65</v>
      </c>
      <c r="E469" s="278">
        <v>671</v>
      </c>
      <c r="F469" s="278">
        <v>665.35</v>
      </c>
      <c r="G469" s="278">
        <v>658.7</v>
      </c>
      <c r="H469" s="278">
        <v>683.3</v>
      </c>
      <c r="I469" s="278">
        <v>689.94999999999982</v>
      </c>
      <c r="J469" s="278">
        <v>695.59999999999991</v>
      </c>
      <c r="K469" s="276">
        <v>684.3</v>
      </c>
      <c r="L469" s="276">
        <v>672</v>
      </c>
      <c r="M469" s="276">
        <v>2.2740900000000002</v>
      </c>
    </row>
    <row r="470" spans="1:13">
      <c r="A470" s="267">
        <v>462</v>
      </c>
      <c r="B470" s="244" t="s">
        <v>551</v>
      </c>
      <c r="C470" s="276">
        <v>16</v>
      </c>
      <c r="D470" s="278">
        <v>15.883333333333335</v>
      </c>
      <c r="E470" s="278">
        <v>14.81666666666667</v>
      </c>
      <c r="F470" s="278">
        <v>13.633333333333335</v>
      </c>
      <c r="G470" s="278">
        <v>12.56666666666667</v>
      </c>
      <c r="H470" s="278">
        <v>17.06666666666667</v>
      </c>
      <c r="I470" s="278">
        <v>18.133333333333336</v>
      </c>
      <c r="J470" s="278">
        <v>19.31666666666667</v>
      </c>
      <c r="K470" s="276">
        <v>16.95</v>
      </c>
      <c r="L470" s="276">
        <v>14.7</v>
      </c>
      <c r="M470" s="276">
        <v>2702.4423099999999</v>
      </c>
    </row>
    <row r="471" spans="1:13">
      <c r="A471" s="267">
        <v>463</v>
      </c>
      <c r="B471" s="244" t="s">
        <v>539</v>
      </c>
      <c r="C471" s="276">
        <v>6169.85</v>
      </c>
      <c r="D471" s="278">
        <v>6214.4666666666672</v>
      </c>
      <c r="E471" s="278">
        <v>6105.3833333333341</v>
      </c>
      <c r="F471" s="278">
        <v>6040.916666666667</v>
      </c>
      <c r="G471" s="278">
        <v>5931.8333333333339</v>
      </c>
      <c r="H471" s="278">
        <v>6278.9333333333343</v>
      </c>
      <c r="I471" s="278">
        <v>6388.0166666666664</v>
      </c>
      <c r="J471" s="278">
        <v>6452.4833333333345</v>
      </c>
      <c r="K471" s="276">
        <v>6323.55</v>
      </c>
      <c r="L471" s="276">
        <v>6150</v>
      </c>
      <c r="M471" s="276">
        <v>3.9530000000000003E-2</v>
      </c>
    </row>
    <row r="472" spans="1:13">
      <c r="A472" s="267">
        <v>464</v>
      </c>
      <c r="B472" s="244" t="s">
        <v>541</v>
      </c>
      <c r="C472" s="276">
        <v>30.55</v>
      </c>
      <c r="D472" s="278">
        <v>30.716666666666669</v>
      </c>
      <c r="E472" s="278">
        <v>30.033333333333339</v>
      </c>
      <c r="F472" s="276">
        <v>29.516666666666669</v>
      </c>
      <c r="G472" s="278">
        <v>28.833333333333339</v>
      </c>
      <c r="H472" s="278">
        <v>31.233333333333338</v>
      </c>
      <c r="I472" s="276">
        <v>31.916666666666668</v>
      </c>
      <c r="J472" s="278">
        <v>32.433333333333337</v>
      </c>
      <c r="K472" s="278">
        <v>31.4</v>
      </c>
      <c r="L472" s="276">
        <v>30.2</v>
      </c>
      <c r="M472" s="278">
        <v>53.890970000000003</v>
      </c>
    </row>
    <row r="473" spans="1:13">
      <c r="A473" s="267">
        <v>465</v>
      </c>
      <c r="B473" s="244" t="s">
        <v>192</v>
      </c>
      <c r="C473" s="276">
        <v>488.15</v>
      </c>
      <c r="D473" s="278">
        <v>488.38333333333327</v>
      </c>
      <c r="E473" s="278">
        <v>481.56666666666655</v>
      </c>
      <c r="F473" s="276">
        <v>474.98333333333329</v>
      </c>
      <c r="G473" s="278">
        <v>468.16666666666657</v>
      </c>
      <c r="H473" s="278">
        <v>494.96666666666653</v>
      </c>
      <c r="I473" s="276">
        <v>501.78333333333325</v>
      </c>
      <c r="J473" s="278">
        <v>508.3666666666665</v>
      </c>
      <c r="K473" s="278">
        <v>495.2</v>
      </c>
      <c r="L473" s="276">
        <v>481.8</v>
      </c>
      <c r="M473" s="278">
        <v>10.49245</v>
      </c>
    </row>
    <row r="474" spans="1:13">
      <c r="A474" s="267">
        <v>466</v>
      </c>
      <c r="B474" s="244" t="s">
        <v>540</v>
      </c>
      <c r="C474" s="244">
        <v>223.25</v>
      </c>
      <c r="D474" s="288">
        <v>224.33333333333334</v>
      </c>
      <c r="E474" s="288">
        <v>220.86666666666667</v>
      </c>
      <c r="F474" s="288">
        <v>218.48333333333332</v>
      </c>
      <c r="G474" s="288">
        <v>215.01666666666665</v>
      </c>
      <c r="H474" s="288">
        <v>226.7166666666667</v>
      </c>
      <c r="I474" s="288">
        <v>230.18333333333334</v>
      </c>
      <c r="J474" s="288">
        <v>232.56666666666672</v>
      </c>
      <c r="K474" s="288">
        <v>227.8</v>
      </c>
      <c r="L474" s="288">
        <v>221.95</v>
      </c>
      <c r="M474" s="288">
        <v>1.1926300000000001</v>
      </c>
    </row>
    <row r="475" spans="1:13">
      <c r="A475" s="267">
        <v>467</v>
      </c>
      <c r="B475" s="244" t="s">
        <v>193</v>
      </c>
      <c r="C475" s="244">
        <v>1221.05</v>
      </c>
      <c r="D475" s="288">
        <v>1213.1499999999999</v>
      </c>
      <c r="E475" s="288">
        <v>1188.8499999999997</v>
      </c>
      <c r="F475" s="288">
        <v>1156.6499999999999</v>
      </c>
      <c r="G475" s="288">
        <v>1132.3499999999997</v>
      </c>
      <c r="H475" s="288">
        <v>1245.3499999999997</v>
      </c>
      <c r="I475" s="288">
        <v>1269.6499999999999</v>
      </c>
      <c r="J475" s="288">
        <v>1301.8499999999997</v>
      </c>
      <c r="K475" s="288">
        <v>1237.45</v>
      </c>
      <c r="L475" s="288">
        <v>1180.95</v>
      </c>
      <c r="M475" s="288">
        <v>12.05283</v>
      </c>
    </row>
    <row r="476" spans="1:13">
      <c r="A476" s="267">
        <v>468</v>
      </c>
      <c r="B476" s="244" t="s">
        <v>553</v>
      </c>
      <c r="C476" s="288">
        <v>13</v>
      </c>
      <c r="D476" s="288">
        <v>13.066666666666668</v>
      </c>
      <c r="E476" s="288">
        <v>12.783333333333337</v>
      </c>
      <c r="F476" s="288">
        <v>12.566666666666668</v>
      </c>
      <c r="G476" s="288">
        <v>12.283333333333337</v>
      </c>
      <c r="H476" s="288">
        <v>13.283333333333337</v>
      </c>
      <c r="I476" s="288">
        <v>13.566666666666668</v>
      </c>
      <c r="J476" s="288">
        <v>13.783333333333337</v>
      </c>
      <c r="K476" s="288">
        <v>13.35</v>
      </c>
      <c r="L476" s="288">
        <v>12.85</v>
      </c>
      <c r="M476" s="288">
        <v>28.177579999999999</v>
      </c>
    </row>
    <row r="477" spans="1:13">
      <c r="A477" s="267">
        <v>469</v>
      </c>
      <c r="B477" s="244" t="s">
        <v>554</v>
      </c>
      <c r="C477" s="288">
        <v>375.4</v>
      </c>
      <c r="D477" s="288">
        <v>378.48333333333335</v>
      </c>
      <c r="E477" s="288">
        <v>370.11666666666667</v>
      </c>
      <c r="F477" s="288">
        <v>364.83333333333331</v>
      </c>
      <c r="G477" s="288">
        <v>356.46666666666664</v>
      </c>
      <c r="H477" s="288">
        <v>383.76666666666671</v>
      </c>
      <c r="I477" s="288">
        <v>392.13333333333338</v>
      </c>
      <c r="J477" s="288">
        <v>397.41666666666674</v>
      </c>
      <c r="K477" s="288">
        <v>386.85</v>
      </c>
      <c r="L477" s="288">
        <v>373.2</v>
      </c>
      <c r="M477" s="288">
        <v>1.4837400000000001</v>
      </c>
    </row>
    <row r="478" spans="1:13">
      <c r="A478" s="267">
        <v>470</v>
      </c>
      <c r="B478" s="244" t="s">
        <v>194</v>
      </c>
      <c r="C478" s="288">
        <v>279.60000000000002</v>
      </c>
      <c r="D478" s="288">
        <v>281.2166666666667</v>
      </c>
      <c r="E478" s="288">
        <v>276.43333333333339</v>
      </c>
      <c r="F478" s="288">
        <v>273.26666666666671</v>
      </c>
      <c r="G478" s="288">
        <v>268.48333333333341</v>
      </c>
      <c r="H478" s="288">
        <v>284.38333333333338</v>
      </c>
      <c r="I478" s="288">
        <v>289.16666666666669</v>
      </c>
      <c r="J478" s="288">
        <v>292.33333333333337</v>
      </c>
      <c r="K478" s="288">
        <v>286</v>
      </c>
      <c r="L478" s="288">
        <v>278.05</v>
      </c>
      <c r="M478" s="288">
        <v>7.5061099999999996</v>
      </c>
    </row>
    <row r="479" spans="1:13">
      <c r="A479" s="267">
        <v>471</v>
      </c>
      <c r="B479" s="244" t="s">
        <v>3098</v>
      </c>
      <c r="C479" s="288">
        <v>39.700000000000003</v>
      </c>
      <c r="D479" s="288">
        <v>39.866666666666667</v>
      </c>
      <c r="E479" s="288">
        <v>39.433333333333337</v>
      </c>
      <c r="F479" s="288">
        <v>39.166666666666671</v>
      </c>
      <c r="G479" s="288">
        <v>38.733333333333341</v>
      </c>
      <c r="H479" s="288">
        <v>40.133333333333333</v>
      </c>
      <c r="I479" s="288">
        <v>40.566666666666656</v>
      </c>
      <c r="J479" s="288">
        <v>40.833333333333329</v>
      </c>
      <c r="K479" s="288">
        <v>40.299999999999997</v>
      </c>
      <c r="L479" s="288">
        <v>39.6</v>
      </c>
      <c r="M479" s="288">
        <v>12.532539999999999</v>
      </c>
    </row>
    <row r="480" spans="1:13">
      <c r="A480" s="267">
        <v>472</v>
      </c>
      <c r="B480" s="244" t="s">
        <v>195</v>
      </c>
      <c r="C480" s="288">
        <v>5448.35</v>
      </c>
      <c r="D480" s="288">
        <v>5405.6166666666668</v>
      </c>
      <c r="E480" s="288">
        <v>5342.7333333333336</v>
      </c>
      <c r="F480" s="288">
        <v>5237.1166666666668</v>
      </c>
      <c r="G480" s="288">
        <v>5174.2333333333336</v>
      </c>
      <c r="H480" s="288">
        <v>5511.2333333333336</v>
      </c>
      <c r="I480" s="288">
        <v>5574.1166666666668</v>
      </c>
      <c r="J480" s="288">
        <v>5679.7333333333336</v>
      </c>
      <c r="K480" s="288">
        <v>5468.5</v>
      </c>
      <c r="L480" s="288">
        <v>5300</v>
      </c>
      <c r="M480" s="288">
        <v>7.0145200000000001</v>
      </c>
    </row>
    <row r="481" spans="1:13">
      <c r="A481" s="267">
        <v>473</v>
      </c>
      <c r="B481" s="244" t="s">
        <v>196</v>
      </c>
      <c r="C481" s="288">
        <v>31.85</v>
      </c>
      <c r="D481" s="288">
        <v>32.050000000000004</v>
      </c>
      <c r="E481" s="288">
        <v>31.550000000000011</v>
      </c>
      <c r="F481" s="288">
        <v>31.250000000000007</v>
      </c>
      <c r="G481" s="288">
        <v>30.750000000000014</v>
      </c>
      <c r="H481" s="288">
        <v>32.350000000000009</v>
      </c>
      <c r="I481" s="288">
        <v>32.849999999999994</v>
      </c>
      <c r="J481" s="288">
        <v>33.150000000000006</v>
      </c>
      <c r="K481" s="288">
        <v>32.549999999999997</v>
      </c>
      <c r="L481" s="288">
        <v>31.75</v>
      </c>
      <c r="M481" s="288">
        <v>67.263679999999994</v>
      </c>
    </row>
    <row r="482" spans="1:13">
      <c r="A482" s="267">
        <v>474</v>
      </c>
      <c r="B482" s="244" t="s">
        <v>197</v>
      </c>
      <c r="C482" s="288">
        <v>472.4</v>
      </c>
      <c r="D482" s="288">
        <v>473.81666666666661</v>
      </c>
      <c r="E482" s="288">
        <v>465.73333333333323</v>
      </c>
      <c r="F482" s="288">
        <v>459.06666666666661</v>
      </c>
      <c r="G482" s="288">
        <v>450.98333333333323</v>
      </c>
      <c r="H482" s="288">
        <v>480.48333333333323</v>
      </c>
      <c r="I482" s="288">
        <v>488.56666666666661</v>
      </c>
      <c r="J482" s="288">
        <v>495.23333333333323</v>
      </c>
      <c r="K482" s="288">
        <v>481.9</v>
      </c>
      <c r="L482" s="288">
        <v>467.15</v>
      </c>
      <c r="M482" s="288">
        <v>59.471029999999999</v>
      </c>
    </row>
    <row r="483" spans="1:13">
      <c r="A483" s="267">
        <v>475</v>
      </c>
      <c r="B483" s="244" t="s">
        <v>560</v>
      </c>
      <c r="C483" s="288">
        <v>2773</v>
      </c>
      <c r="D483" s="288">
        <v>2802.5833333333335</v>
      </c>
      <c r="E483" s="288">
        <v>2725.416666666667</v>
      </c>
      <c r="F483" s="288">
        <v>2677.8333333333335</v>
      </c>
      <c r="G483" s="288">
        <v>2600.666666666667</v>
      </c>
      <c r="H483" s="288">
        <v>2850.166666666667</v>
      </c>
      <c r="I483" s="288">
        <v>2927.3333333333339</v>
      </c>
      <c r="J483" s="288">
        <v>2974.916666666667</v>
      </c>
      <c r="K483" s="288">
        <v>2879.75</v>
      </c>
      <c r="L483" s="288">
        <v>2755</v>
      </c>
      <c r="M483" s="288">
        <v>0.39061000000000001</v>
      </c>
    </row>
    <row r="484" spans="1:13">
      <c r="A484" s="267">
        <v>476</v>
      </c>
      <c r="B484" s="244" t="s">
        <v>561</v>
      </c>
      <c r="C484" s="288">
        <v>60.45</v>
      </c>
      <c r="D484" s="288">
        <v>61.283333333333331</v>
      </c>
      <c r="E484" s="288">
        <v>58.666666666666664</v>
      </c>
      <c r="F484" s="288">
        <v>56.883333333333333</v>
      </c>
      <c r="G484" s="288">
        <v>54.266666666666666</v>
      </c>
      <c r="H484" s="288">
        <v>63.066666666666663</v>
      </c>
      <c r="I484" s="288">
        <v>65.683333333333337</v>
      </c>
      <c r="J484" s="288">
        <v>67.466666666666669</v>
      </c>
      <c r="K484" s="288">
        <v>63.9</v>
      </c>
      <c r="L484" s="288">
        <v>59.5</v>
      </c>
      <c r="M484" s="288">
        <v>51.392809999999997</v>
      </c>
    </row>
    <row r="485" spans="1:13">
      <c r="A485" s="267">
        <v>477</v>
      </c>
      <c r="B485" s="244" t="s">
        <v>285</v>
      </c>
      <c r="C485" s="288">
        <v>399.75</v>
      </c>
      <c r="D485" s="288">
        <v>402.18333333333334</v>
      </c>
      <c r="E485" s="288">
        <v>393.36666666666667</v>
      </c>
      <c r="F485" s="288">
        <v>386.98333333333335</v>
      </c>
      <c r="G485" s="288">
        <v>378.16666666666669</v>
      </c>
      <c r="H485" s="288">
        <v>408.56666666666666</v>
      </c>
      <c r="I485" s="288">
        <v>417.38333333333338</v>
      </c>
      <c r="J485" s="288">
        <v>423.76666666666665</v>
      </c>
      <c r="K485" s="288">
        <v>411</v>
      </c>
      <c r="L485" s="288">
        <v>395.8</v>
      </c>
      <c r="M485" s="288">
        <v>2.2026300000000001</v>
      </c>
    </row>
    <row r="486" spans="1:13">
      <c r="A486" s="267">
        <v>478</v>
      </c>
      <c r="B486" s="244" t="s">
        <v>563</v>
      </c>
      <c r="C486" s="288">
        <v>960.1</v>
      </c>
      <c r="D486" s="288">
        <v>962.69999999999993</v>
      </c>
      <c r="E486" s="288">
        <v>950.39999999999986</v>
      </c>
      <c r="F486" s="288">
        <v>940.69999999999993</v>
      </c>
      <c r="G486" s="288">
        <v>928.39999999999986</v>
      </c>
      <c r="H486" s="288">
        <v>972.39999999999986</v>
      </c>
      <c r="I486" s="288">
        <v>984.69999999999982</v>
      </c>
      <c r="J486" s="288">
        <v>994.39999999999986</v>
      </c>
      <c r="K486" s="288">
        <v>975</v>
      </c>
      <c r="L486" s="288">
        <v>953</v>
      </c>
      <c r="M486" s="288">
        <v>1.71532</v>
      </c>
    </row>
    <row r="487" spans="1:13">
      <c r="A487" s="267">
        <v>479</v>
      </c>
      <c r="B487" s="244" t="s">
        <v>564</v>
      </c>
      <c r="C487" s="288">
        <v>1559.45</v>
      </c>
      <c r="D487" s="288">
        <v>1578.1499999999999</v>
      </c>
      <c r="E487" s="288">
        <v>1531.2999999999997</v>
      </c>
      <c r="F487" s="288">
        <v>1503.1499999999999</v>
      </c>
      <c r="G487" s="288">
        <v>1456.2999999999997</v>
      </c>
      <c r="H487" s="288">
        <v>1606.2999999999997</v>
      </c>
      <c r="I487" s="288">
        <v>1653.1499999999996</v>
      </c>
      <c r="J487" s="288">
        <v>1681.2999999999997</v>
      </c>
      <c r="K487" s="288">
        <v>1625</v>
      </c>
      <c r="L487" s="288">
        <v>1550</v>
      </c>
      <c r="M487" s="288">
        <v>5.4206300000000001</v>
      </c>
    </row>
    <row r="488" spans="1:13">
      <c r="A488" s="267">
        <v>480</v>
      </c>
      <c r="B488" s="244" t="s">
        <v>2780</v>
      </c>
      <c r="C488" s="288">
        <v>1078.9000000000001</v>
      </c>
      <c r="D488" s="288">
        <v>1086.6333333333334</v>
      </c>
      <c r="E488" s="288">
        <v>1063.2666666666669</v>
      </c>
      <c r="F488" s="288">
        <v>1047.6333333333334</v>
      </c>
      <c r="G488" s="288">
        <v>1024.2666666666669</v>
      </c>
      <c r="H488" s="288">
        <v>1102.2666666666669</v>
      </c>
      <c r="I488" s="288">
        <v>1125.6333333333332</v>
      </c>
      <c r="J488" s="288">
        <v>1141.2666666666669</v>
      </c>
      <c r="K488" s="288">
        <v>1110</v>
      </c>
      <c r="L488" s="288">
        <v>1071</v>
      </c>
      <c r="M488" s="288">
        <v>0.1963</v>
      </c>
    </row>
    <row r="489" spans="1:13">
      <c r="A489" s="267">
        <v>481</v>
      </c>
      <c r="B489" s="244" t="s">
        <v>284</v>
      </c>
      <c r="C489" s="288">
        <v>204.8</v>
      </c>
      <c r="D489" s="288">
        <v>204.5</v>
      </c>
      <c r="E489" s="288">
        <v>195.55</v>
      </c>
      <c r="F489" s="288">
        <v>186.3</v>
      </c>
      <c r="G489" s="288">
        <v>177.35000000000002</v>
      </c>
      <c r="H489" s="288">
        <v>213.75</v>
      </c>
      <c r="I489" s="288">
        <v>222.7</v>
      </c>
      <c r="J489" s="288">
        <v>231.95</v>
      </c>
      <c r="K489" s="288">
        <v>213.45</v>
      </c>
      <c r="L489" s="288">
        <v>195.25</v>
      </c>
      <c r="M489" s="288">
        <v>36.42268</v>
      </c>
    </row>
    <row r="490" spans="1:13">
      <c r="A490" s="267">
        <v>482</v>
      </c>
      <c r="B490" s="244" t="s">
        <v>565</v>
      </c>
      <c r="C490" s="288">
        <v>1322</v>
      </c>
      <c r="D490" s="288">
        <v>1292.3333333333333</v>
      </c>
      <c r="E490" s="288">
        <v>1244.6666666666665</v>
      </c>
      <c r="F490" s="288">
        <v>1167.3333333333333</v>
      </c>
      <c r="G490" s="288">
        <v>1119.6666666666665</v>
      </c>
      <c r="H490" s="288">
        <v>1369.6666666666665</v>
      </c>
      <c r="I490" s="288">
        <v>1417.333333333333</v>
      </c>
      <c r="J490" s="288">
        <v>1494.6666666666665</v>
      </c>
      <c r="K490" s="288">
        <v>1340</v>
      </c>
      <c r="L490" s="288">
        <v>1215</v>
      </c>
      <c r="M490" s="288">
        <v>9.5424699999999998</v>
      </c>
    </row>
    <row r="491" spans="1:13">
      <c r="A491" s="267">
        <v>483</v>
      </c>
      <c r="B491" s="244" t="s">
        <v>556</v>
      </c>
      <c r="C491" s="288">
        <v>382.15</v>
      </c>
      <c r="D491" s="288">
        <v>381.2</v>
      </c>
      <c r="E491" s="288">
        <v>376.5</v>
      </c>
      <c r="F491" s="288">
        <v>370.85</v>
      </c>
      <c r="G491" s="288">
        <v>366.15000000000003</v>
      </c>
      <c r="H491" s="288">
        <v>386.84999999999997</v>
      </c>
      <c r="I491" s="288">
        <v>391.5499999999999</v>
      </c>
      <c r="J491" s="288">
        <v>397.19999999999993</v>
      </c>
      <c r="K491" s="288">
        <v>385.9</v>
      </c>
      <c r="L491" s="288">
        <v>375.55</v>
      </c>
      <c r="M491" s="288">
        <v>4.3990900000000002</v>
      </c>
    </row>
    <row r="492" spans="1:13">
      <c r="A492" s="267">
        <v>484</v>
      </c>
      <c r="B492" s="244" t="s">
        <v>555</v>
      </c>
      <c r="C492" s="288">
        <v>2463.6999999999998</v>
      </c>
      <c r="D492" s="288">
        <v>2470.8333333333335</v>
      </c>
      <c r="E492" s="288">
        <v>2436.7166666666672</v>
      </c>
      <c r="F492" s="288">
        <v>2409.7333333333336</v>
      </c>
      <c r="G492" s="288">
        <v>2375.6166666666672</v>
      </c>
      <c r="H492" s="288">
        <v>2497.8166666666671</v>
      </c>
      <c r="I492" s="288">
        <v>2531.9333333333329</v>
      </c>
      <c r="J492" s="288">
        <v>2558.916666666667</v>
      </c>
      <c r="K492" s="288">
        <v>2504.9499999999998</v>
      </c>
      <c r="L492" s="288">
        <v>2443.85</v>
      </c>
      <c r="M492" s="288">
        <v>0.25273000000000001</v>
      </c>
    </row>
    <row r="493" spans="1:13">
      <c r="A493" s="267">
        <v>485</v>
      </c>
      <c r="B493" s="244" t="s">
        <v>199</v>
      </c>
      <c r="C493" s="288">
        <v>869.3</v>
      </c>
      <c r="D493" s="288">
        <v>860.43333333333339</v>
      </c>
      <c r="E493" s="288">
        <v>843.16666666666674</v>
      </c>
      <c r="F493" s="288">
        <v>817.0333333333333</v>
      </c>
      <c r="G493" s="288">
        <v>799.76666666666665</v>
      </c>
      <c r="H493" s="288">
        <v>886.56666666666683</v>
      </c>
      <c r="I493" s="288">
        <v>903.83333333333348</v>
      </c>
      <c r="J493" s="288">
        <v>929.96666666666692</v>
      </c>
      <c r="K493" s="288">
        <v>877.7</v>
      </c>
      <c r="L493" s="288">
        <v>834.3</v>
      </c>
      <c r="M493" s="288">
        <v>31.29336</v>
      </c>
    </row>
    <row r="494" spans="1:13">
      <c r="A494" s="267">
        <v>486</v>
      </c>
      <c r="B494" s="244" t="s">
        <v>557</v>
      </c>
      <c r="C494" s="288">
        <v>204.6</v>
      </c>
      <c r="D494" s="288">
        <v>204.14999999999998</v>
      </c>
      <c r="E494" s="288">
        <v>201.34999999999997</v>
      </c>
      <c r="F494" s="288">
        <v>198.1</v>
      </c>
      <c r="G494" s="288">
        <v>195.29999999999998</v>
      </c>
      <c r="H494" s="288">
        <v>207.39999999999995</v>
      </c>
      <c r="I494" s="288">
        <v>210.19999999999996</v>
      </c>
      <c r="J494" s="288">
        <v>213.44999999999993</v>
      </c>
      <c r="K494" s="288">
        <v>206.95</v>
      </c>
      <c r="L494" s="288">
        <v>200.9</v>
      </c>
      <c r="M494" s="288">
        <v>2.3929800000000001</v>
      </c>
    </row>
    <row r="495" spans="1:13">
      <c r="A495" s="267">
        <v>487</v>
      </c>
      <c r="B495" s="244" t="s">
        <v>558</v>
      </c>
      <c r="C495" s="288">
        <v>3672.6</v>
      </c>
      <c r="D495" s="288">
        <v>3688.6833333333329</v>
      </c>
      <c r="E495" s="288">
        <v>3646.9666666666658</v>
      </c>
      <c r="F495" s="288">
        <v>3621.333333333333</v>
      </c>
      <c r="G495" s="288">
        <v>3579.6166666666659</v>
      </c>
      <c r="H495" s="288">
        <v>3714.3166666666657</v>
      </c>
      <c r="I495" s="288">
        <v>3756.0333333333328</v>
      </c>
      <c r="J495" s="288">
        <v>3781.6666666666656</v>
      </c>
      <c r="K495" s="288">
        <v>3730.4</v>
      </c>
      <c r="L495" s="288">
        <v>3663.05</v>
      </c>
      <c r="M495" s="288">
        <v>9.4649999999999998E-2</v>
      </c>
    </row>
    <row r="496" spans="1:13">
      <c r="A496" s="267">
        <v>488</v>
      </c>
      <c r="B496" s="244" t="s">
        <v>562</v>
      </c>
      <c r="C496" s="288">
        <v>1046.95</v>
      </c>
      <c r="D496" s="288">
        <v>1084.9833333333333</v>
      </c>
      <c r="E496" s="288">
        <v>1004.9666666666667</v>
      </c>
      <c r="F496" s="288">
        <v>962.98333333333335</v>
      </c>
      <c r="G496" s="288">
        <v>882.9666666666667</v>
      </c>
      <c r="H496" s="288">
        <v>1126.9666666666667</v>
      </c>
      <c r="I496" s="288">
        <v>1206.9833333333336</v>
      </c>
      <c r="J496" s="288">
        <v>1248.9666666666667</v>
      </c>
      <c r="K496" s="288">
        <v>1165</v>
      </c>
      <c r="L496" s="288">
        <v>1043</v>
      </c>
      <c r="M496" s="288">
        <v>2.39866</v>
      </c>
    </row>
    <row r="497" spans="1:13">
      <c r="A497" s="267">
        <v>489</v>
      </c>
      <c r="B497" s="244" t="s">
        <v>566</v>
      </c>
      <c r="C497" s="288">
        <v>5563.8</v>
      </c>
      <c r="D497" s="288">
        <v>5584.916666666667</v>
      </c>
      <c r="E497" s="288">
        <v>5529.9333333333343</v>
      </c>
      <c r="F497" s="288">
        <v>5496.0666666666675</v>
      </c>
      <c r="G497" s="288">
        <v>5441.0833333333348</v>
      </c>
      <c r="H497" s="288">
        <v>5618.7833333333338</v>
      </c>
      <c r="I497" s="288">
        <v>5673.7666666666655</v>
      </c>
      <c r="J497" s="288">
        <v>5707.6333333333332</v>
      </c>
      <c r="K497" s="288">
        <v>5639.9</v>
      </c>
      <c r="L497" s="288">
        <v>5551.05</v>
      </c>
      <c r="M497" s="288">
        <v>3.6940000000000001E-2</v>
      </c>
    </row>
    <row r="498" spans="1:13">
      <c r="A498" s="267">
        <v>490</v>
      </c>
      <c r="B498" s="244" t="s">
        <v>567</v>
      </c>
      <c r="C498" s="288">
        <v>133.05000000000001</v>
      </c>
      <c r="D498" s="288">
        <v>132.73333333333335</v>
      </c>
      <c r="E498" s="288">
        <v>130.4666666666667</v>
      </c>
      <c r="F498" s="288">
        <v>127.88333333333335</v>
      </c>
      <c r="G498" s="288">
        <v>125.6166666666667</v>
      </c>
      <c r="H498" s="288">
        <v>135.31666666666669</v>
      </c>
      <c r="I498" s="288">
        <v>137.58333333333334</v>
      </c>
      <c r="J498" s="288">
        <v>140.16666666666669</v>
      </c>
      <c r="K498" s="288">
        <v>135</v>
      </c>
      <c r="L498" s="288">
        <v>130.15</v>
      </c>
      <c r="M498" s="288">
        <v>7.9118000000000004</v>
      </c>
    </row>
    <row r="499" spans="1:13">
      <c r="A499" s="267">
        <v>491</v>
      </c>
      <c r="B499" s="244" t="s">
        <v>568</v>
      </c>
      <c r="C499" s="288">
        <v>70.599999999999994</v>
      </c>
      <c r="D499" s="288">
        <v>71.466666666666669</v>
      </c>
      <c r="E499" s="288">
        <v>68.983333333333334</v>
      </c>
      <c r="F499" s="288">
        <v>67.36666666666666</v>
      </c>
      <c r="G499" s="288">
        <v>64.883333333333326</v>
      </c>
      <c r="H499" s="288">
        <v>73.083333333333343</v>
      </c>
      <c r="I499" s="288">
        <v>75.566666666666691</v>
      </c>
      <c r="J499" s="288">
        <v>77.183333333333351</v>
      </c>
      <c r="K499" s="288">
        <v>73.95</v>
      </c>
      <c r="L499" s="288">
        <v>69.849999999999994</v>
      </c>
      <c r="M499" s="288">
        <v>8.56311</v>
      </c>
    </row>
    <row r="500" spans="1:13">
      <c r="A500" s="267">
        <v>492</v>
      </c>
      <c r="B500" s="244" t="s">
        <v>2851</v>
      </c>
      <c r="C500" s="288">
        <v>432.7</v>
      </c>
      <c r="D500" s="288">
        <v>434.23333333333335</v>
      </c>
      <c r="E500" s="288">
        <v>428.4666666666667</v>
      </c>
      <c r="F500" s="288">
        <v>424.23333333333335</v>
      </c>
      <c r="G500" s="288">
        <v>418.4666666666667</v>
      </c>
      <c r="H500" s="288">
        <v>438.4666666666667</v>
      </c>
      <c r="I500" s="288">
        <v>444.23333333333335</v>
      </c>
      <c r="J500" s="288">
        <v>448.4666666666667</v>
      </c>
      <c r="K500" s="288">
        <v>440</v>
      </c>
      <c r="L500" s="288">
        <v>430</v>
      </c>
      <c r="M500" s="288">
        <v>2.1817099999999998</v>
      </c>
    </row>
    <row r="501" spans="1:13">
      <c r="A501" s="267">
        <v>493</v>
      </c>
      <c r="B501" s="244" t="s">
        <v>569</v>
      </c>
      <c r="C501" s="288">
        <v>2543.3000000000002</v>
      </c>
      <c r="D501" s="288">
        <v>2558.4666666666667</v>
      </c>
      <c r="E501" s="288">
        <v>2506.9333333333334</v>
      </c>
      <c r="F501" s="288">
        <v>2470.5666666666666</v>
      </c>
      <c r="G501" s="288">
        <v>2419.0333333333333</v>
      </c>
      <c r="H501" s="288">
        <v>2594.8333333333335</v>
      </c>
      <c r="I501" s="288">
        <v>2646.3666666666672</v>
      </c>
      <c r="J501" s="288">
        <v>2682.7333333333336</v>
      </c>
      <c r="K501" s="288">
        <v>2610</v>
      </c>
      <c r="L501" s="288">
        <v>2522.1</v>
      </c>
      <c r="M501" s="288">
        <v>0.50558999999999998</v>
      </c>
    </row>
    <row r="502" spans="1:13">
      <c r="A502" s="267">
        <v>494</v>
      </c>
      <c r="B502" s="244" t="s">
        <v>200</v>
      </c>
      <c r="C502" s="288">
        <v>406.4</v>
      </c>
      <c r="D502" s="288">
        <v>409.0333333333333</v>
      </c>
      <c r="E502" s="288">
        <v>400.66666666666663</v>
      </c>
      <c r="F502" s="288">
        <v>394.93333333333334</v>
      </c>
      <c r="G502" s="288">
        <v>386.56666666666666</v>
      </c>
      <c r="H502" s="288">
        <v>414.76666666666659</v>
      </c>
      <c r="I502" s="288">
        <v>423.13333333333327</v>
      </c>
      <c r="J502" s="288">
        <v>428.86666666666656</v>
      </c>
      <c r="K502" s="288">
        <v>417.4</v>
      </c>
      <c r="L502" s="288">
        <v>403.3</v>
      </c>
      <c r="M502" s="288">
        <v>224.863</v>
      </c>
    </row>
    <row r="503" spans="1:13">
      <c r="A503" s="267">
        <v>495</v>
      </c>
      <c r="B503" s="244" t="s">
        <v>570</v>
      </c>
      <c r="C503" s="288">
        <v>518.6</v>
      </c>
      <c r="D503" s="288">
        <v>520.4666666666667</v>
      </c>
      <c r="E503" s="288">
        <v>509.73333333333335</v>
      </c>
      <c r="F503" s="288">
        <v>500.86666666666667</v>
      </c>
      <c r="G503" s="288">
        <v>490.13333333333333</v>
      </c>
      <c r="H503" s="288">
        <v>529.33333333333337</v>
      </c>
      <c r="I503" s="288">
        <v>540.06666666666672</v>
      </c>
      <c r="J503" s="288">
        <v>548.93333333333339</v>
      </c>
      <c r="K503" s="288">
        <v>531.20000000000005</v>
      </c>
      <c r="L503" s="288">
        <v>511.6</v>
      </c>
      <c r="M503" s="288">
        <v>6.2001799999999996</v>
      </c>
    </row>
    <row r="504" spans="1:13">
      <c r="A504" s="267">
        <v>496</v>
      </c>
      <c r="B504" s="244" t="s">
        <v>202</v>
      </c>
      <c r="C504" s="288">
        <v>221.2</v>
      </c>
      <c r="D504" s="288">
        <v>221.16666666666666</v>
      </c>
      <c r="E504" s="288">
        <v>217.0333333333333</v>
      </c>
      <c r="F504" s="288">
        <v>212.86666666666665</v>
      </c>
      <c r="G504" s="288">
        <v>208.73333333333329</v>
      </c>
      <c r="H504" s="288">
        <v>225.33333333333331</v>
      </c>
      <c r="I504" s="288">
        <v>229.4666666666667</v>
      </c>
      <c r="J504" s="288">
        <v>233.63333333333333</v>
      </c>
      <c r="K504" s="288">
        <v>225.3</v>
      </c>
      <c r="L504" s="288">
        <v>217</v>
      </c>
      <c r="M504" s="288">
        <v>141.54683</v>
      </c>
    </row>
    <row r="505" spans="1:13">
      <c r="A505" s="267">
        <v>497</v>
      </c>
      <c r="B505" s="244" t="s">
        <v>571</v>
      </c>
      <c r="C505" s="288">
        <v>235.2</v>
      </c>
      <c r="D505" s="288">
        <v>237.03333333333333</v>
      </c>
      <c r="E505" s="288">
        <v>232.16666666666666</v>
      </c>
      <c r="F505" s="288">
        <v>229.13333333333333</v>
      </c>
      <c r="G505" s="288">
        <v>224.26666666666665</v>
      </c>
      <c r="H505" s="288">
        <v>240.06666666666666</v>
      </c>
      <c r="I505" s="288">
        <v>244.93333333333334</v>
      </c>
      <c r="J505" s="288">
        <v>247.96666666666667</v>
      </c>
      <c r="K505" s="288">
        <v>241.9</v>
      </c>
      <c r="L505" s="288">
        <v>234</v>
      </c>
      <c r="M505" s="288">
        <v>1.2427299999999999</v>
      </c>
    </row>
    <row r="506" spans="1:13">
      <c r="A506" s="267">
        <v>500</v>
      </c>
      <c r="B506" s="244" t="s">
        <v>572</v>
      </c>
      <c r="C506" s="288">
        <v>2085.4499999999998</v>
      </c>
      <c r="D506" s="288">
        <v>2090.8166666666666</v>
      </c>
      <c r="E506" s="288">
        <v>2044.6333333333332</v>
      </c>
      <c r="F506" s="288">
        <v>2003.8166666666666</v>
      </c>
      <c r="G506" s="288">
        <v>1957.6333333333332</v>
      </c>
      <c r="H506" s="288">
        <v>2131.6333333333332</v>
      </c>
      <c r="I506" s="288">
        <v>2177.8166666666666</v>
      </c>
      <c r="J506" s="288">
        <v>2218.6333333333332</v>
      </c>
      <c r="K506" s="288">
        <v>2137</v>
      </c>
      <c r="L506" s="288">
        <v>2050</v>
      </c>
      <c r="M506" s="288">
        <v>0.53720000000000001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60"/>
      <c r="B5" s="560"/>
      <c r="C5" s="561"/>
      <c r="D5" s="561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2" t="s">
        <v>574</v>
      </c>
      <c r="C7" s="562"/>
      <c r="D7" s="261">
        <f>Main!B10</f>
        <v>44203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44202</v>
      </c>
      <c r="B10" s="266">
        <v>530043</v>
      </c>
      <c r="C10" s="267" t="s">
        <v>3729</v>
      </c>
      <c r="D10" s="267" t="s">
        <v>3730</v>
      </c>
      <c r="E10" s="267" t="s">
        <v>583</v>
      </c>
      <c r="F10" s="380">
        <v>15380</v>
      </c>
      <c r="G10" s="266">
        <v>90.86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44202</v>
      </c>
      <c r="B11" s="266">
        <v>530043</v>
      </c>
      <c r="C11" s="267" t="s">
        <v>3729</v>
      </c>
      <c r="D11" s="267" t="s">
        <v>3730</v>
      </c>
      <c r="E11" s="267" t="s">
        <v>584</v>
      </c>
      <c r="F11" s="380">
        <v>1500</v>
      </c>
      <c r="G11" s="266">
        <v>92.75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44202</v>
      </c>
      <c r="B12" s="266">
        <v>533096</v>
      </c>
      <c r="C12" s="267" t="s">
        <v>43</v>
      </c>
      <c r="D12" s="267" t="s">
        <v>3731</v>
      </c>
      <c r="E12" s="267" t="s">
        <v>583</v>
      </c>
      <c r="F12" s="380">
        <v>72638775</v>
      </c>
      <c r="G12" s="266">
        <v>49.4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44202</v>
      </c>
      <c r="B13" s="266">
        <v>533096</v>
      </c>
      <c r="C13" s="267" t="s">
        <v>43</v>
      </c>
      <c r="D13" s="267" t="s">
        <v>3732</v>
      </c>
      <c r="E13" s="267" t="s">
        <v>584</v>
      </c>
      <c r="F13" s="380">
        <v>72638775</v>
      </c>
      <c r="G13" s="266">
        <v>49.4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44202</v>
      </c>
      <c r="B14" s="266">
        <v>538716</v>
      </c>
      <c r="C14" s="267" t="s">
        <v>3733</v>
      </c>
      <c r="D14" s="267" t="s">
        <v>3734</v>
      </c>
      <c r="E14" s="267" t="s">
        <v>584</v>
      </c>
      <c r="F14" s="380">
        <v>100000</v>
      </c>
      <c r="G14" s="266">
        <v>47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44202</v>
      </c>
      <c r="B15" s="266">
        <v>538716</v>
      </c>
      <c r="C15" s="267" t="s">
        <v>3733</v>
      </c>
      <c r="D15" s="267" t="s">
        <v>3735</v>
      </c>
      <c r="E15" s="267" t="s">
        <v>583</v>
      </c>
      <c r="F15" s="380">
        <v>100000</v>
      </c>
      <c r="G15" s="266">
        <v>47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44202</v>
      </c>
      <c r="B16" s="266">
        <v>540936</v>
      </c>
      <c r="C16" s="267" t="s">
        <v>3736</v>
      </c>
      <c r="D16" s="267" t="s">
        <v>3737</v>
      </c>
      <c r="E16" s="267" t="s">
        <v>583</v>
      </c>
      <c r="F16" s="380">
        <v>75000</v>
      </c>
      <c r="G16" s="266">
        <v>30.25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44202</v>
      </c>
      <c r="B17" s="266">
        <v>540936</v>
      </c>
      <c r="C17" s="267" t="s">
        <v>3736</v>
      </c>
      <c r="D17" s="267" t="s">
        <v>3738</v>
      </c>
      <c r="E17" s="267" t="s">
        <v>584</v>
      </c>
      <c r="F17" s="380">
        <v>70812</v>
      </c>
      <c r="G17" s="266">
        <v>30.25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44202</v>
      </c>
      <c r="B18" s="266">
        <v>540936</v>
      </c>
      <c r="C18" s="267" t="s">
        <v>3736</v>
      </c>
      <c r="D18" s="267" t="s">
        <v>3712</v>
      </c>
      <c r="E18" s="267" t="s">
        <v>584</v>
      </c>
      <c r="F18" s="380">
        <v>83188</v>
      </c>
      <c r="G18" s="266">
        <v>30.25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44202</v>
      </c>
      <c r="B19" s="266">
        <v>540936</v>
      </c>
      <c r="C19" s="267" t="s">
        <v>3736</v>
      </c>
      <c r="D19" s="267" t="s">
        <v>3713</v>
      </c>
      <c r="E19" s="267" t="s">
        <v>584</v>
      </c>
      <c r="F19" s="380">
        <v>102000</v>
      </c>
      <c r="G19" s="266">
        <v>30.25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44202</v>
      </c>
      <c r="B20" s="266">
        <v>540936</v>
      </c>
      <c r="C20" s="267" t="s">
        <v>3736</v>
      </c>
      <c r="D20" s="267" t="s">
        <v>3739</v>
      </c>
      <c r="E20" s="267" t="s">
        <v>583</v>
      </c>
      <c r="F20" s="380">
        <v>175000</v>
      </c>
      <c r="G20" s="266">
        <v>30.25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44202</v>
      </c>
      <c r="B21" s="266">
        <v>540385</v>
      </c>
      <c r="C21" s="267" t="s">
        <v>3703</v>
      </c>
      <c r="D21" s="267" t="s">
        <v>3704</v>
      </c>
      <c r="E21" s="267" t="s">
        <v>584</v>
      </c>
      <c r="F21" s="380">
        <v>18200</v>
      </c>
      <c r="G21" s="266">
        <v>8.65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44202</v>
      </c>
      <c r="B22" s="266">
        <v>505523</v>
      </c>
      <c r="C22" s="267" t="s">
        <v>3675</v>
      </c>
      <c r="D22" s="267" t="s">
        <v>3688</v>
      </c>
      <c r="E22" s="267" t="s">
        <v>584</v>
      </c>
      <c r="F22" s="380">
        <v>1550000</v>
      </c>
      <c r="G22" s="266">
        <v>0.7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44202</v>
      </c>
      <c r="B23" s="266">
        <v>540402</v>
      </c>
      <c r="C23" s="267" t="s">
        <v>3740</v>
      </c>
      <c r="D23" s="267" t="s">
        <v>3741</v>
      </c>
      <c r="E23" s="267" t="s">
        <v>583</v>
      </c>
      <c r="F23" s="380">
        <v>27900</v>
      </c>
      <c r="G23" s="266">
        <v>528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44202</v>
      </c>
      <c r="B24" s="266">
        <v>540402</v>
      </c>
      <c r="C24" s="267" t="s">
        <v>3740</v>
      </c>
      <c r="D24" s="267" t="s">
        <v>3742</v>
      </c>
      <c r="E24" s="267" t="s">
        <v>584</v>
      </c>
      <c r="F24" s="380">
        <v>27900</v>
      </c>
      <c r="G24" s="266">
        <v>528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44202</v>
      </c>
      <c r="B25" s="266">
        <v>532164</v>
      </c>
      <c r="C25" s="267" t="s">
        <v>3705</v>
      </c>
      <c r="D25" s="267" t="s">
        <v>3743</v>
      </c>
      <c r="E25" s="267" t="s">
        <v>584</v>
      </c>
      <c r="F25" s="380">
        <v>69202</v>
      </c>
      <c r="G25" s="266">
        <v>1.26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44202</v>
      </c>
      <c r="B26" s="266">
        <v>543247</v>
      </c>
      <c r="C26" s="267" t="s">
        <v>3744</v>
      </c>
      <c r="D26" s="267" t="s">
        <v>3745</v>
      </c>
      <c r="E26" s="267" t="s">
        <v>583</v>
      </c>
      <c r="F26" s="380">
        <v>24000</v>
      </c>
      <c r="G26" s="266">
        <v>30.15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44202</v>
      </c>
      <c r="B27" s="266">
        <v>543247</v>
      </c>
      <c r="C27" s="267" t="s">
        <v>3744</v>
      </c>
      <c r="D27" s="267" t="s">
        <v>3746</v>
      </c>
      <c r="E27" s="267" t="s">
        <v>583</v>
      </c>
      <c r="F27" s="380">
        <v>8000</v>
      </c>
      <c r="G27" s="266">
        <v>30.05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44202</v>
      </c>
      <c r="B28" s="266">
        <v>543247</v>
      </c>
      <c r="C28" s="267" t="s">
        <v>3744</v>
      </c>
      <c r="D28" s="267" t="s">
        <v>3746</v>
      </c>
      <c r="E28" s="267" t="s">
        <v>584</v>
      </c>
      <c r="F28" s="380">
        <v>24000</v>
      </c>
      <c r="G28" s="266">
        <v>30.15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44202</v>
      </c>
      <c r="B29" s="266">
        <v>542771</v>
      </c>
      <c r="C29" s="267" t="s">
        <v>3747</v>
      </c>
      <c r="D29" s="267" t="s">
        <v>3748</v>
      </c>
      <c r="E29" s="267" t="s">
        <v>584</v>
      </c>
      <c r="F29" s="380">
        <v>30000</v>
      </c>
      <c r="G29" s="266">
        <v>6.97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44202</v>
      </c>
      <c r="B30" s="266">
        <v>542771</v>
      </c>
      <c r="C30" s="267" t="s">
        <v>3747</v>
      </c>
      <c r="D30" s="267" t="s">
        <v>3749</v>
      </c>
      <c r="E30" s="267" t="s">
        <v>584</v>
      </c>
      <c r="F30" s="380">
        <v>42000</v>
      </c>
      <c r="G30" s="266">
        <v>6.97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44202</v>
      </c>
      <c r="B31" s="266">
        <v>540416</v>
      </c>
      <c r="C31" s="267" t="s">
        <v>3750</v>
      </c>
      <c r="D31" s="267" t="s">
        <v>3751</v>
      </c>
      <c r="E31" s="267" t="s">
        <v>584</v>
      </c>
      <c r="F31" s="380">
        <v>46400</v>
      </c>
      <c r="G31" s="266">
        <v>67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44202</v>
      </c>
      <c r="B32" s="266">
        <v>540416</v>
      </c>
      <c r="C32" s="267" t="s">
        <v>3750</v>
      </c>
      <c r="D32" s="267" t="s">
        <v>3746</v>
      </c>
      <c r="E32" s="267" t="s">
        <v>583</v>
      </c>
      <c r="F32" s="380">
        <v>46400</v>
      </c>
      <c r="G32" s="266">
        <v>67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44202</v>
      </c>
      <c r="B33" s="266">
        <v>539291</v>
      </c>
      <c r="C33" s="267" t="s">
        <v>3648</v>
      </c>
      <c r="D33" s="267" t="s">
        <v>3752</v>
      </c>
      <c r="E33" s="267" t="s">
        <v>583</v>
      </c>
      <c r="F33" s="380">
        <v>7100</v>
      </c>
      <c r="G33" s="266">
        <v>81.5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44202</v>
      </c>
      <c r="B34" s="266">
        <v>539291</v>
      </c>
      <c r="C34" s="267" t="s">
        <v>3648</v>
      </c>
      <c r="D34" s="267" t="s">
        <v>3752</v>
      </c>
      <c r="E34" s="267" t="s">
        <v>584</v>
      </c>
      <c r="F34" s="380">
        <v>19100</v>
      </c>
      <c r="G34" s="266">
        <v>82.18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44202</v>
      </c>
      <c r="B35" s="266">
        <v>539291</v>
      </c>
      <c r="C35" s="267" t="s">
        <v>3648</v>
      </c>
      <c r="D35" s="267" t="s">
        <v>3706</v>
      </c>
      <c r="E35" s="267" t="s">
        <v>583</v>
      </c>
      <c r="F35" s="380">
        <v>60863</v>
      </c>
      <c r="G35" s="266">
        <v>82.35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44202</v>
      </c>
      <c r="B36" s="266">
        <v>539291</v>
      </c>
      <c r="C36" s="267" t="s">
        <v>3648</v>
      </c>
      <c r="D36" s="267" t="s">
        <v>3706</v>
      </c>
      <c r="E36" s="267" t="s">
        <v>584</v>
      </c>
      <c r="F36" s="380">
        <v>19359</v>
      </c>
      <c r="G36" s="266">
        <v>81.58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44202</v>
      </c>
      <c r="B37" s="266">
        <v>532911</v>
      </c>
      <c r="C37" s="267" t="s">
        <v>3753</v>
      </c>
      <c r="D37" s="267" t="s">
        <v>3754</v>
      </c>
      <c r="E37" s="267" t="s">
        <v>583</v>
      </c>
      <c r="F37" s="380">
        <v>85266</v>
      </c>
      <c r="G37" s="266">
        <v>13.84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44202</v>
      </c>
      <c r="B38" s="266">
        <v>532911</v>
      </c>
      <c r="C38" s="267" t="s">
        <v>3753</v>
      </c>
      <c r="D38" s="267" t="s">
        <v>3754</v>
      </c>
      <c r="E38" s="267" t="s">
        <v>584</v>
      </c>
      <c r="F38" s="380">
        <v>85264</v>
      </c>
      <c r="G38" s="266">
        <v>13.84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44202</v>
      </c>
      <c r="B39" s="266">
        <v>539150</v>
      </c>
      <c r="C39" s="267" t="s">
        <v>485</v>
      </c>
      <c r="D39" s="267" t="s">
        <v>3755</v>
      </c>
      <c r="E39" s="267" t="s">
        <v>583</v>
      </c>
      <c r="F39" s="380">
        <v>2200000</v>
      </c>
      <c r="G39" s="266">
        <v>175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44202</v>
      </c>
      <c r="B40" s="266">
        <v>539150</v>
      </c>
      <c r="C40" s="267" t="s">
        <v>485</v>
      </c>
      <c r="D40" s="267" t="s">
        <v>3756</v>
      </c>
      <c r="E40" s="267" t="s">
        <v>584</v>
      </c>
      <c r="F40" s="380">
        <v>25534008</v>
      </c>
      <c r="G40" s="266">
        <v>175.12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44202</v>
      </c>
      <c r="B41" s="266">
        <v>539150</v>
      </c>
      <c r="C41" s="267" t="s">
        <v>485</v>
      </c>
      <c r="D41" s="267" t="s">
        <v>3757</v>
      </c>
      <c r="E41" s="267" t="s">
        <v>583</v>
      </c>
      <c r="F41" s="380">
        <v>2500000</v>
      </c>
      <c r="G41" s="266">
        <v>175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44202</v>
      </c>
      <c r="B42" s="266">
        <v>539150</v>
      </c>
      <c r="C42" s="267" t="s">
        <v>485</v>
      </c>
      <c r="D42" s="267" t="s">
        <v>3758</v>
      </c>
      <c r="E42" s="267" t="s">
        <v>583</v>
      </c>
      <c r="F42" s="380">
        <v>2080000</v>
      </c>
      <c r="G42" s="266">
        <v>175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44202</v>
      </c>
      <c r="B43" s="266">
        <v>539150</v>
      </c>
      <c r="C43" s="267" t="s">
        <v>485</v>
      </c>
      <c r="D43" s="267" t="s">
        <v>3759</v>
      </c>
      <c r="E43" s="267" t="s">
        <v>583</v>
      </c>
      <c r="F43" s="380">
        <v>1321824</v>
      </c>
      <c r="G43" s="266">
        <v>175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44202</v>
      </c>
      <c r="B44" s="266">
        <v>539150</v>
      </c>
      <c r="C44" s="267" t="s">
        <v>485</v>
      </c>
      <c r="D44" s="267" t="s">
        <v>3760</v>
      </c>
      <c r="E44" s="267" t="s">
        <v>583</v>
      </c>
      <c r="F44" s="380">
        <v>3028389</v>
      </c>
      <c r="G44" s="266">
        <v>175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44202</v>
      </c>
      <c r="B45" s="266">
        <v>511557</v>
      </c>
      <c r="C45" s="267" t="s">
        <v>3707</v>
      </c>
      <c r="D45" s="267" t="s">
        <v>3761</v>
      </c>
      <c r="E45" s="267" t="s">
        <v>583</v>
      </c>
      <c r="F45" s="380">
        <v>100000</v>
      </c>
      <c r="G45" s="266">
        <v>26.08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44202</v>
      </c>
      <c r="B46" s="266">
        <v>511557</v>
      </c>
      <c r="C46" s="267" t="s">
        <v>3707</v>
      </c>
      <c r="D46" s="267" t="s">
        <v>3762</v>
      </c>
      <c r="E46" s="267" t="s">
        <v>584</v>
      </c>
      <c r="F46" s="380">
        <v>50000</v>
      </c>
      <c r="G46" s="266">
        <v>26.05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44202</v>
      </c>
      <c r="B47" s="266">
        <v>539673</v>
      </c>
      <c r="C47" s="267" t="s">
        <v>3708</v>
      </c>
      <c r="D47" s="267" t="s">
        <v>3763</v>
      </c>
      <c r="E47" s="267" t="s">
        <v>583</v>
      </c>
      <c r="F47" s="380">
        <v>13147</v>
      </c>
      <c r="G47" s="266">
        <v>7.53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44202</v>
      </c>
      <c r="B48" s="266">
        <v>539673</v>
      </c>
      <c r="C48" s="267" t="s">
        <v>3708</v>
      </c>
      <c r="D48" s="267" t="s">
        <v>3710</v>
      </c>
      <c r="E48" s="267" t="s">
        <v>583</v>
      </c>
      <c r="F48" s="380">
        <v>12710</v>
      </c>
      <c r="G48" s="266">
        <v>7.53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44202</v>
      </c>
      <c r="B49" s="266">
        <v>539673</v>
      </c>
      <c r="C49" s="267" t="s">
        <v>3708</v>
      </c>
      <c r="D49" s="267" t="s">
        <v>3711</v>
      </c>
      <c r="E49" s="267" t="s">
        <v>583</v>
      </c>
      <c r="F49" s="380">
        <v>16650</v>
      </c>
      <c r="G49" s="266">
        <v>7.53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44202</v>
      </c>
      <c r="B50" s="266">
        <v>539673</v>
      </c>
      <c r="C50" s="267" t="s">
        <v>3708</v>
      </c>
      <c r="D50" s="267" t="s">
        <v>3711</v>
      </c>
      <c r="E50" s="267" t="s">
        <v>584</v>
      </c>
      <c r="F50" s="380">
        <v>10</v>
      </c>
      <c r="G50" s="266">
        <v>7.83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44202</v>
      </c>
      <c r="B51" s="266">
        <v>539673</v>
      </c>
      <c r="C51" s="267" t="s">
        <v>3708</v>
      </c>
      <c r="D51" s="267" t="s">
        <v>3709</v>
      </c>
      <c r="E51" s="267" t="s">
        <v>584</v>
      </c>
      <c r="F51" s="380">
        <v>41280</v>
      </c>
      <c r="G51" s="266">
        <v>7.53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44202</v>
      </c>
      <c r="B52" s="266">
        <v>522237</v>
      </c>
      <c r="C52" s="267" t="s">
        <v>3764</v>
      </c>
      <c r="D52" s="267" t="s">
        <v>3765</v>
      </c>
      <c r="E52" s="267" t="s">
        <v>583</v>
      </c>
      <c r="F52" s="380">
        <v>26000</v>
      </c>
      <c r="G52" s="266">
        <v>5.42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44202</v>
      </c>
      <c r="B53" s="266">
        <v>540686</v>
      </c>
      <c r="C53" s="267" t="s">
        <v>3766</v>
      </c>
      <c r="D53" s="267" t="s">
        <v>3767</v>
      </c>
      <c r="E53" s="267" t="s">
        <v>584</v>
      </c>
      <c r="F53" s="380">
        <v>41826</v>
      </c>
      <c r="G53" s="266">
        <v>580.14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44202</v>
      </c>
      <c r="B54" s="266">
        <v>533157</v>
      </c>
      <c r="C54" s="267" t="s">
        <v>3094</v>
      </c>
      <c r="D54" s="267" t="s">
        <v>3768</v>
      </c>
      <c r="E54" s="267" t="s">
        <v>584</v>
      </c>
      <c r="F54" s="380">
        <v>380522</v>
      </c>
      <c r="G54" s="266">
        <v>3.16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44202</v>
      </c>
      <c r="B55" s="266">
        <v>536264</v>
      </c>
      <c r="C55" s="267" t="s">
        <v>3769</v>
      </c>
      <c r="D55" s="267" t="s">
        <v>3770</v>
      </c>
      <c r="E55" s="267" t="s">
        <v>583</v>
      </c>
      <c r="F55" s="380">
        <v>109976</v>
      </c>
      <c r="G55" s="266">
        <v>41.44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44202</v>
      </c>
      <c r="B56" s="266">
        <v>536264</v>
      </c>
      <c r="C56" s="267" t="s">
        <v>3769</v>
      </c>
      <c r="D56" s="267" t="s">
        <v>3770</v>
      </c>
      <c r="E56" s="267" t="s">
        <v>584</v>
      </c>
      <c r="F56" s="380">
        <v>126958</v>
      </c>
      <c r="G56" s="266">
        <v>41.31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44202</v>
      </c>
      <c r="B57" s="266" t="s">
        <v>3714</v>
      </c>
      <c r="C57" s="267" t="s">
        <v>3715</v>
      </c>
      <c r="D57" s="267" t="s">
        <v>3771</v>
      </c>
      <c r="E57" s="267" t="s">
        <v>583</v>
      </c>
      <c r="F57" s="380">
        <v>36000</v>
      </c>
      <c r="G57" s="266">
        <v>23.55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44202</v>
      </c>
      <c r="B58" s="266" t="s">
        <v>1421</v>
      </c>
      <c r="C58" s="267" t="s">
        <v>3772</v>
      </c>
      <c r="D58" s="267" t="s">
        <v>3654</v>
      </c>
      <c r="E58" s="267" t="s">
        <v>583</v>
      </c>
      <c r="F58" s="380">
        <v>159681</v>
      </c>
      <c r="G58" s="266">
        <v>69.150000000000006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44202</v>
      </c>
      <c r="B59" s="266" t="s">
        <v>1421</v>
      </c>
      <c r="C59" s="267" t="s">
        <v>3772</v>
      </c>
      <c r="D59" s="267" t="s">
        <v>3773</v>
      </c>
      <c r="E59" s="267" t="s">
        <v>583</v>
      </c>
      <c r="F59" s="380">
        <v>149542</v>
      </c>
      <c r="G59" s="266">
        <v>66.709999999999994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44202</v>
      </c>
      <c r="B60" s="266" t="s">
        <v>585</v>
      </c>
      <c r="C60" s="267" t="s">
        <v>3716</v>
      </c>
      <c r="D60" s="267" t="s">
        <v>3689</v>
      </c>
      <c r="E60" s="267" t="s">
        <v>583</v>
      </c>
      <c r="F60" s="380">
        <v>175897</v>
      </c>
      <c r="G60" s="266">
        <v>60.55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44202</v>
      </c>
      <c r="B61" s="266" t="s">
        <v>1711</v>
      </c>
      <c r="C61" s="267" t="s">
        <v>3774</v>
      </c>
      <c r="D61" s="267" t="s">
        <v>3775</v>
      </c>
      <c r="E61" s="267" t="s">
        <v>583</v>
      </c>
      <c r="F61" s="380">
        <v>141516</v>
      </c>
      <c r="G61" s="266">
        <v>14.3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44202</v>
      </c>
      <c r="B62" s="266" t="s">
        <v>1891</v>
      </c>
      <c r="C62" s="267" t="s">
        <v>3776</v>
      </c>
      <c r="D62" s="267" t="s">
        <v>3777</v>
      </c>
      <c r="E62" s="267" t="s">
        <v>583</v>
      </c>
      <c r="F62" s="380">
        <v>53112</v>
      </c>
      <c r="G62" s="266">
        <v>45.78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44202</v>
      </c>
      <c r="B63" s="266" t="s">
        <v>1891</v>
      </c>
      <c r="C63" s="267" t="s">
        <v>3776</v>
      </c>
      <c r="D63" s="267" t="s">
        <v>3778</v>
      </c>
      <c r="E63" s="267" t="s">
        <v>583</v>
      </c>
      <c r="F63" s="380">
        <v>100387</v>
      </c>
      <c r="G63" s="266">
        <v>44.16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44202</v>
      </c>
      <c r="B64" s="266" t="s">
        <v>1891</v>
      </c>
      <c r="C64" s="267" t="s">
        <v>3776</v>
      </c>
      <c r="D64" s="267" t="s">
        <v>3779</v>
      </c>
      <c r="E64" s="267" t="s">
        <v>583</v>
      </c>
      <c r="F64" s="380">
        <v>50000</v>
      </c>
      <c r="G64" s="266">
        <v>43.6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44202</v>
      </c>
      <c r="B65" s="266" t="s">
        <v>2141</v>
      </c>
      <c r="C65" s="267" t="s">
        <v>3780</v>
      </c>
      <c r="D65" s="267" t="s">
        <v>3781</v>
      </c>
      <c r="E65" s="267" t="s">
        <v>583</v>
      </c>
      <c r="F65" s="380">
        <v>155963</v>
      </c>
      <c r="G65" s="266">
        <v>11.05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44202</v>
      </c>
      <c r="B66" s="266" t="s">
        <v>168</v>
      </c>
      <c r="C66" s="267" t="s">
        <v>3782</v>
      </c>
      <c r="D66" s="267" t="s">
        <v>3783</v>
      </c>
      <c r="E66" s="267" t="s">
        <v>583</v>
      </c>
      <c r="F66" s="380">
        <v>3018691</v>
      </c>
      <c r="G66" s="266">
        <v>262.33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44202</v>
      </c>
      <c r="B67" s="266" t="s">
        <v>168</v>
      </c>
      <c r="C67" s="267" t="s">
        <v>3782</v>
      </c>
      <c r="D67" s="267" t="s">
        <v>3784</v>
      </c>
      <c r="E67" s="267" t="s">
        <v>583</v>
      </c>
      <c r="F67" s="380">
        <v>3165089</v>
      </c>
      <c r="G67" s="266">
        <v>262.12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44202</v>
      </c>
      <c r="B68" s="266" t="s">
        <v>3076</v>
      </c>
      <c r="C68" s="267" t="s">
        <v>3690</v>
      </c>
      <c r="D68" s="267" t="s">
        <v>3692</v>
      </c>
      <c r="E68" s="267" t="s">
        <v>583</v>
      </c>
      <c r="F68" s="380">
        <v>48847739</v>
      </c>
      <c r="G68" s="266">
        <v>3.81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44202</v>
      </c>
      <c r="B69" s="266" t="s">
        <v>3391</v>
      </c>
      <c r="C69" s="267" t="s">
        <v>3785</v>
      </c>
      <c r="D69" s="267" t="s">
        <v>3654</v>
      </c>
      <c r="E69" s="267" t="s">
        <v>583</v>
      </c>
      <c r="F69" s="380">
        <v>374544</v>
      </c>
      <c r="G69" s="266">
        <v>13.3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44202</v>
      </c>
      <c r="B70" s="266" t="s">
        <v>2672</v>
      </c>
      <c r="C70" s="267" t="s">
        <v>3786</v>
      </c>
      <c r="D70" s="267" t="s">
        <v>3787</v>
      </c>
      <c r="E70" s="267" t="s">
        <v>583</v>
      </c>
      <c r="F70" s="380">
        <v>177474</v>
      </c>
      <c r="G70" s="266">
        <v>8.36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44202</v>
      </c>
      <c r="B71" s="266" t="s">
        <v>2734</v>
      </c>
      <c r="C71" s="267" t="s">
        <v>3691</v>
      </c>
      <c r="D71" s="267" t="s">
        <v>3654</v>
      </c>
      <c r="E71" s="267" t="s">
        <v>583</v>
      </c>
      <c r="F71" s="380">
        <v>1628945</v>
      </c>
      <c r="G71" s="266">
        <v>3.37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44202</v>
      </c>
      <c r="B72" s="266" t="s">
        <v>2921</v>
      </c>
      <c r="C72" s="267" t="s">
        <v>3788</v>
      </c>
      <c r="D72" s="267" t="s">
        <v>3654</v>
      </c>
      <c r="E72" s="267" t="s">
        <v>583</v>
      </c>
      <c r="F72" s="380">
        <v>216593</v>
      </c>
      <c r="G72" s="266">
        <v>64.55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44202</v>
      </c>
      <c r="B73" s="266" t="s">
        <v>2791</v>
      </c>
      <c r="C73" s="267" t="s">
        <v>3693</v>
      </c>
      <c r="D73" s="267" t="s">
        <v>3655</v>
      </c>
      <c r="E73" s="267" t="s">
        <v>583</v>
      </c>
      <c r="F73" s="380">
        <v>1813913</v>
      </c>
      <c r="G73" s="266">
        <v>4.2300000000000004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44202</v>
      </c>
      <c r="B74" s="266" t="s">
        <v>2793</v>
      </c>
      <c r="C74" s="267" t="s">
        <v>3659</v>
      </c>
      <c r="D74" s="267" t="s">
        <v>3655</v>
      </c>
      <c r="E74" s="267" t="s">
        <v>583</v>
      </c>
      <c r="F74" s="380">
        <v>121188</v>
      </c>
      <c r="G74" s="266">
        <v>5.42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44202</v>
      </c>
      <c r="B75" s="266" t="s">
        <v>3217</v>
      </c>
      <c r="C75" s="267" t="s">
        <v>3789</v>
      </c>
      <c r="D75" s="267" t="s">
        <v>3790</v>
      </c>
      <c r="E75" s="267" t="s">
        <v>584</v>
      </c>
      <c r="F75" s="380">
        <v>9193782</v>
      </c>
      <c r="G75" s="266">
        <v>1.27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44202</v>
      </c>
      <c r="B76" s="266" t="s">
        <v>3714</v>
      </c>
      <c r="C76" s="267" t="s">
        <v>3715</v>
      </c>
      <c r="D76" s="267" t="s">
        <v>3718</v>
      </c>
      <c r="E76" s="267" t="s">
        <v>584</v>
      </c>
      <c r="F76" s="380">
        <v>36000</v>
      </c>
      <c r="G76" s="266">
        <v>23.55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44202</v>
      </c>
      <c r="B77" s="266" t="s">
        <v>1421</v>
      </c>
      <c r="C77" s="267" t="s">
        <v>3772</v>
      </c>
      <c r="D77" s="267" t="s">
        <v>3654</v>
      </c>
      <c r="E77" s="267" t="s">
        <v>584</v>
      </c>
      <c r="F77" s="380">
        <v>160930</v>
      </c>
      <c r="G77" s="266">
        <v>69.2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44202</v>
      </c>
      <c r="B78" s="266" t="s">
        <v>1421</v>
      </c>
      <c r="C78" s="267" t="s">
        <v>3772</v>
      </c>
      <c r="D78" s="267" t="s">
        <v>3773</v>
      </c>
      <c r="E78" s="267" t="s">
        <v>584</v>
      </c>
      <c r="F78" s="380">
        <v>150902</v>
      </c>
      <c r="G78" s="266">
        <v>66.88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44202</v>
      </c>
      <c r="B79" s="266" t="s">
        <v>585</v>
      </c>
      <c r="C79" s="267" t="s">
        <v>3716</v>
      </c>
      <c r="D79" s="267" t="s">
        <v>3689</v>
      </c>
      <c r="E79" s="267" t="s">
        <v>584</v>
      </c>
      <c r="F79" s="380">
        <v>184497</v>
      </c>
      <c r="G79" s="266">
        <v>62.19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44202</v>
      </c>
      <c r="B80" s="266" t="s">
        <v>1523</v>
      </c>
      <c r="C80" s="267" t="s">
        <v>3791</v>
      </c>
      <c r="D80" s="267" t="s">
        <v>3792</v>
      </c>
      <c r="E80" s="267" t="s">
        <v>584</v>
      </c>
      <c r="F80" s="380">
        <v>151540</v>
      </c>
      <c r="G80" s="266">
        <v>177.99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44202</v>
      </c>
      <c r="B81" s="266" t="s">
        <v>1711</v>
      </c>
      <c r="C81" s="267" t="s">
        <v>3774</v>
      </c>
      <c r="D81" s="267" t="s">
        <v>3775</v>
      </c>
      <c r="E81" s="267" t="s">
        <v>584</v>
      </c>
      <c r="F81" s="380">
        <v>140450</v>
      </c>
      <c r="G81" s="266">
        <v>14.3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44202</v>
      </c>
      <c r="B82" s="266" t="s">
        <v>1864</v>
      </c>
      <c r="C82" s="267" t="s">
        <v>3793</v>
      </c>
      <c r="D82" s="267" t="s">
        <v>3794</v>
      </c>
      <c r="E82" s="267" t="s">
        <v>584</v>
      </c>
      <c r="F82" s="380">
        <v>93938</v>
      </c>
      <c r="G82" s="266">
        <v>42.96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44202</v>
      </c>
      <c r="B83" s="266" t="s">
        <v>1864</v>
      </c>
      <c r="C83" s="267" t="s">
        <v>3793</v>
      </c>
      <c r="D83" s="267" t="s">
        <v>3795</v>
      </c>
      <c r="E83" s="267" t="s">
        <v>584</v>
      </c>
      <c r="F83" s="380">
        <v>150000</v>
      </c>
      <c r="G83" s="266">
        <v>37.56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44202</v>
      </c>
      <c r="B84" s="266" t="s">
        <v>1891</v>
      </c>
      <c r="C84" s="267" t="s">
        <v>3776</v>
      </c>
      <c r="D84" s="267" t="s">
        <v>3779</v>
      </c>
      <c r="E84" s="267" t="s">
        <v>584</v>
      </c>
      <c r="F84" s="380">
        <v>50000</v>
      </c>
      <c r="G84" s="266">
        <v>45.8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44202</v>
      </c>
      <c r="B85" s="266" t="s">
        <v>1891</v>
      </c>
      <c r="C85" s="267" t="s">
        <v>3776</v>
      </c>
      <c r="D85" s="267" t="s">
        <v>3777</v>
      </c>
      <c r="E85" s="267" t="s">
        <v>584</v>
      </c>
      <c r="F85" s="380">
        <v>53112</v>
      </c>
      <c r="G85" s="266">
        <v>44.8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44202</v>
      </c>
      <c r="B86" s="266" t="s">
        <v>1891</v>
      </c>
      <c r="C86" s="267" t="s">
        <v>3776</v>
      </c>
      <c r="D86" s="267" t="s">
        <v>3778</v>
      </c>
      <c r="E86" s="267" t="s">
        <v>584</v>
      </c>
      <c r="F86" s="380">
        <v>51163</v>
      </c>
      <c r="G86" s="266">
        <v>43.65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44202</v>
      </c>
      <c r="B87" s="266" t="s">
        <v>168</v>
      </c>
      <c r="C87" s="267" t="s">
        <v>3782</v>
      </c>
      <c r="D87" s="267" t="s">
        <v>3784</v>
      </c>
      <c r="E87" s="267" t="s">
        <v>584</v>
      </c>
      <c r="F87" s="380">
        <v>3159204</v>
      </c>
      <c r="G87" s="266">
        <v>262.22000000000003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44202</v>
      </c>
      <c r="B88" s="266" t="s">
        <v>168</v>
      </c>
      <c r="C88" s="267" t="s">
        <v>3782</v>
      </c>
      <c r="D88" s="267" t="s">
        <v>3783</v>
      </c>
      <c r="E88" s="267" t="s">
        <v>584</v>
      </c>
      <c r="F88" s="380">
        <v>3018691</v>
      </c>
      <c r="G88" s="266">
        <v>262.39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44202</v>
      </c>
      <c r="B89" s="266" t="s">
        <v>3076</v>
      </c>
      <c r="C89" s="267" t="s">
        <v>3690</v>
      </c>
      <c r="D89" s="267" t="s">
        <v>3692</v>
      </c>
      <c r="E89" s="267" t="s">
        <v>584</v>
      </c>
      <c r="F89" s="380">
        <v>50238427</v>
      </c>
      <c r="G89" s="266">
        <v>3.81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44202</v>
      </c>
      <c r="B90" s="266" t="s">
        <v>3391</v>
      </c>
      <c r="C90" s="267" t="s">
        <v>3785</v>
      </c>
      <c r="D90" s="267" t="s">
        <v>3654</v>
      </c>
      <c r="E90" s="267" t="s">
        <v>584</v>
      </c>
      <c r="F90" s="380">
        <v>304491</v>
      </c>
      <c r="G90" s="266">
        <v>13.5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44202</v>
      </c>
      <c r="B91" s="266" t="s">
        <v>2647</v>
      </c>
      <c r="C91" s="267" t="s">
        <v>3717</v>
      </c>
      <c r="D91" s="267" t="s">
        <v>3796</v>
      </c>
      <c r="E91" s="267" t="s">
        <v>584</v>
      </c>
      <c r="F91" s="380">
        <v>87000</v>
      </c>
      <c r="G91" s="266">
        <v>66.88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44202</v>
      </c>
      <c r="B92" s="266" t="s">
        <v>2672</v>
      </c>
      <c r="C92" s="267" t="s">
        <v>3786</v>
      </c>
      <c r="D92" s="267" t="s">
        <v>3797</v>
      </c>
      <c r="E92" s="267" t="s">
        <v>584</v>
      </c>
      <c r="F92" s="380">
        <v>173600</v>
      </c>
      <c r="G92" s="266">
        <v>8.35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44202</v>
      </c>
      <c r="B93" s="266" t="s">
        <v>2734</v>
      </c>
      <c r="C93" s="267" t="s">
        <v>3691</v>
      </c>
      <c r="D93" s="267" t="s">
        <v>3654</v>
      </c>
      <c r="E93" s="267" t="s">
        <v>584</v>
      </c>
      <c r="F93" s="380">
        <v>3200001</v>
      </c>
      <c r="G93" s="266">
        <v>3.4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44202</v>
      </c>
      <c r="B94" s="266" t="s">
        <v>2921</v>
      </c>
      <c r="C94" s="267" t="s">
        <v>3788</v>
      </c>
      <c r="D94" s="267" t="s">
        <v>3654</v>
      </c>
      <c r="E94" s="267" t="s">
        <v>584</v>
      </c>
      <c r="F94" s="380">
        <v>170532</v>
      </c>
      <c r="G94" s="266">
        <v>67.77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44202</v>
      </c>
      <c r="B95" s="266" t="s">
        <v>2791</v>
      </c>
      <c r="C95" s="267" t="s">
        <v>3693</v>
      </c>
      <c r="D95" s="267" t="s">
        <v>3655</v>
      </c>
      <c r="E95" s="267" t="s">
        <v>584</v>
      </c>
      <c r="F95" s="380">
        <v>820057</v>
      </c>
      <c r="G95" s="266">
        <v>4.24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44202</v>
      </c>
      <c r="B96" s="266" t="s">
        <v>2793</v>
      </c>
      <c r="C96" s="267" t="s">
        <v>3659</v>
      </c>
      <c r="D96" s="267" t="s">
        <v>3655</v>
      </c>
      <c r="E96" s="267" t="s">
        <v>584</v>
      </c>
      <c r="F96" s="380">
        <v>6508833</v>
      </c>
      <c r="G96" s="266">
        <v>5.45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44202</v>
      </c>
      <c r="B97" s="266" t="s">
        <v>2793</v>
      </c>
      <c r="C97" s="267" t="s">
        <v>3659</v>
      </c>
      <c r="D97" s="267" t="s">
        <v>3798</v>
      </c>
      <c r="E97" s="267" t="s">
        <v>584</v>
      </c>
      <c r="F97" s="380">
        <v>3393749</v>
      </c>
      <c r="G97" s="266">
        <v>5.45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6"/>
  <sheetViews>
    <sheetView zoomScale="83" zoomScaleNormal="70" workbookViewId="0">
      <selection activeCell="J19" sqref="J1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44203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1">
        <v>1</v>
      </c>
      <c r="B10" s="492">
        <v>44175</v>
      </c>
      <c r="C10" s="493"/>
      <c r="D10" s="494" t="s">
        <v>2931</v>
      </c>
      <c r="E10" s="495" t="s">
        <v>600</v>
      </c>
      <c r="F10" s="504">
        <v>1427.5</v>
      </c>
      <c r="G10" s="496">
        <v>1330</v>
      </c>
      <c r="H10" s="504">
        <v>1500</v>
      </c>
      <c r="I10" s="497" t="s">
        <v>3641</v>
      </c>
      <c r="J10" s="498" t="s">
        <v>3642</v>
      </c>
      <c r="K10" s="498">
        <f t="shared" ref="K10:K11" si="0">H10-F10</f>
        <v>72.5</v>
      </c>
      <c r="L10" s="499">
        <f>(F10*-0.07)/100</f>
        <v>-0.99925000000000008</v>
      </c>
      <c r="M10" s="500">
        <f t="shared" ref="M10:M11" si="1">(K10+L10)/F10</f>
        <v>5.008809106830122E-2</v>
      </c>
      <c r="N10" s="501" t="s">
        <v>599</v>
      </c>
      <c r="O10" s="502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1">
        <v>2</v>
      </c>
      <c r="B11" s="492">
        <v>44175</v>
      </c>
      <c r="C11" s="493"/>
      <c r="D11" s="494" t="s">
        <v>128</v>
      </c>
      <c r="E11" s="495" t="s">
        <v>600</v>
      </c>
      <c r="F11" s="504">
        <v>210</v>
      </c>
      <c r="G11" s="496">
        <v>197</v>
      </c>
      <c r="H11" s="504">
        <v>218.5</v>
      </c>
      <c r="I11" s="497" t="s">
        <v>3643</v>
      </c>
      <c r="J11" s="498" t="s">
        <v>3644</v>
      </c>
      <c r="K11" s="498">
        <f t="shared" si="0"/>
        <v>8.5</v>
      </c>
      <c r="L11" s="499">
        <f t="shared" ref="L11" si="2">(F11*-0.8)/100</f>
        <v>-1.68</v>
      </c>
      <c r="M11" s="500">
        <f t="shared" si="1"/>
        <v>3.2476190476190478E-2</v>
      </c>
      <c r="N11" s="501" t="s">
        <v>599</v>
      </c>
      <c r="O11" s="503">
        <v>44179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91">
        <v>3</v>
      </c>
      <c r="B12" s="492">
        <v>44188</v>
      </c>
      <c r="C12" s="493"/>
      <c r="D12" s="494" t="s">
        <v>191</v>
      </c>
      <c r="E12" s="495" t="s">
        <v>600</v>
      </c>
      <c r="F12" s="504">
        <v>316</v>
      </c>
      <c r="G12" s="496">
        <v>295</v>
      </c>
      <c r="H12" s="504">
        <v>329</v>
      </c>
      <c r="I12" s="497" t="s">
        <v>3651</v>
      </c>
      <c r="J12" s="498" t="s">
        <v>3799</v>
      </c>
      <c r="K12" s="498">
        <f t="shared" ref="K12" si="3">H12-F12</f>
        <v>13</v>
      </c>
      <c r="L12" s="499">
        <f t="shared" ref="L12" si="4">(F12*-0.8)/100</f>
        <v>-2.528</v>
      </c>
      <c r="M12" s="500">
        <f t="shared" ref="M12" si="5">(K12+L12)/F12</f>
        <v>3.3139240506329111E-2</v>
      </c>
      <c r="N12" s="501" t="s">
        <v>599</v>
      </c>
      <c r="O12" s="503">
        <v>44554</v>
      </c>
      <c r="P12" s="405"/>
      <c r="Q12" s="64"/>
      <c r="R12" s="340" t="s">
        <v>3186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40" customFormat="1" ht="14.25">
      <c r="A13" s="538">
        <v>4</v>
      </c>
      <c r="B13" s="539">
        <v>44188</v>
      </c>
      <c r="C13" s="540"/>
      <c r="D13" s="541" t="s">
        <v>86</v>
      </c>
      <c r="E13" s="542" t="s">
        <v>600</v>
      </c>
      <c r="F13" s="474">
        <v>387</v>
      </c>
      <c r="G13" s="543">
        <v>360</v>
      </c>
      <c r="H13" s="474">
        <v>411</v>
      </c>
      <c r="I13" s="544" t="s">
        <v>3652</v>
      </c>
      <c r="J13" s="521" t="s">
        <v>3687</v>
      </c>
      <c r="K13" s="521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5"/>
      <c r="Q13" s="7"/>
      <c r="R13" s="506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8">
        <v>5</v>
      </c>
      <c r="B14" s="539">
        <v>44189</v>
      </c>
      <c r="C14" s="540"/>
      <c r="D14" s="541" t="s">
        <v>272</v>
      </c>
      <c r="E14" s="542" t="s">
        <v>600</v>
      </c>
      <c r="F14" s="474">
        <v>3215</v>
      </c>
      <c r="G14" s="543">
        <v>2990</v>
      </c>
      <c r="H14" s="474">
        <v>3405</v>
      </c>
      <c r="I14" s="544" t="s">
        <v>3656</v>
      </c>
      <c r="J14" s="521" t="s">
        <v>3694</v>
      </c>
      <c r="K14" s="521">
        <f t="shared" ref="K14:K15" si="9">H14-F14</f>
        <v>190</v>
      </c>
      <c r="L14" s="467">
        <f t="shared" ref="L14:L15" si="10">(F14*-0.8)/100</f>
        <v>-25.72</v>
      </c>
      <c r="M14" s="468">
        <f t="shared" ref="M14:M15" si="11">(K14+L14)/F14</f>
        <v>5.109797822706065E-2</v>
      </c>
      <c r="N14" s="476" t="s">
        <v>599</v>
      </c>
      <c r="O14" s="469">
        <v>43835</v>
      </c>
      <c r="P14" s="505"/>
      <c r="Q14" s="7"/>
      <c r="R14" s="506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491">
        <v>6</v>
      </c>
      <c r="B15" s="492">
        <v>44200</v>
      </c>
      <c r="C15" s="493"/>
      <c r="D15" s="494" t="s">
        <v>252</v>
      </c>
      <c r="E15" s="495" t="s">
        <v>600</v>
      </c>
      <c r="F15" s="504">
        <v>3010</v>
      </c>
      <c r="G15" s="496">
        <v>2770</v>
      </c>
      <c r="H15" s="504">
        <v>3135</v>
      </c>
      <c r="I15" s="497">
        <v>3500</v>
      </c>
      <c r="J15" s="498" t="s">
        <v>3721</v>
      </c>
      <c r="K15" s="498">
        <f t="shared" si="9"/>
        <v>125</v>
      </c>
      <c r="L15" s="499">
        <f t="shared" si="10"/>
        <v>-24.08</v>
      </c>
      <c r="M15" s="500">
        <f t="shared" si="11"/>
        <v>3.3528239202657809E-2</v>
      </c>
      <c r="N15" s="501" t="s">
        <v>599</v>
      </c>
      <c r="O15" s="503">
        <v>43836</v>
      </c>
      <c r="P15" s="505"/>
      <c r="Q15" s="7"/>
      <c r="R15" s="506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382">
        <v>7</v>
      </c>
      <c r="B16" s="397">
        <v>44201</v>
      </c>
      <c r="C16" s="398"/>
      <c r="D16" s="409" t="s">
        <v>75</v>
      </c>
      <c r="E16" s="402" t="s">
        <v>600</v>
      </c>
      <c r="F16" s="402" t="s">
        <v>3696</v>
      </c>
      <c r="G16" s="407">
        <v>3295</v>
      </c>
      <c r="H16" s="402"/>
      <c r="I16" s="399" t="s">
        <v>3697</v>
      </c>
      <c r="J16" s="404" t="s">
        <v>601</v>
      </c>
      <c r="K16" s="404"/>
      <c r="L16" s="413"/>
      <c r="M16" s="375"/>
      <c r="N16" s="385"/>
      <c r="O16" s="381"/>
      <c r="P16" s="505"/>
      <c r="Q16" s="7"/>
      <c r="R16" s="506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40" customFormat="1" ht="14.25">
      <c r="A17" s="382"/>
      <c r="B17" s="397"/>
      <c r="C17" s="398"/>
      <c r="D17" s="409"/>
      <c r="E17" s="402"/>
      <c r="F17" s="402"/>
      <c r="G17" s="407"/>
      <c r="H17" s="402"/>
      <c r="I17" s="399"/>
      <c r="J17" s="404"/>
      <c r="K17" s="404"/>
      <c r="L17" s="413"/>
      <c r="M17" s="375"/>
      <c r="N17" s="385"/>
      <c r="O17" s="381"/>
      <c r="P17" s="505"/>
      <c r="Q17" s="7"/>
      <c r="R17" s="506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8" s="5" customFormat="1" ht="14.25">
      <c r="A18" s="382"/>
      <c r="B18" s="397"/>
      <c r="C18" s="398"/>
      <c r="D18" s="409"/>
      <c r="E18" s="402"/>
      <c r="F18" s="402"/>
      <c r="G18" s="407"/>
      <c r="H18" s="402"/>
      <c r="I18" s="399"/>
      <c r="J18" s="404"/>
      <c r="K18" s="404"/>
      <c r="L18" s="413"/>
      <c r="M18" s="375"/>
      <c r="N18" s="385"/>
      <c r="O18" s="381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58"/>
      <c r="B19" s="459"/>
      <c r="C19" s="460"/>
      <c r="D19" s="461"/>
      <c r="E19" s="462"/>
      <c r="F19" s="462"/>
      <c r="G19" s="425"/>
      <c r="H19" s="462"/>
      <c r="I19" s="463"/>
      <c r="J19" s="426"/>
      <c r="K19" s="426"/>
      <c r="L19" s="464"/>
      <c r="M19" s="79"/>
      <c r="N19" s="465"/>
      <c r="O19" s="466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58"/>
      <c r="B20" s="459"/>
      <c r="C20" s="460"/>
      <c r="D20" s="461"/>
      <c r="E20" s="462"/>
      <c r="F20" s="462"/>
      <c r="G20" s="425"/>
      <c r="H20" s="462"/>
      <c r="I20" s="463"/>
      <c r="J20" s="426"/>
      <c r="K20" s="426"/>
      <c r="L20" s="464"/>
      <c r="M20" s="79"/>
      <c r="N20" s="465"/>
      <c r="O20" s="466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2" customHeight="1">
      <c r="A21" s="23" t="s">
        <v>603</v>
      </c>
      <c r="B21" s="24"/>
      <c r="C21" s="25"/>
      <c r="D21" s="26"/>
      <c r="E21" s="27"/>
      <c r="F21" s="28"/>
      <c r="G21" s="28"/>
      <c r="H21" s="28"/>
      <c r="I21" s="28"/>
      <c r="J21" s="65"/>
      <c r="K21" s="28"/>
      <c r="L21" s="414"/>
      <c r="M21" s="38"/>
      <c r="N21" s="65"/>
      <c r="O21" s="66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9" t="s">
        <v>604</v>
      </c>
      <c r="B22" s="23"/>
      <c r="C22" s="23"/>
      <c r="D22" s="23"/>
      <c r="F22" s="30" t="s">
        <v>605</v>
      </c>
      <c r="G22" s="17"/>
      <c r="H22" s="31"/>
      <c r="I22" s="36"/>
      <c r="J22" s="67"/>
      <c r="K22" s="68"/>
      <c r="L22" s="415"/>
      <c r="M22" s="69"/>
      <c r="N22" s="16"/>
      <c r="O22" s="70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 t="s">
        <v>606</v>
      </c>
      <c r="B23" s="23"/>
      <c r="C23" s="23"/>
      <c r="D23" s="23"/>
      <c r="E23" s="32"/>
      <c r="F23" s="30" t="s">
        <v>607</v>
      </c>
      <c r="G23" s="17"/>
      <c r="H23" s="31"/>
      <c r="I23" s="36"/>
      <c r="J23" s="67"/>
      <c r="K23" s="68"/>
      <c r="L23" s="415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/>
      <c r="B24" s="23"/>
      <c r="C24" s="23"/>
      <c r="D24" s="23"/>
      <c r="E24" s="32"/>
      <c r="F24" s="17"/>
      <c r="G24" s="17"/>
      <c r="H24" s="31"/>
      <c r="I24" s="36"/>
      <c r="J24" s="71"/>
      <c r="K24" s="68"/>
      <c r="L24" s="415"/>
      <c r="M24" s="17"/>
      <c r="N24" s="72"/>
      <c r="O24" s="5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">
      <c r="A25" s="11"/>
      <c r="B25" s="33" t="s">
        <v>608</v>
      </c>
      <c r="C25" s="33"/>
      <c r="D25" s="33"/>
      <c r="E25" s="33"/>
      <c r="F25" s="34"/>
      <c r="G25" s="32"/>
      <c r="H25" s="32"/>
      <c r="I25" s="73"/>
      <c r="J25" s="74"/>
      <c r="K25" s="75"/>
      <c r="L25" s="416"/>
      <c r="M25" s="12"/>
      <c r="N25" s="11"/>
      <c r="O25" s="53"/>
      <c r="P25" s="7"/>
      <c r="R25" s="82"/>
      <c r="S25" s="16"/>
      <c r="T25" s="16"/>
      <c r="U25" s="16"/>
      <c r="V25" s="16"/>
      <c r="W25" s="16"/>
      <c r="X25" s="16"/>
      <c r="Y25" s="16"/>
      <c r="Z25" s="16"/>
    </row>
    <row r="26" spans="1:38" s="6" customFormat="1" ht="38.25">
      <c r="A26" s="20" t="s">
        <v>16</v>
      </c>
      <c r="B26" s="21" t="s">
        <v>575</v>
      </c>
      <c r="C26" s="21"/>
      <c r="D26" s="22" t="s">
        <v>588</v>
      </c>
      <c r="E26" s="21" t="s">
        <v>589</v>
      </c>
      <c r="F26" s="21" t="s">
        <v>590</v>
      </c>
      <c r="G26" s="21" t="s">
        <v>609</v>
      </c>
      <c r="H26" s="21" t="s">
        <v>592</v>
      </c>
      <c r="I26" s="21" t="s">
        <v>593</v>
      </c>
      <c r="J26" s="21" t="s">
        <v>594</v>
      </c>
      <c r="K26" s="62" t="s">
        <v>610</v>
      </c>
      <c r="L26" s="417" t="s">
        <v>3630</v>
      </c>
      <c r="M26" s="63" t="s">
        <v>3629</v>
      </c>
      <c r="N26" s="21" t="s">
        <v>597</v>
      </c>
      <c r="O26" s="78" t="s">
        <v>598</v>
      </c>
      <c r="P26" s="7"/>
      <c r="Q26" s="40"/>
      <c r="R26" s="38"/>
      <c r="S26" s="38"/>
      <c r="T26" s="38"/>
    </row>
    <row r="27" spans="1:38" s="393" customFormat="1" ht="15" customHeight="1">
      <c r="A27" s="470">
        <v>1</v>
      </c>
      <c r="B27" s="471">
        <v>44186</v>
      </c>
      <c r="C27" s="472"/>
      <c r="D27" s="473" t="s">
        <v>331</v>
      </c>
      <c r="E27" s="474" t="s">
        <v>600</v>
      </c>
      <c r="F27" s="474">
        <v>1898</v>
      </c>
      <c r="G27" s="475">
        <v>1845</v>
      </c>
      <c r="H27" s="475">
        <v>1950</v>
      </c>
      <c r="I27" s="474">
        <v>2000</v>
      </c>
      <c r="J27" s="521" t="s">
        <v>3669</v>
      </c>
      <c r="K27" s="521">
        <f t="shared" ref="K27" si="12">H27-F27</f>
        <v>52</v>
      </c>
      <c r="L27" s="467">
        <f>(F27*-0.7)/100</f>
        <v>-13.286</v>
      </c>
      <c r="M27" s="468">
        <f t="shared" ref="M27" si="13">(K27+L27)/F27</f>
        <v>2.0397260273972602E-2</v>
      </c>
      <c r="N27" s="476" t="s">
        <v>599</v>
      </c>
      <c r="O27" s="469">
        <v>43831</v>
      </c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70">
        <v>2</v>
      </c>
      <c r="B28" s="471">
        <v>44189</v>
      </c>
      <c r="C28" s="472"/>
      <c r="D28" s="473" t="s">
        <v>141</v>
      </c>
      <c r="E28" s="474" t="s">
        <v>600</v>
      </c>
      <c r="F28" s="474">
        <v>401</v>
      </c>
      <c r="G28" s="475">
        <v>388</v>
      </c>
      <c r="H28" s="475">
        <v>412.5</v>
      </c>
      <c r="I28" s="474" t="s">
        <v>3653</v>
      </c>
      <c r="J28" s="521" t="s">
        <v>3676</v>
      </c>
      <c r="K28" s="521">
        <f t="shared" ref="K28" si="14">H28-F28</f>
        <v>11.5</v>
      </c>
      <c r="L28" s="467">
        <f>(F28*-0.7)/100</f>
        <v>-2.8069999999999999</v>
      </c>
      <c r="M28" s="468">
        <f t="shared" ref="M28" si="15">(K28+L28)/F28</f>
        <v>2.1678304239401494E-2</v>
      </c>
      <c r="N28" s="476" t="s">
        <v>599</v>
      </c>
      <c r="O28" s="469">
        <v>43834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70">
        <v>3</v>
      </c>
      <c r="B29" s="471">
        <v>44193</v>
      </c>
      <c r="C29" s="472"/>
      <c r="D29" s="473" t="s">
        <v>496</v>
      </c>
      <c r="E29" s="474" t="s">
        <v>600</v>
      </c>
      <c r="F29" s="474">
        <v>451</v>
      </c>
      <c r="G29" s="475">
        <v>437</v>
      </c>
      <c r="H29" s="475">
        <v>463.5</v>
      </c>
      <c r="I29" s="474" t="s">
        <v>3657</v>
      </c>
      <c r="J29" s="521" t="s">
        <v>3719</v>
      </c>
      <c r="K29" s="521">
        <f t="shared" ref="K29" si="16">H29-F29</f>
        <v>12.5</v>
      </c>
      <c r="L29" s="467">
        <f>(F29*-0.7)/100</f>
        <v>-3.157</v>
      </c>
      <c r="M29" s="468">
        <f t="shared" ref="M29" si="17">(K29+L29)/F29</f>
        <v>2.0716186252771617E-2</v>
      </c>
      <c r="N29" s="476" t="s">
        <v>599</v>
      </c>
      <c r="O29" s="469">
        <v>43834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19">
        <v>4</v>
      </c>
      <c r="B30" s="443">
        <v>44193</v>
      </c>
      <c r="C30" s="446"/>
      <c r="D30" s="411" t="s">
        <v>76</v>
      </c>
      <c r="E30" s="412" t="s">
        <v>600</v>
      </c>
      <c r="F30" s="412" t="s">
        <v>3658</v>
      </c>
      <c r="G30" s="447">
        <v>477</v>
      </c>
      <c r="H30" s="447"/>
      <c r="I30" s="412">
        <v>505</v>
      </c>
      <c r="J30" s="518" t="s">
        <v>601</v>
      </c>
      <c r="K30" s="518"/>
      <c r="L30" s="431"/>
      <c r="M30" s="427"/>
      <c r="N30" s="432"/>
      <c r="O30" s="418"/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19">
        <v>5</v>
      </c>
      <c r="B31" s="443">
        <v>44194</v>
      </c>
      <c r="C31" s="446"/>
      <c r="D31" s="411" t="s">
        <v>83</v>
      </c>
      <c r="E31" s="412" t="s">
        <v>600</v>
      </c>
      <c r="F31" s="412" t="s">
        <v>3662</v>
      </c>
      <c r="G31" s="447">
        <v>799</v>
      </c>
      <c r="H31" s="447"/>
      <c r="I31" s="412" t="s">
        <v>3663</v>
      </c>
      <c r="J31" s="518" t="s">
        <v>601</v>
      </c>
      <c r="K31" s="518"/>
      <c r="L31" s="431"/>
      <c r="M31" s="427"/>
      <c r="N31" s="432"/>
      <c r="O31" s="418"/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6</v>
      </c>
      <c r="B32" s="471">
        <v>44194</v>
      </c>
      <c r="C32" s="472"/>
      <c r="D32" s="473" t="s">
        <v>802</v>
      </c>
      <c r="E32" s="474" t="s">
        <v>600</v>
      </c>
      <c r="F32" s="474">
        <v>1232.5</v>
      </c>
      <c r="G32" s="475">
        <v>1195</v>
      </c>
      <c r="H32" s="475">
        <v>1272.5</v>
      </c>
      <c r="I32" s="474">
        <v>1290</v>
      </c>
      <c r="J32" s="521" t="s">
        <v>636</v>
      </c>
      <c r="K32" s="521">
        <f t="shared" ref="K32" si="18">H32-F32</f>
        <v>40</v>
      </c>
      <c r="L32" s="467">
        <f>(F32*-0.7)/100</f>
        <v>-8.6274999999999995</v>
      </c>
      <c r="M32" s="468">
        <f t="shared" ref="M32" si="19">(K32+L32)/F32</f>
        <v>2.5454361054766735E-2</v>
      </c>
      <c r="N32" s="476" t="s">
        <v>599</v>
      </c>
      <c r="O32" s="469">
        <v>43831</v>
      </c>
      <c r="P32" s="7"/>
      <c r="Q32" s="7"/>
      <c r="R32" s="343" t="s">
        <v>3186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393" customFormat="1" ht="15" customHeight="1">
      <c r="A33" s="470">
        <v>7</v>
      </c>
      <c r="B33" s="471">
        <v>44195</v>
      </c>
      <c r="C33" s="472"/>
      <c r="D33" s="473" t="s">
        <v>236</v>
      </c>
      <c r="E33" s="474" t="s">
        <v>600</v>
      </c>
      <c r="F33" s="474">
        <v>804.5</v>
      </c>
      <c r="G33" s="475">
        <v>788</v>
      </c>
      <c r="H33" s="475">
        <v>825</v>
      </c>
      <c r="I33" s="474">
        <v>840</v>
      </c>
      <c r="J33" s="521" t="s">
        <v>3650</v>
      </c>
      <c r="K33" s="521">
        <f t="shared" ref="K33:K34" si="20">H33-F33</f>
        <v>20.5</v>
      </c>
      <c r="L33" s="467">
        <f>(F33*-0.7)/100</f>
        <v>-5.6315</v>
      </c>
      <c r="M33" s="468">
        <f t="shared" ref="M33:M34" si="21">(K33+L33)/F33</f>
        <v>1.8481665630826601E-2</v>
      </c>
      <c r="N33" s="476" t="s">
        <v>599</v>
      </c>
      <c r="O33" s="469">
        <v>43831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393" customFormat="1" ht="15" customHeight="1">
      <c r="A34" s="470">
        <v>8</v>
      </c>
      <c r="B34" s="471">
        <v>44197</v>
      </c>
      <c r="C34" s="472"/>
      <c r="D34" s="473" t="s">
        <v>1220</v>
      </c>
      <c r="E34" s="474" t="s">
        <v>600</v>
      </c>
      <c r="F34" s="474">
        <v>792</v>
      </c>
      <c r="G34" s="475">
        <v>768</v>
      </c>
      <c r="H34" s="475">
        <v>811.5</v>
      </c>
      <c r="I34" s="474" t="s">
        <v>3672</v>
      </c>
      <c r="J34" s="521" t="s">
        <v>3728</v>
      </c>
      <c r="K34" s="521">
        <f t="shared" si="20"/>
        <v>19.5</v>
      </c>
      <c r="L34" s="467">
        <f>(F34*-0.7)/100</f>
        <v>-5.5439999999999996</v>
      </c>
      <c r="M34" s="468">
        <f t="shared" si="21"/>
        <v>1.7621212121212121E-2</v>
      </c>
      <c r="N34" s="476" t="s">
        <v>599</v>
      </c>
      <c r="O34" s="469">
        <v>43836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34" s="393" customFormat="1" ht="15" customHeight="1">
      <c r="A35" s="470">
        <v>9</v>
      </c>
      <c r="B35" s="471">
        <v>44197</v>
      </c>
      <c r="C35" s="472"/>
      <c r="D35" s="473" t="s">
        <v>527</v>
      </c>
      <c r="E35" s="474" t="s">
        <v>600</v>
      </c>
      <c r="F35" s="474">
        <v>196</v>
      </c>
      <c r="G35" s="475">
        <v>190</v>
      </c>
      <c r="H35" s="475">
        <v>203</v>
      </c>
      <c r="I35" s="474">
        <v>205</v>
      </c>
      <c r="J35" s="521" t="s">
        <v>3677</v>
      </c>
      <c r="K35" s="521">
        <f t="shared" ref="K35" si="22">H35-F35</f>
        <v>7</v>
      </c>
      <c r="L35" s="467">
        <f>(F35*-0.7)/100</f>
        <v>-1.3719999999999999</v>
      </c>
      <c r="M35" s="468">
        <f t="shared" ref="M35" si="23">(K35+L35)/F35</f>
        <v>2.8714285714285716E-2</v>
      </c>
      <c r="N35" s="476" t="s">
        <v>599</v>
      </c>
      <c r="O35" s="469">
        <v>43834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393" customFormat="1" ht="15" customHeight="1">
      <c r="A36" s="419">
        <v>10</v>
      </c>
      <c r="B36" s="508">
        <v>44200</v>
      </c>
      <c r="C36" s="446"/>
      <c r="D36" s="411" t="s">
        <v>299</v>
      </c>
      <c r="E36" s="412" t="s">
        <v>600</v>
      </c>
      <c r="F36" s="412" t="s">
        <v>3682</v>
      </c>
      <c r="G36" s="447">
        <v>320</v>
      </c>
      <c r="H36" s="447"/>
      <c r="I36" s="412">
        <v>345</v>
      </c>
      <c r="J36" s="518" t="s">
        <v>601</v>
      </c>
      <c r="K36" s="518"/>
      <c r="L36" s="431"/>
      <c r="M36" s="427"/>
      <c r="N36" s="432"/>
      <c r="O36" s="418"/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393" customFormat="1" ht="15" customHeight="1">
      <c r="A37" s="419"/>
      <c r="B37" s="508"/>
      <c r="C37" s="446"/>
      <c r="D37" s="411"/>
      <c r="E37" s="412"/>
      <c r="F37" s="412"/>
      <c r="G37" s="447"/>
      <c r="H37" s="447"/>
      <c r="I37" s="412"/>
      <c r="J37" s="518"/>
      <c r="K37" s="518"/>
      <c r="L37" s="431"/>
      <c r="M37" s="427"/>
      <c r="N37" s="432"/>
      <c r="O37" s="418"/>
      <c r="P37" s="7"/>
      <c r="Q37" s="7"/>
      <c r="R37" s="343"/>
      <c r="S37" s="40"/>
      <c r="T37" s="40"/>
      <c r="U37" s="40"/>
      <c r="V37" s="40"/>
      <c r="W37" s="40"/>
      <c r="X37" s="40"/>
      <c r="Y37" s="40"/>
      <c r="Z37" s="40"/>
      <c r="AA37" s="40"/>
    </row>
    <row r="38" spans="1:34" s="393" customFormat="1" ht="15" customHeight="1">
      <c r="A38" s="419"/>
      <c r="B38" s="508"/>
      <c r="C38" s="446"/>
      <c r="D38" s="411"/>
      <c r="E38" s="412"/>
      <c r="F38" s="412"/>
      <c r="G38" s="447"/>
      <c r="H38" s="447"/>
      <c r="I38" s="412"/>
      <c r="J38" s="518"/>
      <c r="K38" s="518"/>
      <c r="L38" s="431"/>
      <c r="M38" s="427"/>
      <c r="N38" s="432"/>
      <c r="O38" s="418"/>
      <c r="P38" s="7"/>
      <c r="Q38" s="7"/>
      <c r="R38" s="343"/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393" customFormat="1" ht="15" customHeight="1">
      <c r="A39" s="419"/>
      <c r="B39" s="508"/>
      <c r="C39" s="446"/>
      <c r="D39" s="411"/>
      <c r="E39" s="412"/>
      <c r="F39" s="412"/>
      <c r="G39" s="447"/>
      <c r="H39" s="447"/>
      <c r="I39" s="412"/>
      <c r="J39" s="518"/>
      <c r="K39" s="518"/>
      <c r="L39" s="431"/>
      <c r="M39" s="427"/>
      <c r="N39" s="432"/>
      <c r="O39" s="418"/>
      <c r="P39" s="7"/>
      <c r="Q39" s="7"/>
      <c r="R39" s="343"/>
      <c r="S39" s="40"/>
      <c r="T39" s="40"/>
      <c r="U39" s="40"/>
      <c r="V39" s="40"/>
      <c r="W39" s="40"/>
      <c r="X39" s="40"/>
      <c r="Y39" s="40"/>
      <c r="Z39" s="40"/>
      <c r="AA39" s="40"/>
    </row>
    <row r="40" spans="1:34" s="393" customFormat="1" ht="15" customHeight="1">
      <c r="A40" s="419"/>
      <c r="B40" s="443"/>
      <c r="C40" s="446"/>
      <c r="D40" s="411"/>
      <c r="E40" s="412"/>
      <c r="F40" s="412"/>
      <c r="G40" s="447"/>
      <c r="H40" s="447"/>
      <c r="I40" s="412"/>
      <c r="J40" s="518"/>
      <c r="K40" s="518"/>
      <c r="L40" s="431"/>
      <c r="M40" s="427"/>
      <c r="N40" s="432"/>
      <c r="O40" s="418"/>
      <c r="P40" s="7"/>
      <c r="Q40" s="7"/>
      <c r="R40" s="343"/>
      <c r="S40" s="40"/>
      <c r="T40" s="40"/>
      <c r="U40" s="40"/>
      <c r="V40" s="40"/>
      <c r="W40" s="40"/>
      <c r="X40" s="40"/>
      <c r="Y40" s="40"/>
      <c r="Z40" s="40"/>
      <c r="AA40" s="40"/>
    </row>
    <row r="41" spans="1:34" s="393" customFormat="1" ht="15" customHeight="1">
      <c r="A41" s="419"/>
      <c r="B41" s="443"/>
      <c r="C41" s="446"/>
      <c r="D41" s="410"/>
      <c r="E41" s="412"/>
      <c r="F41" s="412"/>
      <c r="G41" s="447"/>
      <c r="H41" s="447"/>
      <c r="I41" s="412"/>
      <c r="J41" s="376"/>
      <c r="K41" s="376"/>
      <c r="L41" s="429"/>
      <c r="M41" s="427"/>
      <c r="N41" s="404"/>
      <c r="O41" s="418"/>
      <c r="P41" s="7"/>
      <c r="Q41" s="7"/>
      <c r="R41" s="343"/>
      <c r="S41" s="40"/>
      <c r="T41" s="40"/>
      <c r="U41" s="40"/>
      <c r="V41" s="40"/>
      <c r="W41" s="40"/>
      <c r="X41" s="40"/>
      <c r="Y41" s="40"/>
      <c r="Z41" s="40"/>
      <c r="AA41" s="40"/>
    </row>
    <row r="42" spans="1:34" ht="44.25" customHeight="1">
      <c r="A42" s="23" t="s">
        <v>603</v>
      </c>
      <c r="B42" s="39"/>
      <c r="C42" s="39"/>
      <c r="D42" s="40"/>
      <c r="E42" s="36"/>
      <c r="F42" s="36"/>
      <c r="G42" s="35"/>
      <c r="H42" s="35" t="s">
        <v>3632</v>
      </c>
      <c r="I42" s="36"/>
      <c r="J42" s="17"/>
      <c r="K42" s="79"/>
      <c r="L42" s="80"/>
      <c r="M42" s="79"/>
      <c r="N42" s="81"/>
      <c r="O42" s="79"/>
      <c r="P42" s="7"/>
      <c r="Q42" s="435"/>
      <c r="R42" s="448"/>
      <c r="S42" s="435"/>
      <c r="T42" s="435"/>
      <c r="U42" s="435"/>
      <c r="V42" s="435"/>
      <c r="W42" s="435"/>
      <c r="X42" s="435"/>
      <c r="Y42" s="435"/>
      <c r="Z42" s="40"/>
      <c r="AA42" s="40"/>
      <c r="AB42" s="40"/>
    </row>
    <row r="43" spans="1:34" s="6" customFormat="1">
      <c r="A43" s="29" t="s">
        <v>604</v>
      </c>
      <c r="B43" s="23"/>
      <c r="C43" s="23"/>
      <c r="D43" s="23"/>
      <c r="E43" s="5"/>
      <c r="F43" s="30" t="s">
        <v>605</v>
      </c>
      <c r="G43" s="41"/>
      <c r="H43" s="42"/>
      <c r="I43" s="82"/>
      <c r="J43" s="17"/>
      <c r="K43" s="83"/>
      <c r="L43" s="84"/>
      <c r="M43" s="85"/>
      <c r="N43" s="86"/>
      <c r="O43" s="87"/>
      <c r="P43" s="5"/>
      <c r="Q43" s="4"/>
      <c r="R43" s="12"/>
      <c r="Z43" s="9"/>
      <c r="AA43" s="9"/>
      <c r="AB43" s="9"/>
      <c r="AC43" s="9"/>
      <c r="AD43" s="9"/>
      <c r="AE43" s="9"/>
      <c r="AF43" s="9"/>
      <c r="AG43" s="9"/>
      <c r="AH43" s="9"/>
    </row>
    <row r="44" spans="1:34" s="9" customFormat="1" ht="14.25" customHeight="1">
      <c r="A44" s="29"/>
      <c r="B44" s="23"/>
      <c r="C44" s="23"/>
      <c r="D44" s="23"/>
      <c r="E44" s="32"/>
      <c r="F44" s="30" t="s">
        <v>607</v>
      </c>
      <c r="G44" s="41"/>
      <c r="H44" s="42"/>
      <c r="I44" s="82"/>
      <c r="J44" s="17"/>
      <c r="K44" s="83"/>
      <c r="L44" s="84"/>
      <c r="M44" s="85"/>
      <c r="N44" s="86"/>
      <c r="O44" s="87"/>
      <c r="P44" s="5"/>
      <c r="Q44" s="4"/>
      <c r="R44" s="12"/>
      <c r="S44" s="6"/>
      <c r="Y44" s="6"/>
      <c r="Z44" s="6"/>
    </row>
    <row r="45" spans="1:34" s="9" customFormat="1" ht="14.25" customHeight="1">
      <c r="A45" s="23"/>
      <c r="B45" s="23"/>
      <c r="C45" s="23"/>
      <c r="D45" s="23"/>
      <c r="E45" s="32"/>
      <c r="F45" s="17"/>
      <c r="G45" s="17"/>
      <c r="H45" s="31"/>
      <c r="I45" s="36"/>
      <c r="J45" s="71"/>
      <c r="K45" s="68"/>
      <c r="L45" s="69"/>
      <c r="M45" s="17"/>
      <c r="N45" s="72"/>
      <c r="O45" s="57"/>
      <c r="P45" s="8"/>
      <c r="Q45" s="4"/>
      <c r="R45" s="12"/>
      <c r="S45" s="6"/>
      <c r="Y45" s="6"/>
      <c r="Z45" s="6"/>
    </row>
    <row r="46" spans="1:34" s="9" customFormat="1" ht="15">
      <c r="A46" s="43" t="s">
        <v>614</v>
      </c>
      <c r="B46" s="43"/>
      <c r="C46" s="43"/>
      <c r="D46" s="43"/>
      <c r="E46" s="32"/>
      <c r="F46" s="17"/>
      <c r="G46" s="12"/>
      <c r="H46" s="17"/>
      <c r="I46" s="12"/>
      <c r="J46" s="88"/>
      <c r="K46" s="12"/>
      <c r="L46" s="12"/>
      <c r="M46" s="12"/>
      <c r="N46" s="12"/>
      <c r="O46" s="89"/>
      <c r="P46"/>
      <c r="Q46" s="4"/>
      <c r="R46" s="12"/>
      <c r="S46" s="6"/>
      <c r="Y46" s="6"/>
      <c r="Z46" s="6"/>
    </row>
    <row r="47" spans="1:34" s="9" customFormat="1" ht="38.25">
      <c r="A47" s="21" t="s">
        <v>16</v>
      </c>
      <c r="B47" s="21" t="s">
        <v>575</v>
      </c>
      <c r="C47" s="21"/>
      <c r="D47" s="22" t="s">
        <v>588</v>
      </c>
      <c r="E47" s="21" t="s">
        <v>589</v>
      </c>
      <c r="F47" s="21" t="s">
        <v>590</v>
      </c>
      <c r="G47" s="21" t="s">
        <v>609</v>
      </c>
      <c r="H47" s="21" t="s">
        <v>592</v>
      </c>
      <c r="I47" s="21" t="s">
        <v>593</v>
      </c>
      <c r="J47" s="20" t="s">
        <v>594</v>
      </c>
      <c r="K47" s="77" t="s">
        <v>615</v>
      </c>
      <c r="L47" s="63" t="s">
        <v>3630</v>
      </c>
      <c r="M47" s="77" t="s">
        <v>611</v>
      </c>
      <c r="N47" s="21" t="s">
        <v>612</v>
      </c>
      <c r="O47" s="20" t="s">
        <v>597</v>
      </c>
      <c r="P47" s="90" t="s">
        <v>598</v>
      </c>
      <c r="Q47" s="4"/>
      <c r="R47" s="17"/>
      <c r="S47" s="6"/>
      <c r="Y47" s="6"/>
      <c r="Z47" s="6"/>
    </row>
    <row r="48" spans="1:34" s="393" customFormat="1" ht="13.9" customHeight="1">
      <c r="A48" s="522">
        <v>1</v>
      </c>
      <c r="B48" s="519">
        <v>44196</v>
      </c>
      <c r="C48" s="481"/>
      <c r="D48" s="479" t="s">
        <v>3664</v>
      </c>
      <c r="E48" s="480" t="s">
        <v>600</v>
      </c>
      <c r="F48" s="474">
        <v>739</v>
      </c>
      <c r="G48" s="523">
        <v>725</v>
      </c>
      <c r="H48" s="474">
        <v>747</v>
      </c>
      <c r="I48" s="520" t="s">
        <v>3665</v>
      </c>
      <c r="J48" s="477" t="s">
        <v>3673</v>
      </c>
      <c r="K48" s="521">
        <f t="shared" ref="K48" si="24">H48-F48</f>
        <v>8</v>
      </c>
      <c r="L48" s="467">
        <f t="shared" ref="L48" si="25">(H48*N48)*0.035%</f>
        <v>261.45000000000005</v>
      </c>
      <c r="M48" s="482">
        <f t="shared" ref="M48" si="26">(K48*N48)-L48</f>
        <v>7738.55</v>
      </c>
      <c r="N48" s="477">
        <v>1000</v>
      </c>
      <c r="O48" s="478" t="s">
        <v>599</v>
      </c>
      <c r="P48" s="469">
        <v>43831</v>
      </c>
      <c r="Q48" s="387"/>
      <c r="R48" s="343" t="s">
        <v>3186</v>
      </c>
      <c r="S48" s="40"/>
      <c r="Y48" s="40"/>
      <c r="Z48" s="40"/>
    </row>
    <row r="49" spans="1:26" s="393" customFormat="1" ht="13.9" customHeight="1">
      <c r="A49" s="522">
        <v>2</v>
      </c>
      <c r="B49" s="519">
        <v>44196</v>
      </c>
      <c r="C49" s="481"/>
      <c r="D49" s="479" t="s">
        <v>3666</v>
      </c>
      <c r="E49" s="480" t="s">
        <v>600</v>
      </c>
      <c r="F49" s="474">
        <v>597.5</v>
      </c>
      <c r="G49" s="523">
        <v>588</v>
      </c>
      <c r="H49" s="474">
        <v>607.5</v>
      </c>
      <c r="I49" s="520" t="s">
        <v>3667</v>
      </c>
      <c r="J49" s="477" t="s">
        <v>3645</v>
      </c>
      <c r="K49" s="521">
        <f t="shared" ref="K49" si="27">H49-F49</f>
        <v>10</v>
      </c>
      <c r="L49" s="467">
        <f t="shared" ref="L49" si="28">(H49*N49)*0.035%</f>
        <v>287.04375000000005</v>
      </c>
      <c r="M49" s="482">
        <f t="shared" ref="M49" si="29">(K49*N49)-L49</f>
        <v>13212.956249999999</v>
      </c>
      <c r="N49" s="477">
        <v>1350</v>
      </c>
      <c r="O49" s="478" t="s">
        <v>599</v>
      </c>
      <c r="P49" s="469">
        <v>43831</v>
      </c>
      <c r="Q49" s="387"/>
      <c r="R49" s="343" t="s">
        <v>602</v>
      </c>
      <c r="S49" s="40"/>
      <c r="Y49" s="40"/>
      <c r="Z49" s="40"/>
    </row>
    <row r="50" spans="1:26" s="393" customFormat="1" ht="13.9" customHeight="1">
      <c r="A50" s="522">
        <v>3</v>
      </c>
      <c r="B50" s="519">
        <v>44196</v>
      </c>
      <c r="C50" s="481"/>
      <c r="D50" s="479" t="s">
        <v>3668</v>
      </c>
      <c r="E50" s="480" t="s">
        <v>600</v>
      </c>
      <c r="F50" s="474">
        <v>981</v>
      </c>
      <c r="G50" s="523">
        <v>966</v>
      </c>
      <c r="H50" s="474">
        <v>992</v>
      </c>
      <c r="I50" s="520">
        <v>1010</v>
      </c>
      <c r="J50" s="477" t="s">
        <v>3646</v>
      </c>
      <c r="K50" s="521">
        <f t="shared" ref="K50" si="30">H50-F50</f>
        <v>11</v>
      </c>
      <c r="L50" s="467">
        <f t="shared" ref="L50" si="31">(H50*N50)*0.035%</f>
        <v>295.12000000000006</v>
      </c>
      <c r="M50" s="482">
        <f t="shared" ref="M50" si="32">(K50*N50)-L50</f>
        <v>9054.8799999999992</v>
      </c>
      <c r="N50" s="477">
        <v>850</v>
      </c>
      <c r="O50" s="478" t="s">
        <v>599</v>
      </c>
      <c r="P50" s="469">
        <v>43831</v>
      </c>
      <c r="Q50" s="387"/>
      <c r="R50" s="343" t="s">
        <v>3186</v>
      </c>
      <c r="S50" s="40"/>
      <c r="Y50" s="40"/>
      <c r="Z50" s="40"/>
    </row>
    <row r="51" spans="1:26" s="393" customFormat="1" ht="13.9" customHeight="1">
      <c r="A51" s="525">
        <v>4</v>
      </c>
      <c r="B51" s="526">
        <v>44197</v>
      </c>
      <c r="C51" s="527"/>
      <c r="D51" s="528" t="s">
        <v>3661</v>
      </c>
      <c r="E51" s="529" t="s">
        <v>3627</v>
      </c>
      <c r="F51" s="530">
        <v>14035</v>
      </c>
      <c r="G51" s="530">
        <v>14160</v>
      </c>
      <c r="H51" s="530">
        <v>14160</v>
      </c>
      <c r="I51" s="531">
        <v>13800</v>
      </c>
      <c r="J51" s="531" t="s">
        <v>3679</v>
      </c>
      <c r="K51" s="532">
        <f>F51-H51</f>
        <v>-125</v>
      </c>
      <c r="L51" s="533">
        <f t="shared" ref="L51" si="33">(H51*N51)*0.035%</f>
        <v>371.70000000000005</v>
      </c>
      <c r="M51" s="534">
        <f t="shared" ref="M51" si="34">(K51*N51)-L51</f>
        <v>-9746.7000000000007</v>
      </c>
      <c r="N51" s="531">
        <v>75</v>
      </c>
      <c r="O51" s="535" t="s">
        <v>663</v>
      </c>
      <c r="P51" s="536">
        <v>43834</v>
      </c>
      <c r="Q51" s="387"/>
      <c r="R51" s="343" t="s">
        <v>602</v>
      </c>
      <c r="S51" s="40"/>
      <c r="Y51" s="40"/>
      <c r="Z51" s="40"/>
    </row>
    <row r="52" spans="1:26" s="393" customFormat="1" ht="13.9" customHeight="1">
      <c r="A52" s="522">
        <v>5</v>
      </c>
      <c r="B52" s="519">
        <v>44197</v>
      </c>
      <c r="C52" s="481"/>
      <c r="D52" s="479" t="s">
        <v>3660</v>
      </c>
      <c r="E52" s="480" t="s">
        <v>600</v>
      </c>
      <c r="F52" s="474">
        <v>575</v>
      </c>
      <c r="G52" s="523">
        <v>564</v>
      </c>
      <c r="H52" s="474">
        <v>584.5</v>
      </c>
      <c r="I52" s="520">
        <v>595</v>
      </c>
      <c r="J52" s="477" t="s">
        <v>3640</v>
      </c>
      <c r="K52" s="521">
        <f t="shared" ref="K52" si="35">H52-F52</f>
        <v>9.5</v>
      </c>
      <c r="L52" s="467">
        <f t="shared" ref="L52" si="36">(H52*N52)*0.035%</f>
        <v>245.49000000000004</v>
      </c>
      <c r="M52" s="482">
        <f t="shared" ref="M52" si="37">(K52*N52)-L52</f>
        <v>11154.51</v>
      </c>
      <c r="N52" s="477">
        <v>1200</v>
      </c>
      <c r="O52" s="478" t="s">
        <v>599</v>
      </c>
      <c r="P52" s="537">
        <v>43831</v>
      </c>
      <c r="Q52" s="387"/>
      <c r="R52" s="343" t="s">
        <v>3186</v>
      </c>
      <c r="S52" s="40"/>
      <c r="Y52" s="40"/>
      <c r="Z52" s="40"/>
    </row>
    <row r="53" spans="1:26" s="393" customFormat="1" ht="13.9" customHeight="1">
      <c r="A53" s="522">
        <v>6</v>
      </c>
      <c r="B53" s="519">
        <v>44197</v>
      </c>
      <c r="C53" s="481"/>
      <c r="D53" s="479" t="s">
        <v>3670</v>
      </c>
      <c r="E53" s="480" t="s">
        <v>600</v>
      </c>
      <c r="F53" s="474">
        <v>2397.5</v>
      </c>
      <c r="G53" s="523">
        <v>2345</v>
      </c>
      <c r="H53" s="474">
        <v>2423.5</v>
      </c>
      <c r="I53" s="520" t="s">
        <v>3671</v>
      </c>
      <c r="J53" s="477" t="s">
        <v>3678</v>
      </c>
      <c r="K53" s="521">
        <f t="shared" ref="K53:K55" si="38">H53-F53</f>
        <v>26</v>
      </c>
      <c r="L53" s="467">
        <f t="shared" ref="L53:L54" si="39">(H53*N53)*0.035%</f>
        <v>254.46750000000003</v>
      </c>
      <c r="M53" s="482">
        <f t="shared" ref="M53:M54" si="40">(K53*N53)-L53</f>
        <v>7545.5325000000003</v>
      </c>
      <c r="N53" s="477">
        <v>300</v>
      </c>
      <c r="O53" s="478" t="s">
        <v>599</v>
      </c>
      <c r="P53" s="469">
        <v>43834</v>
      </c>
      <c r="Q53" s="387"/>
      <c r="R53" s="343" t="s">
        <v>602</v>
      </c>
      <c r="S53" s="40"/>
      <c r="Y53" s="40"/>
      <c r="Z53" s="40"/>
    </row>
    <row r="54" spans="1:26" s="393" customFormat="1" ht="13.9" customHeight="1">
      <c r="A54" s="522">
        <v>7</v>
      </c>
      <c r="B54" s="519">
        <v>44200</v>
      </c>
      <c r="C54" s="481"/>
      <c r="D54" s="479" t="s">
        <v>3680</v>
      </c>
      <c r="E54" s="480" t="s">
        <v>600</v>
      </c>
      <c r="F54" s="474">
        <v>466.5</v>
      </c>
      <c r="G54" s="523">
        <v>460</v>
      </c>
      <c r="H54" s="474">
        <v>470.5</v>
      </c>
      <c r="I54" s="520">
        <v>480</v>
      </c>
      <c r="J54" s="477" t="s">
        <v>3685</v>
      </c>
      <c r="K54" s="521">
        <f t="shared" ref="K54" si="41">H54-F54</f>
        <v>4</v>
      </c>
      <c r="L54" s="467">
        <f t="shared" si="39"/>
        <v>362.28500000000003</v>
      </c>
      <c r="M54" s="482">
        <f t="shared" si="40"/>
        <v>8437.7150000000001</v>
      </c>
      <c r="N54" s="477">
        <v>2200</v>
      </c>
      <c r="O54" s="478" t="s">
        <v>599</v>
      </c>
      <c r="P54" s="537">
        <v>43834</v>
      </c>
      <c r="Q54" s="387"/>
      <c r="R54" s="343" t="s">
        <v>3186</v>
      </c>
      <c r="S54" s="40"/>
      <c r="Y54" s="40"/>
      <c r="Z54" s="40"/>
    </row>
    <row r="55" spans="1:26" s="393" customFormat="1" ht="13.9" customHeight="1">
      <c r="A55" s="522">
        <v>8</v>
      </c>
      <c r="B55" s="519">
        <v>44200</v>
      </c>
      <c r="C55" s="481"/>
      <c r="D55" s="479" t="s">
        <v>3681</v>
      </c>
      <c r="E55" s="480" t="s">
        <v>600</v>
      </c>
      <c r="F55" s="474">
        <v>593.5</v>
      </c>
      <c r="G55" s="523">
        <v>583</v>
      </c>
      <c r="H55" s="474">
        <v>601.5</v>
      </c>
      <c r="I55" s="520">
        <v>615</v>
      </c>
      <c r="J55" s="477" t="s">
        <v>3640</v>
      </c>
      <c r="K55" s="521">
        <f t="shared" si="38"/>
        <v>8</v>
      </c>
      <c r="L55" s="467">
        <f t="shared" ref="L55" si="42">(H55*N55)*0.035%</f>
        <v>252.63000000000002</v>
      </c>
      <c r="M55" s="482">
        <f t="shared" ref="M55" si="43">(K55*N55)-L55</f>
        <v>9347.3700000000008</v>
      </c>
      <c r="N55" s="477">
        <v>1200</v>
      </c>
      <c r="O55" s="478" t="s">
        <v>599</v>
      </c>
      <c r="P55" s="537">
        <v>43834</v>
      </c>
      <c r="Q55" s="387"/>
      <c r="R55" s="343" t="s">
        <v>3186</v>
      </c>
      <c r="S55" s="40"/>
      <c r="Y55" s="40"/>
      <c r="Z55" s="40"/>
    </row>
    <row r="56" spans="1:26" s="393" customFormat="1" ht="13.9" customHeight="1">
      <c r="A56" s="522">
        <v>9</v>
      </c>
      <c r="B56" s="519">
        <v>44200</v>
      </c>
      <c r="C56" s="481"/>
      <c r="D56" s="479" t="s">
        <v>3683</v>
      </c>
      <c r="E56" s="480" t="s">
        <v>600</v>
      </c>
      <c r="F56" s="474">
        <v>904</v>
      </c>
      <c r="G56" s="523">
        <v>885</v>
      </c>
      <c r="H56" s="474">
        <v>917.5</v>
      </c>
      <c r="I56" s="520">
        <v>930</v>
      </c>
      <c r="J56" s="477" t="s">
        <v>3684</v>
      </c>
      <c r="K56" s="521">
        <f t="shared" ref="K56:K57" si="44">H56-F56</f>
        <v>13.5</v>
      </c>
      <c r="L56" s="467">
        <f t="shared" ref="L56:L57" si="45">(H56*N56)*0.035%</f>
        <v>240.84375000000003</v>
      </c>
      <c r="M56" s="482">
        <f t="shared" ref="M56:M57" si="46">(K56*N56)-L56</f>
        <v>9884.15625</v>
      </c>
      <c r="N56" s="477">
        <v>750</v>
      </c>
      <c r="O56" s="478" t="s">
        <v>599</v>
      </c>
      <c r="P56" s="537">
        <v>43834</v>
      </c>
      <c r="Q56" s="387"/>
      <c r="R56" s="343" t="s">
        <v>3186</v>
      </c>
      <c r="S56" s="40"/>
      <c r="Y56" s="40"/>
      <c r="Z56" s="40"/>
    </row>
    <row r="57" spans="1:26" s="393" customFormat="1" ht="13.9" customHeight="1">
      <c r="A57" s="525">
        <v>10</v>
      </c>
      <c r="B57" s="526">
        <v>44200</v>
      </c>
      <c r="C57" s="527"/>
      <c r="D57" s="528" t="s">
        <v>3686</v>
      </c>
      <c r="E57" s="529" t="s">
        <v>600</v>
      </c>
      <c r="F57" s="530">
        <v>544.5</v>
      </c>
      <c r="G57" s="530">
        <v>534</v>
      </c>
      <c r="H57" s="530">
        <v>534</v>
      </c>
      <c r="I57" s="531">
        <v>565</v>
      </c>
      <c r="J57" s="531" t="s">
        <v>3723</v>
      </c>
      <c r="K57" s="532">
        <f t="shared" si="44"/>
        <v>-10.5</v>
      </c>
      <c r="L57" s="533">
        <f t="shared" si="45"/>
        <v>224.28000000000003</v>
      </c>
      <c r="M57" s="534">
        <f t="shared" si="46"/>
        <v>-12824.28</v>
      </c>
      <c r="N57" s="531">
        <v>1200</v>
      </c>
      <c r="O57" s="535" t="s">
        <v>663</v>
      </c>
      <c r="P57" s="536">
        <v>43836</v>
      </c>
      <c r="Q57" s="387"/>
      <c r="R57" s="343" t="s">
        <v>602</v>
      </c>
      <c r="S57" s="40"/>
      <c r="Y57" s="40"/>
      <c r="Z57" s="40"/>
    </row>
    <row r="58" spans="1:26" s="393" customFormat="1" ht="13.9" customHeight="1">
      <c r="A58" s="525">
        <v>11</v>
      </c>
      <c r="B58" s="526">
        <v>44201</v>
      </c>
      <c r="C58" s="527"/>
      <c r="D58" s="528" t="s">
        <v>3661</v>
      </c>
      <c r="E58" s="529" t="s">
        <v>3627</v>
      </c>
      <c r="F58" s="530">
        <v>14115</v>
      </c>
      <c r="G58" s="530">
        <v>14220</v>
      </c>
      <c r="H58" s="530">
        <v>14195</v>
      </c>
      <c r="I58" s="531">
        <v>13800</v>
      </c>
      <c r="J58" s="531" t="s">
        <v>3695</v>
      </c>
      <c r="K58" s="532">
        <f>F58-H58</f>
        <v>-80</v>
      </c>
      <c r="L58" s="533">
        <f t="shared" ref="L58:L60" si="47">(H58*N58)*0.035%</f>
        <v>372.61875000000003</v>
      </c>
      <c r="M58" s="534">
        <f t="shared" ref="M58:M60" si="48">(K58*N58)-L58</f>
        <v>-6372.6187499999996</v>
      </c>
      <c r="N58" s="531">
        <v>75</v>
      </c>
      <c r="O58" s="535" t="s">
        <v>663</v>
      </c>
      <c r="P58" s="545">
        <v>43835</v>
      </c>
      <c r="Q58" s="387"/>
      <c r="R58" s="343"/>
      <c r="S58" s="40"/>
      <c r="Y58" s="40"/>
      <c r="Z58" s="40"/>
    </row>
    <row r="59" spans="1:26" s="393" customFormat="1" ht="13.9" customHeight="1">
      <c r="A59" s="522">
        <v>12</v>
      </c>
      <c r="B59" s="519">
        <v>44201</v>
      </c>
      <c r="C59" s="481"/>
      <c r="D59" s="479" t="s">
        <v>3680</v>
      </c>
      <c r="E59" s="480" t="s">
        <v>600</v>
      </c>
      <c r="F59" s="474">
        <v>464.5</v>
      </c>
      <c r="G59" s="523">
        <v>458</v>
      </c>
      <c r="H59" s="474">
        <v>468.5</v>
      </c>
      <c r="I59" s="520">
        <v>480</v>
      </c>
      <c r="J59" s="477" t="s">
        <v>3685</v>
      </c>
      <c r="K59" s="521">
        <f t="shared" ref="K59:K60" si="49">H59-F59</f>
        <v>4</v>
      </c>
      <c r="L59" s="467">
        <f t="shared" si="47"/>
        <v>360.74500000000006</v>
      </c>
      <c r="M59" s="482">
        <f t="shared" si="48"/>
        <v>8439.2549999999992</v>
      </c>
      <c r="N59" s="477">
        <v>2200</v>
      </c>
      <c r="O59" s="478" t="s">
        <v>599</v>
      </c>
      <c r="P59" s="537">
        <v>43835</v>
      </c>
      <c r="Q59" s="387"/>
      <c r="R59" s="343"/>
      <c r="S59" s="40"/>
      <c r="Y59" s="40"/>
      <c r="Z59" s="40"/>
    </row>
    <row r="60" spans="1:26" s="393" customFormat="1" ht="13.9" customHeight="1">
      <c r="A60" s="522">
        <v>13</v>
      </c>
      <c r="B60" s="519">
        <v>44201</v>
      </c>
      <c r="C60" s="481"/>
      <c r="D60" s="479" t="s">
        <v>3683</v>
      </c>
      <c r="E60" s="480" t="s">
        <v>600</v>
      </c>
      <c r="F60" s="474">
        <v>906</v>
      </c>
      <c r="G60" s="523">
        <v>888</v>
      </c>
      <c r="H60" s="474">
        <v>916</v>
      </c>
      <c r="I60" s="520" t="s">
        <v>3698</v>
      </c>
      <c r="J60" s="477" t="s">
        <v>3722</v>
      </c>
      <c r="K60" s="521">
        <f t="shared" si="49"/>
        <v>10</v>
      </c>
      <c r="L60" s="467">
        <f t="shared" si="47"/>
        <v>240.45000000000005</v>
      </c>
      <c r="M60" s="482">
        <f t="shared" si="48"/>
        <v>7259.55</v>
      </c>
      <c r="N60" s="477">
        <v>750</v>
      </c>
      <c r="O60" s="478" t="s">
        <v>599</v>
      </c>
      <c r="P60" s="469">
        <v>43836</v>
      </c>
      <c r="Q60" s="387"/>
      <c r="R60" s="343"/>
      <c r="S60" s="40"/>
      <c r="Y60" s="40"/>
      <c r="Z60" s="40"/>
    </row>
    <row r="61" spans="1:26" s="393" customFormat="1" ht="13.9" customHeight="1">
      <c r="A61" s="522">
        <v>14</v>
      </c>
      <c r="B61" s="519">
        <v>44201</v>
      </c>
      <c r="C61" s="481"/>
      <c r="D61" s="479" t="s">
        <v>3699</v>
      </c>
      <c r="E61" s="480" t="s">
        <v>600</v>
      </c>
      <c r="F61" s="474">
        <v>508.5</v>
      </c>
      <c r="G61" s="523">
        <v>500</v>
      </c>
      <c r="H61" s="474">
        <v>515.5</v>
      </c>
      <c r="I61" s="520">
        <v>525</v>
      </c>
      <c r="J61" s="477" t="s">
        <v>3677</v>
      </c>
      <c r="K61" s="521">
        <f t="shared" ref="K61" si="50">H61-F61</f>
        <v>7</v>
      </c>
      <c r="L61" s="467">
        <f t="shared" ref="L61" si="51">(H61*N61)*0.035%</f>
        <v>270.63750000000005</v>
      </c>
      <c r="M61" s="482">
        <f t="shared" ref="M61" si="52">(K61*N61)-L61</f>
        <v>10229.362499999999</v>
      </c>
      <c r="N61" s="477">
        <v>1500</v>
      </c>
      <c r="O61" s="478" t="s">
        <v>599</v>
      </c>
      <c r="P61" s="469">
        <v>43836</v>
      </c>
      <c r="Q61" s="387"/>
      <c r="R61" s="343"/>
      <c r="S61" s="40"/>
      <c r="Y61" s="40"/>
      <c r="Z61" s="40"/>
    </row>
    <row r="62" spans="1:26" s="393" customFormat="1" ht="13.9" customHeight="1">
      <c r="A62" s="507">
        <v>15</v>
      </c>
      <c r="B62" s="508">
        <v>44202</v>
      </c>
      <c r="C62" s="444"/>
      <c r="D62" s="437" t="s">
        <v>3664</v>
      </c>
      <c r="E62" s="438" t="s">
        <v>600</v>
      </c>
      <c r="F62" s="412" t="s">
        <v>3724</v>
      </c>
      <c r="G62" s="412">
        <v>743</v>
      </c>
      <c r="H62" s="412"/>
      <c r="I62" s="376">
        <v>773</v>
      </c>
      <c r="J62" s="509" t="s">
        <v>601</v>
      </c>
      <c r="K62" s="513"/>
      <c r="L62" s="514"/>
      <c r="M62" s="510"/>
      <c r="N62" s="509"/>
      <c r="O62" s="511"/>
      <c r="P62" s="512"/>
      <c r="Q62" s="387"/>
      <c r="R62" s="343"/>
      <c r="S62" s="40"/>
      <c r="Y62" s="40"/>
      <c r="Z62" s="40"/>
    </row>
    <row r="63" spans="1:26" s="393" customFormat="1" ht="13.9" customHeight="1">
      <c r="A63" s="525">
        <v>16</v>
      </c>
      <c r="B63" s="526">
        <v>44202</v>
      </c>
      <c r="C63" s="527"/>
      <c r="D63" s="528" t="s">
        <v>3680</v>
      </c>
      <c r="E63" s="529" t="s">
        <v>600</v>
      </c>
      <c r="F63" s="530">
        <v>462.5</v>
      </c>
      <c r="G63" s="530">
        <v>456</v>
      </c>
      <c r="H63" s="530">
        <v>456</v>
      </c>
      <c r="I63" s="531">
        <v>475</v>
      </c>
      <c r="J63" s="531" t="s">
        <v>3725</v>
      </c>
      <c r="K63" s="532">
        <f t="shared" ref="K63" si="53">H63-F63</f>
        <v>-6.5</v>
      </c>
      <c r="L63" s="533">
        <f t="shared" ref="L63" si="54">(H63*N63)*0.035%</f>
        <v>351.12000000000006</v>
      </c>
      <c r="M63" s="534">
        <f t="shared" ref="M63" si="55">(K63*N63)-L63</f>
        <v>-14651.12</v>
      </c>
      <c r="N63" s="531">
        <v>2200</v>
      </c>
      <c r="O63" s="535" t="s">
        <v>663</v>
      </c>
      <c r="P63" s="545">
        <v>43836</v>
      </c>
      <c r="Q63" s="387"/>
      <c r="R63" s="343"/>
      <c r="S63" s="40"/>
      <c r="Y63" s="40"/>
      <c r="Z63" s="40"/>
    </row>
    <row r="64" spans="1:26" s="393" customFormat="1" ht="13.9" customHeight="1">
      <c r="A64" s="507">
        <v>17</v>
      </c>
      <c r="B64" s="508">
        <v>44202</v>
      </c>
      <c r="C64" s="444"/>
      <c r="D64" s="437" t="s">
        <v>3726</v>
      </c>
      <c r="E64" s="438" t="s">
        <v>600</v>
      </c>
      <c r="F64" s="412" t="s">
        <v>3727</v>
      </c>
      <c r="G64" s="412">
        <v>1583</v>
      </c>
      <c r="H64" s="412"/>
      <c r="I64" s="376">
        <v>1640</v>
      </c>
      <c r="J64" s="509" t="s">
        <v>601</v>
      </c>
      <c r="K64" s="513"/>
      <c r="L64" s="514"/>
      <c r="M64" s="510"/>
      <c r="N64" s="509"/>
      <c r="O64" s="511"/>
      <c r="P64" s="512"/>
      <c r="Q64" s="387"/>
      <c r="R64" s="343"/>
      <c r="S64" s="40"/>
      <c r="Y64" s="40"/>
      <c r="Z64" s="40"/>
    </row>
    <row r="65" spans="1:34" s="393" customFormat="1" ht="13.9" customHeight="1">
      <c r="A65" s="507"/>
      <c r="B65" s="508"/>
      <c r="C65" s="444"/>
      <c r="D65" s="437"/>
      <c r="E65" s="438"/>
      <c r="F65" s="412"/>
      <c r="G65" s="412"/>
      <c r="H65" s="412"/>
      <c r="I65" s="376"/>
      <c r="J65" s="509"/>
      <c r="K65" s="513"/>
      <c r="L65" s="514"/>
      <c r="M65" s="510"/>
      <c r="N65" s="509"/>
      <c r="O65" s="511"/>
      <c r="P65" s="512"/>
      <c r="Q65" s="387"/>
      <c r="R65" s="343"/>
      <c r="S65" s="40"/>
      <c r="Y65" s="40"/>
      <c r="Z65" s="40"/>
    </row>
    <row r="66" spans="1:34" s="393" customFormat="1" ht="13.9" customHeight="1">
      <c r="A66" s="507"/>
      <c r="B66" s="508"/>
      <c r="C66" s="444"/>
      <c r="D66" s="437"/>
      <c r="E66" s="438"/>
      <c r="F66" s="412"/>
      <c r="G66" s="412"/>
      <c r="H66" s="412"/>
      <c r="I66" s="376"/>
      <c r="J66" s="509"/>
      <c r="K66" s="513"/>
      <c r="L66" s="514"/>
      <c r="M66" s="510"/>
      <c r="N66" s="509"/>
      <c r="O66" s="511"/>
      <c r="P66" s="512"/>
      <c r="Q66" s="387"/>
      <c r="R66" s="343"/>
      <c r="S66" s="40"/>
      <c r="Y66" s="40"/>
      <c r="Z66" s="40"/>
    </row>
    <row r="67" spans="1:34" s="393" customFormat="1" ht="13.9" customHeight="1">
      <c r="A67" s="445"/>
      <c r="B67" s="443"/>
      <c r="C67" s="444"/>
      <c r="D67" s="437"/>
      <c r="E67" s="438"/>
      <c r="F67" s="412"/>
      <c r="G67" s="412"/>
      <c r="H67" s="412"/>
      <c r="I67" s="376"/>
      <c r="J67" s="376"/>
      <c r="K67" s="376"/>
      <c r="L67" s="376"/>
      <c r="M67" s="376"/>
      <c r="N67" s="376"/>
      <c r="O67" s="376"/>
      <c r="P67" s="376"/>
      <c r="Q67" s="387"/>
      <c r="R67" s="343"/>
      <c r="S67" s="40"/>
      <c r="Y67" s="40"/>
      <c r="Z67" s="40"/>
    </row>
    <row r="68" spans="1:34" s="393" customFormat="1" ht="13.9" customHeight="1">
      <c r="A68" s="455"/>
      <c r="B68" s="449"/>
      <c r="C68" s="456"/>
      <c r="D68" s="457"/>
      <c r="E68" s="377"/>
      <c r="F68" s="424"/>
      <c r="G68" s="424"/>
      <c r="H68" s="424"/>
      <c r="I68" s="420"/>
      <c r="J68" s="420"/>
      <c r="K68" s="420"/>
      <c r="L68" s="420"/>
      <c r="M68" s="420"/>
      <c r="N68" s="420"/>
      <c r="O68" s="420"/>
      <c r="P68" s="420"/>
      <c r="Q68" s="387"/>
      <c r="R68" s="343"/>
      <c r="S68" s="40"/>
      <c r="Y68" s="40"/>
      <c r="Z68" s="40"/>
    </row>
    <row r="69" spans="1:34" s="6" customFormat="1">
      <c r="A69" s="44"/>
      <c r="B69" s="45"/>
      <c r="C69" s="46"/>
      <c r="D69" s="47"/>
      <c r="E69" s="48"/>
      <c r="F69" s="49"/>
      <c r="G69" s="49"/>
      <c r="H69" s="49"/>
      <c r="I69" s="49"/>
      <c r="J69" s="17"/>
      <c r="K69" s="91"/>
      <c r="L69" s="91"/>
      <c r="M69" s="17"/>
      <c r="N69" s="16"/>
      <c r="O69" s="92"/>
      <c r="P69" s="5"/>
      <c r="Q69" s="4"/>
      <c r="R69" s="17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6" customFormat="1" ht="15">
      <c r="A70" s="50" t="s">
        <v>616</v>
      </c>
      <c r="B70" s="50"/>
      <c r="C70" s="50"/>
      <c r="D70" s="50"/>
      <c r="E70" s="51"/>
      <c r="F70" s="49"/>
      <c r="G70" s="49"/>
      <c r="H70" s="49"/>
      <c r="I70" s="49"/>
      <c r="J70" s="53"/>
      <c r="K70" s="12"/>
      <c r="L70" s="12"/>
      <c r="M70" s="12"/>
      <c r="N70" s="11"/>
      <c r="O70" s="53"/>
      <c r="P70" s="5"/>
      <c r="Q70" s="4"/>
      <c r="R70" s="17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6" customFormat="1" ht="38.25">
      <c r="A71" s="21" t="s">
        <v>16</v>
      </c>
      <c r="B71" s="21" t="s">
        <v>575</v>
      </c>
      <c r="C71" s="21"/>
      <c r="D71" s="22" t="s">
        <v>588</v>
      </c>
      <c r="E71" s="21" t="s">
        <v>589</v>
      </c>
      <c r="F71" s="21" t="s">
        <v>590</v>
      </c>
      <c r="G71" s="52" t="s">
        <v>609</v>
      </c>
      <c r="H71" s="21" t="s">
        <v>592</v>
      </c>
      <c r="I71" s="21" t="s">
        <v>593</v>
      </c>
      <c r="J71" s="20" t="s">
        <v>594</v>
      </c>
      <c r="K71" s="20" t="s">
        <v>617</v>
      </c>
      <c r="L71" s="63" t="s">
        <v>3630</v>
      </c>
      <c r="M71" s="77" t="s">
        <v>611</v>
      </c>
      <c r="N71" s="21" t="s">
        <v>612</v>
      </c>
      <c r="O71" s="21" t="s">
        <v>597</v>
      </c>
      <c r="P71" s="22" t="s">
        <v>598</v>
      </c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40" customFormat="1" ht="14.25">
      <c r="A72" s="522">
        <v>1</v>
      </c>
      <c r="B72" s="471">
        <v>44201</v>
      </c>
      <c r="C72" s="481"/>
      <c r="D72" s="479" t="s">
        <v>3701</v>
      </c>
      <c r="E72" s="480" t="s">
        <v>600</v>
      </c>
      <c r="F72" s="474">
        <v>74</v>
      </c>
      <c r="G72" s="474">
        <v>30</v>
      </c>
      <c r="H72" s="474">
        <v>89</v>
      </c>
      <c r="I72" s="477">
        <v>140</v>
      </c>
      <c r="J72" s="477" t="s">
        <v>3702</v>
      </c>
      <c r="K72" s="477">
        <f>H72-F72</f>
        <v>15</v>
      </c>
      <c r="L72" s="547">
        <v>100</v>
      </c>
      <c r="M72" s="477">
        <f>(K72*N72)-L72</f>
        <v>1025</v>
      </c>
      <c r="N72" s="477">
        <v>75</v>
      </c>
      <c r="O72" s="478" t="s">
        <v>599</v>
      </c>
      <c r="P72" s="537">
        <v>43835</v>
      </c>
      <c r="Q72" s="387"/>
      <c r="R72" s="343"/>
      <c r="Z72" s="393"/>
      <c r="AA72" s="393"/>
      <c r="AB72" s="393"/>
      <c r="AC72" s="393"/>
      <c r="AD72" s="393"/>
      <c r="AE72" s="393"/>
      <c r="AF72" s="393"/>
      <c r="AG72" s="393"/>
      <c r="AH72" s="393"/>
    </row>
    <row r="73" spans="1:34" s="40" customFormat="1" ht="14.25">
      <c r="A73" s="525">
        <v>2</v>
      </c>
      <c r="B73" s="526">
        <v>44201</v>
      </c>
      <c r="C73" s="527"/>
      <c r="D73" s="528" t="s">
        <v>3701</v>
      </c>
      <c r="E73" s="529" t="s">
        <v>600</v>
      </c>
      <c r="F73" s="530">
        <v>61</v>
      </c>
      <c r="G73" s="530">
        <v>30</v>
      </c>
      <c r="H73" s="530">
        <v>30</v>
      </c>
      <c r="I73" s="531">
        <v>120</v>
      </c>
      <c r="J73" s="531" t="s">
        <v>3720</v>
      </c>
      <c r="K73" s="531">
        <f>H73-F73</f>
        <v>-31</v>
      </c>
      <c r="L73" s="548">
        <v>100</v>
      </c>
      <c r="M73" s="534">
        <f>(K73*N73)-L73</f>
        <v>-2425</v>
      </c>
      <c r="N73" s="531">
        <v>75</v>
      </c>
      <c r="O73" s="535" t="s">
        <v>663</v>
      </c>
      <c r="P73" s="545">
        <v>43836</v>
      </c>
      <c r="Q73" s="387"/>
      <c r="R73" s="343"/>
      <c r="Z73" s="393"/>
      <c r="AA73" s="393"/>
      <c r="AB73" s="393"/>
      <c r="AC73" s="393"/>
      <c r="AD73" s="393"/>
      <c r="AE73" s="393"/>
      <c r="AF73" s="393"/>
      <c r="AG73" s="393"/>
      <c r="AH73" s="393"/>
    </row>
    <row r="74" spans="1:34" s="40" customFormat="1" ht="14.25">
      <c r="A74" s="36"/>
      <c r="B74" s="422"/>
      <c r="C74" s="422"/>
      <c r="D74" s="423"/>
      <c r="E74" s="424"/>
      <c r="F74" s="424"/>
      <c r="G74" s="425"/>
      <c r="H74" s="425"/>
      <c r="I74" s="424"/>
      <c r="J74" s="420"/>
      <c r="K74" s="420"/>
      <c r="L74" s="420"/>
      <c r="M74" s="420"/>
      <c r="N74" s="420"/>
      <c r="O74" s="420"/>
      <c r="P74" s="420"/>
      <c r="Q74" s="387"/>
      <c r="R74" s="343"/>
      <c r="Z74" s="393"/>
      <c r="AA74" s="393"/>
      <c r="AB74" s="393"/>
      <c r="AC74" s="393"/>
      <c r="AD74" s="393"/>
      <c r="AE74" s="393"/>
      <c r="AF74" s="393"/>
      <c r="AG74" s="393"/>
      <c r="AH74" s="393"/>
    </row>
    <row r="75" spans="1:34" s="40" customFormat="1" ht="14.25">
      <c r="A75" s="36"/>
      <c r="B75" s="422"/>
      <c r="C75" s="422"/>
      <c r="D75" s="423"/>
      <c r="E75" s="424"/>
      <c r="F75" s="424"/>
      <c r="G75" s="425"/>
      <c r="H75" s="425"/>
      <c r="I75" s="424"/>
      <c r="J75" s="420"/>
      <c r="K75" s="420"/>
      <c r="L75" s="420"/>
      <c r="M75" s="420"/>
      <c r="N75" s="420"/>
      <c r="O75" s="420"/>
      <c r="P75" s="420"/>
      <c r="Q75" s="387"/>
      <c r="R75" s="343"/>
      <c r="Z75" s="393"/>
      <c r="AA75" s="393"/>
      <c r="AB75" s="393"/>
      <c r="AC75" s="393"/>
      <c r="AD75" s="393"/>
      <c r="AE75" s="393"/>
      <c r="AF75" s="393"/>
      <c r="AG75" s="393"/>
      <c r="AH75" s="393"/>
    </row>
    <row r="76" spans="1:34" s="40" customFormat="1" ht="14.25">
      <c r="A76" s="36"/>
      <c r="B76" s="422"/>
      <c r="C76" s="422"/>
      <c r="D76" s="423"/>
      <c r="E76" s="424"/>
      <c r="F76" s="424"/>
      <c r="G76" s="425"/>
      <c r="H76" s="425"/>
      <c r="I76" s="424"/>
      <c r="J76" s="420"/>
      <c r="K76" s="420"/>
      <c r="L76" s="420"/>
      <c r="M76" s="420"/>
      <c r="N76" s="420"/>
      <c r="O76" s="426"/>
      <c r="P76" s="420"/>
      <c r="Q76" s="387"/>
      <c r="R76" s="343"/>
      <c r="Z76" s="393"/>
      <c r="AA76" s="393"/>
      <c r="AB76" s="393"/>
      <c r="AC76" s="393"/>
      <c r="AD76" s="393"/>
      <c r="AE76" s="393"/>
      <c r="AF76" s="393"/>
      <c r="AG76" s="393"/>
      <c r="AH76" s="393"/>
    </row>
    <row r="77" spans="1:34" s="40" customFormat="1" ht="14.25">
      <c r="A77" s="377"/>
      <c r="B77" s="378"/>
      <c r="C77" s="378"/>
      <c r="D77" s="379"/>
      <c r="E77" s="377"/>
      <c r="F77" s="394"/>
      <c r="G77" s="377"/>
      <c r="H77" s="377"/>
      <c r="I77" s="377"/>
      <c r="J77" s="378"/>
      <c r="K77" s="395"/>
      <c r="L77" s="377"/>
      <c r="M77" s="377"/>
      <c r="N77" s="377"/>
      <c r="O77" s="396"/>
      <c r="P77" s="387"/>
      <c r="Q77" s="387"/>
      <c r="R77" s="343"/>
      <c r="Z77" s="393"/>
      <c r="AA77" s="393"/>
      <c r="AB77" s="393"/>
      <c r="AC77" s="393"/>
      <c r="AD77" s="393"/>
      <c r="AE77" s="393"/>
      <c r="AF77" s="393"/>
      <c r="AG77" s="393"/>
      <c r="AH77" s="393"/>
    </row>
    <row r="78" spans="1:34" ht="15">
      <c r="A78" s="99" t="s">
        <v>618</v>
      </c>
      <c r="B78" s="100"/>
      <c r="C78" s="100"/>
      <c r="D78" s="101"/>
      <c r="E78" s="34"/>
      <c r="F78" s="32"/>
      <c r="G78" s="32"/>
      <c r="H78" s="73"/>
      <c r="I78" s="119"/>
      <c r="J78" s="120"/>
      <c r="K78" s="17"/>
      <c r="L78" s="17"/>
      <c r="M78" s="17"/>
      <c r="N78" s="11"/>
      <c r="O78" s="53"/>
      <c r="Q78" s="95"/>
      <c r="R78" s="17"/>
      <c r="S78" s="16"/>
      <c r="T78" s="16"/>
      <c r="U78" s="16"/>
      <c r="V78" s="16"/>
      <c r="W78" s="16"/>
      <c r="X78" s="16"/>
      <c r="Y78" s="16"/>
      <c r="Z78" s="16"/>
    </row>
    <row r="79" spans="1:34" ht="38.25">
      <c r="A79" s="20" t="s">
        <v>16</v>
      </c>
      <c r="B79" s="21" t="s">
        <v>575</v>
      </c>
      <c r="C79" s="21"/>
      <c r="D79" s="22" t="s">
        <v>588</v>
      </c>
      <c r="E79" s="21" t="s">
        <v>589</v>
      </c>
      <c r="F79" s="21" t="s">
        <v>590</v>
      </c>
      <c r="G79" s="21" t="s">
        <v>591</v>
      </c>
      <c r="H79" s="21" t="s">
        <v>592</v>
      </c>
      <c r="I79" s="21" t="s">
        <v>593</v>
      </c>
      <c r="J79" s="20" t="s">
        <v>594</v>
      </c>
      <c r="K79" s="62" t="s">
        <v>610</v>
      </c>
      <c r="L79" s="417" t="s">
        <v>3630</v>
      </c>
      <c r="M79" s="63" t="s">
        <v>3629</v>
      </c>
      <c r="N79" s="21" t="s">
        <v>597</v>
      </c>
      <c r="O79" s="78" t="s">
        <v>598</v>
      </c>
      <c r="P79" s="97"/>
      <c r="Q79" s="11"/>
      <c r="R79" s="17"/>
      <c r="S79" s="16"/>
      <c r="T79" s="16"/>
      <c r="U79" s="16"/>
      <c r="V79" s="16"/>
      <c r="W79" s="16"/>
      <c r="X79" s="16"/>
      <c r="Y79" s="16"/>
      <c r="Z79" s="16"/>
    </row>
    <row r="80" spans="1:34" s="393" customFormat="1" ht="14.25">
      <c r="A80" s="382"/>
      <c r="B80" s="397"/>
      <c r="C80" s="398"/>
      <c r="D80" s="409"/>
      <c r="E80" s="402"/>
      <c r="F80" s="412"/>
      <c r="G80" s="407"/>
      <c r="H80" s="412"/>
      <c r="I80" s="399"/>
      <c r="J80" s="439"/>
      <c r="K80" s="439"/>
      <c r="L80" s="440"/>
      <c r="M80" s="427"/>
      <c r="N80" s="403"/>
      <c r="O80" s="434"/>
      <c r="P80" s="98"/>
      <c r="Q80" s="441"/>
      <c r="R80" s="490"/>
      <c r="S80" s="435"/>
      <c r="T80" s="435"/>
      <c r="U80" s="435"/>
      <c r="V80" s="435"/>
      <c r="W80" s="435"/>
      <c r="X80" s="435"/>
      <c r="Y80" s="435"/>
      <c r="Z80" s="435"/>
    </row>
    <row r="81" spans="1:29" s="393" customFormat="1" ht="14.25">
      <c r="A81" s="382"/>
      <c r="B81" s="397"/>
      <c r="C81" s="398"/>
      <c r="D81" s="409"/>
      <c r="E81" s="402"/>
      <c r="F81" s="412"/>
      <c r="G81" s="407"/>
      <c r="H81" s="412"/>
      <c r="I81" s="399"/>
      <c r="J81" s="439"/>
      <c r="K81" s="439"/>
      <c r="L81" s="440"/>
      <c r="M81" s="427"/>
      <c r="N81" s="403"/>
      <c r="O81" s="434"/>
      <c r="P81" s="98"/>
      <c r="Q81" s="441"/>
      <c r="R81" s="490"/>
      <c r="S81" s="435"/>
      <c r="T81" s="435"/>
      <c r="U81" s="435"/>
      <c r="V81" s="435"/>
      <c r="W81" s="435"/>
      <c r="X81" s="435"/>
      <c r="Y81" s="435"/>
      <c r="Z81" s="435"/>
    </row>
    <row r="82" spans="1:29" s="8" customFormat="1">
      <c r="A82" s="388"/>
      <c r="B82" s="389"/>
      <c r="C82" s="390"/>
      <c r="D82" s="391"/>
      <c r="E82" s="421"/>
      <c r="F82" s="421"/>
      <c r="G82" s="488"/>
      <c r="H82" s="488"/>
      <c r="I82" s="421"/>
      <c r="J82" s="489"/>
      <c r="K82" s="484"/>
      <c r="L82" s="485"/>
      <c r="M82" s="486"/>
      <c r="N82" s="487"/>
      <c r="O82" s="392"/>
      <c r="P82" s="123"/>
      <c r="Q82"/>
      <c r="R82" s="94"/>
      <c r="T82" s="57"/>
      <c r="U82" s="57"/>
      <c r="V82" s="57"/>
      <c r="W82" s="57"/>
      <c r="X82" s="57"/>
      <c r="Y82" s="57"/>
      <c r="Z82" s="57"/>
    </row>
    <row r="83" spans="1:29">
      <c r="A83" s="23" t="s">
        <v>603</v>
      </c>
      <c r="B83" s="23"/>
      <c r="C83" s="23"/>
      <c r="D83" s="23"/>
      <c r="E83" s="5"/>
      <c r="F83" s="30" t="s">
        <v>605</v>
      </c>
      <c r="G83" s="82"/>
      <c r="H83" s="82"/>
      <c r="I83" s="38"/>
      <c r="J83" s="85"/>
      <c r="K83" s="83"/>
      <c r="L83" s="84"/>
      <c r="M83" s="85"/>
      <c r="N83" s="86"/>
      <c r="O83" s="124"/>
      <c r="P83" s="11"/>
      <c r="Q83" s="16"/>
      <c r="R83" s="96"/>
      <c r="S83" s="16"/>
      <c r="T83" s="16"/>
      <c r="U83" s="16"/>
      <c r="V83" s="16"/>
      <c r="W83" s="16"/>
      <c r="X83" s="16"/>
      <c r="Y83" s="16"/>
    </row>
    <row r="84" spans="1:29">
      <c r="A84" s="29" t="s">
        <v>604</v>
      </c>
      <c r="B84" s="23"/>
      <c r="C84" s="23"/>
      <c r="D84" s="23"/>
      <c r="E84" s="32"/>
      <c r="F84" s="30" t="s">
        <v>607</v>
      </c>
      <c r="G84" s="12"/>
      <c r="H84" s="12"/>
      <c r="I84" s="12"/>
      <c r="J84" s="53"/>
      <c r="K84" s="12"/>
      <c r="L84" s="12"/>
      <c r="M84" s="12"/>
      <c r="N84" s="11"/>
      <c r="O84" s="53"/>
      <c r="Q84" s="7"/>
      <c r="R84" s="17"/>
      <c r="S84" s="16"/>
      <c r="T84" s="16"/>
      <c r="U84" s="16"/>
      <c r="V84" s="16"/>
      <c r="W84" s="16"/>
      <c r="X84" s="16"/>
      <c r="Y84" s="16"/>
      <c r="Z84" s="16"/>
    </row>
    <row r="85" spans="1:29">
      <c r="A85" s="29"/>
      <c r="B85" s="23"/>
      <c r="C85" s="23"/>
      <c r="D85" s="23"/>
      <c r="E85" s="32"/>
      <c r="F85" s="30"/>
      <c r="G85" s="12"/>
      <c r="H85" s="12"/>
      <c r="I85" s="12"/>
      <c r="J85" s="53"/>
      <c r="K85" s="12"/>
      <c r="L85" s="12"/>
      <c r="M85" s="12"/>
      <c r="N85" s="11"/>
      <c r="O85" s="53"/>
      <c r="Q85" s="7"/>
      <c r="R85" s="82"/>
      <c r="S85" s="16"/>
      <c r="T85" s="16"/>
      <c r="U85" s="16"/>
      <c r="V85" s="16"/>
      <c r="W85" s="16"/>
      <c r="X85" s="16"/>
      <c r="Y85" s="16"/>
      <c r="Z85" s="16"/>
    </row>
    <row r="86" spans="1:29" ht="15">
      <c r="A86" s="11"/>
      <c r="B86" s="33" t="s">
        <v>3634</v>
      </c>
      <c r="C86" s="33"/>
      <c r="D86" s="33"/>
      <c r="E86" s="33"/>
      <c r="F86" s="34"/>
      <c r="G86" s="32"/>
      <c r="H86" s="32"/>
      <c r="I86" s="73"/>
      <c r="J86" s="74"/>
      <c r="K86" s="75"/>
      <c r="L86" s="416"/>
      <c r="M86" s="12"/>
      <c r="N86" s="11"/>
      <c r="O86" s="53"/>
      <c r="Q86" s="7"/>
      <c r="R86" s="82"/>
      <c r="S86" s="16"/>
      <c r="T86" s="16"/>
      <c r="U86" s="16"/>
      <c r="V86" s="16"/>
      <c r="W86" s="16"/>
      <c r="X86" s="16"/>
      <c r="Y86" s="16"/>
      <c r="Z86" s="16"/>
    </row>
    <row r="87" spans="1:29" ht="38.25">
      <c r="A87" s="20" t="s">
        <v>16</v>
      </c>
      <c r="B87" s="21" t="s">
        <v>575</v>
      </c>
      <c r="C87" s="21"/>
      <c r="D87" s="22" t="s">
        <v>588</v>
      </c>
      <c r="E87" s="21" t="s">
        <v>589</v>
      </c>
      <c r="F87" s="21" t="s">
        <v>590</v>
      </c>
      <c r="G87" s="21" t="s">
        <v>609</v>
      </c>
      <c r="H87" s="21" t="s">
        <v>592</v>
      </c>
      <c r="I87" s="21" t="s">
        <v>593</v>
      </c>
      <c r="J87" s="76" t="s">
        <v>594</v>
      </c>
      <c r="K87" s="62" t="s">
        <v>610</v>
      </c>
      <c r="L87" s="77" t="s">
        <v>611</v>
      </c>
      <c r="M87" s="21" t="s">
        <v>612</v>
      </c>
      <c r="N87" s="417" t="s">
        <v>3630</v>
      </c>
      <c r="O87" s="63" t="s">
        <v>3629</v>
      </c>
      <c r="P87" s="21" t="s">
        <v>597</v>
      </c>
      <c r="Q87" s="78" t="s">
        <v>598</v>
      </c>
      <c r="R87" s="82"/>
      <c r="S87" s="16"/>
      <c r="T87" s="16"/>
      <c r="U87" s="16"/>
      <c r="V87" s="16"/>
      <c r="W87" s="16"/>
      <c r="X87" s="16"/>
      <c r="Y87" s="16"/>
      <c r="Z87" s="16"/>
    </row>
    <row r="88" spans="1:29" ht="14.25">
      <c r="A88" s="382"/>
      <c r="B88" s="397"/>
      <c r="C88" s="401"/>
      <c r="D88" s="409"/>
      <c r="E88" s="402"/>
      <c r="F88" s="428"/>
      <c r="G88" s="407"/>
      <c r="H88" s="402"/>
      <c r="I88" s="399"/>
      <c r="J88" s="439"/>
      <c r="K88" s="439"/>
      <c r="L88" s="440"/>
      <c r="M88" s="438"/>
      <c r="N88" s="440"/>
      <c r="O88" s="427"/>
      <c r="P88" s="403"/>
      <c r="Q88" s="418"/>
      <c r="R88" s="436"/>
      <c r="S88" s="426"/>
      <c r="T88" s="16"/>
      <c r="U88" s="435"/>
      <c r="V88" s="435"/>
      <c r="W88" s="435"/>
      <c r="X88" s="435"/>
      <c r="Y88" s="435"/>
      <c r="Z88" s="435"/>
      <c r="AA88" s="393"/>
      <c r="AB88" s="393"/>
      <c r="AC88" s="393"/>
    </row>
    <row r="89" spans="1:29" ht="14.25">
      <c r="A89" s="382"/>
      <c r="B89" s="397"/>
      <c r="C89" s="401"/>
      <c r="D89" s="409"/>
      <c r="E89" s="402"/>
      <c r="F89" s="428"/>
      <c r="G89" s="407"/>
      <c r="H89" s="402"/>
      <c r="I89" s="399"/>
      <c r="J89" s="439"/>
      <c r="K89" s="439"/>
      <c r="L89" s="440"/>
      <c r="M89" s="438"/>
      <c r="N89" s="440"/>
      <c r="O89" s="427"/>
      <c r="P89" s="403"/>
      <c r="Q89" s="418"/>
      <c r="R89" s="436"/>
      <c r="S89" s="426"/>
      <c r="T89" s="16"/>
      <c r="U89" s="435"/>
      <c r="V89" s="435"/>
      <c r="W89" s="435"/>
      <c r="X89" s="435"/>
      <c r="Y89" s="435"/>
      <c r="Z89" s="435"/>
      <c r="AA89" s="393"/>
      <c r="AB89" s="393"/>
      <c r="AC89" s="393"/>
    </row>
    <row r="90" spans="1:29" s="393" customFormat="1" ht="14.25">
      <c r="A90" s="382"/>
      <c r="B90" s="397"/>
      <c r="C90" s="401"/>
      <c r="D90" s="409"/>
      <c r="E90" s="402"/>
      <c r="F90" s="428"/>
      <c r="G90" s="407"/>
      <c r="H90" s="402"/>
      <c r="I90" s="399"/>
      <c r="J90" s="439"/>
      <c r="K90" s="439"/>
      <c r="L90" s="440"/>
      <c r="M90" s="438"/>
      <c r="N90" s="440"/>
      <c r="O90" s="427"/>
      <c r="P90" s="403"/>
      <c r="Q90" s="418"/>
      <c r="R90" s="433"/>
      <c r="S90" s="435"/>
      <c r="T90" s="435"/>
      <c r="U90" s="435"/>
      <c r="V90" s="435"/>
      <c r="W90" s="435"/>
      <c r="X90" s="435"/>
      <c r="Y90" s="435"/>
      <c r="Z90" s="435"/>
    </row>
    <row r="91" spans="1:29" s="393" customFormat="1" ht="14.25">
      <c r="A91" s="382"/>
      <c r="B91" s="397"/>
      <c r="C91" s="401"/>
      <c r="D91" s="409"/>
      <c r="E91" s="402"/>
      <c r="F91" s="439"/>
      <c r="G91" s="412"/>
      <c r="H91" s="402"/>
      <c r="I91" s="399"/>
      <c r="J91" s="439"/>
      <c r="K91" s="439"/>
      <c r="L91" s="440"/>
      <c r="M91" s="438"/>
      <c r="N91" s="440"/>
      <c r="O91" s="427"/>
      <c r="P91" s="403"/>
      <c r="Q91" s="418"/>
      <c r="R91" s="433"/>
      <c r="S91" s="435"/>
      <c r="T91" s="435"/>
      <c r="U91" s="435"/>
      <c r="V91" s="435"/>
      <c r="W91" s="435"/>
      <c r="X91" s="435"/>
      <c r="Y91" s="435"/>
      <c r="Z91" s="435"/>
    </row>
    <row r="92" spans="1:29" s="393" customFormat="1" ht="14.25">
      <c r="A92" s="382"/>
      <c r="B92" s="397"/>
      <c r="C92" s="401"/>
      <c r="D92" s="409"/>
      <c r="E92" s="402"/>
      <c r="F92" s="439"/>
      <c r="G92" s="412"/>
      <c r="H92" s="402"/>
      <c r="I92" s="399"/>
      <c r="J92" s="439"/>
      <c r="K92" s="439"/>
      <c r="L92" s="440"/>
      <c r="M92" s="438"/>
      <c r="N92" s="440"/>
      <c r="O92" s="427"/>
      <c r="P92" s="403"/>
      <c r="Q92" s="418"/>
      <c r="R92" s="433"/>
      <c r="S92" s="435"/>
      <c r="T92" s="435"/>
      <c r="U92" s="435"/>
      <c r="V92" s="435"/>
      <c r="W92" s="435"/>
      <c r="X92" s="435"/>
      <c r="Y92" s="435"/>
      <c r="Z92" s="435"/>
    </row>
    <row r="93" spans="1:29" s="393" customFormat="1" ht="14.25">
      <c r="A93" s="382"/>
      <c r="B93" s="397"/>
      <c r="C93" s="401"/>
      <c r="D93" s="409"/>
      <c r="E93" s="402"/>
      <c r="F93" s="428"/>
      <c r="G93" s="407"/>
      <c r="H93" s="402"/>
      <c r="I93" s="399"/>
      <c r="J93" s="439"/>
      <c r="K93" s="430"/>
      <c r="L93" s="440"/>
      <c r="M93" s="438"/>
      <c r="N93" s="440"/>
      <c r="O93" s="427"/>
      <c r="P93" s="432"/>
      <c r="Q93" s="418"/>
      <c r="R93" s="433"/>
      <c r="S93" s="435"/>
      <c r="T93" s="435"/>
      <c r="U93" s="435"/>
      <c r="V93" s="435"/>
      <c r="W93" s="435"/>
      <c r="X93" s="435"/>
      <c r="Y93" s="435"/>
      <c r="Z93" s="435"/>
    </row>
    <row r="94" spans="1:29" s="393" customFormat="1" ht="14.25">
      <c r="A94" s="382"/>
      <c r="B94" s="397"/>
      <c r="C94" s="401"/>
      <c r="D94" s="409"/>
      <c r="E94" s="402"/>
      <c r="F94" s="428"/>
      <c r="G94" s="407"/>
      <c r="H94" s="402"/>
      <c r="I94" s="399"/>
      <c r="J94" s="430"/>
      <c r="K94" s="430"/>
      <c r="L94" s="430"/>
      <c r="M94" s="430"/>
      <c r="N94" s="431"/>
      <c r="O94" s="442"/>
      <c r="P94" s="432"/>
      <c r="Q94" s="418"/>
      <c r="R94" s="433"/>
      <c r="S94" s="435"/>
      <c r="T94" s="435"/>
      <c r="U94" s="435"/>
      <c r="V94" s="435"/>
      <c r="W94" s="435"/>
      <c r="X94" s="435"/>
      <c r="Y94" s="435"/>
      <c r="Z94" s="435"/>
    </row>
    <row r="95" spans="1:29" s="393" customFormat="1" ht="14.25">
      <c r="A95" s="382"/>
      <c r="B95" s="397"/>
      <c r="C95" s="401"/>
      <c r="D95" s="409"/>
      <c r="E95" s="402"/>
      <c r="F95" s="439"/>
      <c r="G95" s="412"/>
      <c r="H95" s="402"/>
      <c r="I95" s="399"/>
      <c r="J95" s="439"/>
      <c r="K95" s="439"/>
      <c r="L95" s="440"/>
      <c r="M95" s="438"/>
      <c r="N95" s="440"/>
      <c r="O95" s="427"/>
      <c r="P95" s="403"/>
      <c r="Q95" s="418"/>
      <c r="R95" s="436"/>
      <c r="S95" s="426"/>
      <c r="T95" s="435"/>
      <c r="U95" s="435"/>
      <c r="V95" s="435"/>
      <c r="W95" s="435"/>
      <c r="X95" s="435"/>
      <c r="Y95" s="435"/>
      <c r="Z95" s="435"/>
    </row>
    <row r="96" spans="1:29" s="393" customFormat="1" ht="14.25">
      <c r="A96" s="382"/>
      <c r="B96" s="397"/>
      <c r="C96" s="401"/>
      <c r="D96" s="409"/>
      <c r="E96" s="402"/>
      <c r="F96" s="428"/>
      <c r="G96" s="407"/>
      <c r="H96" s="402"/>
      <c r="I96" s="399"/>
      <c r="J96" s="376"/>
      <c r="K96" s="376"/>
      <c r="L96" s="376"/>
      <c r="M96" s="376"/>
      <c r="N96" s="429"/>
      <c r="O96" s="427"/>
      <c r="P96" s="404"/>
      <c r="Q96" s="418"/>
      <c r="R96" s="436"/>
      <c r="S96" s="426"/>
      <c r="T96" s="435"/>
      <c r="U96" s="435"/>
      <c r="V96" s="435"/>
      <c r="W96" s="435"/>
      <c r="X96" s="435"/>
      <c r="Y96" s="435"/>
      <c r="Z96" s="435"/>
    </row>
    <row r="97" spans="1:26">
      <c r="A97" s="29"/>
      <c r="B97" s="23"/>
      <c r="C97" s="23"/>
      <c r="D97" s="23"/>
      <c r="E97" s="32"/>
      <c r="F97" s="30"/>
      <c r="G97" s="12"/>
      <c r="H97" s="12"/>
      <c r="I97" s="12"/>
      <c r="J97" s="53"/>
      <c r="K97" s="12"/>
      <c r="L97" s="12"/>
      <c r="M97" s="12"/>
      <c r="N97" s="11"/>
      <c r="O97" s="53"/>
      <c r="P97" s="7"/>
      <c r="Q97" s="11"/>
      <c r="R97" s="141"/>
      <c r="S97" s="16"/>
      <c r="T97" s="16"/>
      <c r="U97" s="16"/>
      <c r="V97" s="16"/>
      <c r="W97" s="16"/>
      <c r="X97" s="16"/>
      <c r="Y97" s="16"/>
      <c r="Z97" s="16"/>
    </row>
    <row r="98" spans="1:26">
      <c r="A98" s="29"/>
      <c r="B98" s="23"/>
      <c r="C98" s="23"/>
      <c r="D98" s="23"/>
      <c r="E98" s="32"/>
      <c r="F98" s="30"/>
      <c r="G98" s="41"/>
      <c r="H98" s="42"/>
      <c r="I98" s="82"/>
      <c r="J98" s="17"/>
      <c r="K98" s="83"/>
      <c r="L98" s="84"/>
      <c r="M98" s="85"/>
      <c r="N98" s="86"/>
      <c r="O98" s="87"/>
      <c r="P98" s="11"/>
      <c r="Q98" s="16"/>
      <c r="R98" s="141"/>
      <c r="S98" s="16"/>
      <c r="T98" s="16"/>
      <c r="U98" s="16"/>
      <c r="V98" s="16"/>
      <c r="W98" s="16"/>
      <c r="X98" s="16"/>
      <c r="Y98" s="16"/>
      <c r="Z98" s="16"/>
    </row>
    <row r="99" spans="1:26">
      <c r="A99" s="37"/>
      <c r="B99" s="45"/>
      <c r="C99" s="102"/>
      <c r="D99" s="6"/>
      <c r="E99" s="38"/>
      <c r="F99" s="82"/>
      <c r="G99" s="41"/>
      <c r="H99" s="42"/>
      <c r="I99" s="82"/>
      <c r="J99" s="17"/>
      <c r="K99" s="83"/>
      <c r="L99" s="84"/>
      <c r="M99" s="85"/>
      <c r="N99" s="86"/>
      <c r="O99" s="87"/>
      <c r="P99" s="11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 ht="15">
      <c r="A100" s="5"/>
      <c r="B100" s="103" t="s">
        <v>619</v>
      </c>
      <c r="C100" s="103"/>
      <c r="D100" s="103"/>
      <c r="E100" s="103"/>
      <c r="F100" s="17"/>
      <c r="G100" s="17"/>
      <c r="H100" s="104"/>
      <c r="I100" s="17"/>
      <c r="J100" s="74"/>
      <c r="K100" s="75"/>
      <c r="L100" s="17"/>
      <c r="M100" s="17"/>
      <c r="N100" s="16"/>
      <c r="O100" s="98"/>
      <c r="P100" s="11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 ht="38.25">
      <c r="A101" s="20" t="s">
        <v>16</v>
      </c>
      <c r="B101" s="21" t="s">
        <v>575</v>
      </c>
      <c r="C101" s="21"/>
      <c r="D101" s="22" t="s">
        <v>588</v>
      </c>
      <c r="E101" s="21" t="s">
        <v>589</v>
      </c>
      <c r="F101" s="21" t="s">
        <v>590</v>
      </c>
      <c r="G101" s="21" t="s">
        <v>620</v>
      </c>
      <c r="H101" s="21" t="s">
        <v>621</v>
      </c>
      <c r="I101" s="21" t="s">
        <v>593</v>
      </c>
      <c r="J101" s="61" t="s">
        <v>594</v>
      </c>
      <c r="K101" s="21" t="s">
        <v>595</v>
      </c>
      <c r="L101" s="21" t="s">
        <v>596</v>
      </c>
      <c r="M101" s="21" t="s">
        <v>597</v>
      </c>
      <c r="N101" s="22" t="s">
        <v>598</v>
      </c>
      <c r="O101" s="98"/>
      <c r="P101" s="11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2">
        <v>1</v>
      </c>
      <c r="B102" s="105">
        <v>41579</v>
      </c>
      <c r="C102" s="105"/>
      <c r="D102" s="106" t="s">
        <v>622</v>
      </c>
      <c r="E102" s="107" t="s">
        <v>623</v>
      </c>
      <c r="F102" s="108">
        <v>82</v>
      </c>
      <c r="G102" s="107" t="s">
        <v>624</v>
      </c>
      <c r="H102" s="107">
        <v>100</v>
      </c>
      <c r="I102" s="125">
        <v>100</v>
      </c>
      <c r="J102" s="126" t="s">
        <v>625</v>
      </c>
      <c r="K102" s="127">
        <f t="shared" ref="K102:K133" si="56">H102-F102</f>
        <v>18</v>
      </c>
      <c r="L102" s="128">
        <f t="shared" ref="L102:L133" si="57">K102/F102</f>
        <v>0.21951219512195122</v>
      </c>
      <c r="M102" s="129" t="s">
        <v>599</v>
      </c>
      <c r="N102" s="130">
        <v>42657</v>
      </c>
      <c r="O102" s="53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2">
        <v>2</v>
      </c>
      <c r="B103" s="105">
        <v>41794</v>
      </c>
      <c r="C103" s="105"/>
      <c r="D103" s="106" t="s">
        <v>626</v>
      </c>
      <c r="E103" s="107" t="s">
        <v>600</v>
      </c>
      <c r="F103" s="108">
        <v>257</v>
      </c>
      <c r="G103" s="107" t="s">
        <v>624</v>
      </c>
      <c r="H103" s="107">
        <v>300</v>
      </c>
      <c r="I103" s="125">
        <v>300</v>
      </c>
      <c r="J103" s="126" t="s">
        <v>625</v>
      </c>
      <c r="K103" s="127">
        <f t="shared" si="56"/>
        <v>43</v>
      </c>
      <c r="L103" s="128">
        <f t="shared" si="57"/>
        <v>0.16731517509727625</v>
      </c>
      <c r="M103" s="129" t="s">
        <v>599</v>
      </c>
      <c r="N103" s="130">
        <v>41822</v>
      </c>
      <c r="O103" s="53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2">
        <v>3</v>
      </c>
      <c r="B104" s="105">
        <v>41828</v>
      </c>
      <c r="C104" s="105"/>
      <c r="D104" s="106" t="s">
        <v>627</v>
      </c>
      <c r="E104" s="107" t="s">
        <v>600</v>
      </c>
      <c r="F104" s="108">
        <v>393</v>
      </c>
      <c r="G104" s="107" t="s">
        <v>624</v>
      </c>
      <c r="H104" s="107">
        <v>468</v>
      </c>
      <c r="I104" s="125">
        <v>468</v>
      </c>
      <c r="J104" s="126" t="s">
        <v>625</v>
      </c>
      <c r="K104" s="127">
        <f t="shared" si="56"/>
        <v>75</v>
      </c>
      <c r="L104" s="128">
        <f t="shared" si="57"/>
        <v>0.19083969465648856</v>
      </c>
      <c r="M104" s="129" t="s">
        <v>599</v>
      </c>
      <c r="N104" s="130">
        <v>41863</v>
      </c>
      <c r="O104" s="53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2">
        <v>4</v>
      </c>
      <c r="B105" s="105">
        <v>41857</v>
      </c>
      <c r="C105" s="105"/>
      <c r="D105" s="106" t="s">
        <v>628</v>
      </c>
      <c r="E105" s="107" t="s">
        <v>600</v>
      </c>
      <c r="F105" s="108">
        <v>205</v>
      </c>
      <c r="G105" s="107" t="s">
        <v>624</v>
      </c>
      <c r="H105" s="107">
        <v>275</v>
      </c>
      <c r="I105" s="125">
        <v>250</v>
      </c>
      <c r="J105" s="126" t="s">
        <v>625</v>
      </c>
      <c r="K105" s="127">
        <f t="shared" si="56"/>
        <v>70</v>
      </c>
      <c r="L105" s="128">
        <f t="shared" si="57"/>
        <v>0.34146341463414637</v>
      </c>
      <c r="M105" s="129" t="s">
        <v>599</v>
      </c>
      <c r="N105" s="130">
        <v>41962</v>
      </c>
      <c r="O105" s="53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2">
        <v>5</v>
      </c>
      <c r="B106" s="105">
        <v>41886</v>
      </c>
      <c r="C106" s="105"/>
      <c r="D106" s="106" t="s">
        <v>629</v>
      </c>
      <c r="E106" s="107" t="s">
        <v>600</v>
      </c>
      <c r="F106" s="108">
        <v>162</v>
      </c>
      <c r="G106" s="107" t="s">
        <v>624</v>
      </c>
      <c r="H106" s="107">
        <v>190</v>
      </c>
      <c r="I106" s="125">
        <v>190</v>
      </c>
      <c r="J106" s="126" t="s">
        <v>625</v>
      </c>
      <c r="K106" s="127">
        <f t="shared" si="56"/>
        <v>28</v>
      </c>
      <c r="L106" s="128">
        <f t="shared" si="57"/>
        <v>0.1728395061728395</v>
      </c>
      <c r="M106" s="129" t="s">
        <v>599</v>
      </c>
      <c r="N106" s="130">
        <v>42006</v>
      </c>
      <c r="O106" s="53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2">
        <v>6</v>
      </c>
      <c r="B107" s="105">
        <v>41886</v>
      </c>
      <c r="C107" s="105"/>
      <c r="D107" s="106" t="s">
        <v>630</v>
      </c>
      <c r="E107" s="107" t="s">
        <v>600</v>
      </c>
      <c r="F107" s="108">
        <v>75</v>
      </c>
      <c r="G107" s="107" t="s">
        <v>624</v>
      </c>
      <c r="H107" s="107">
        <v>91.5</v>
      </c>
      <c r="I107" s="125" t="s">
        <v>631</v>
      </c>
      <c r="J107" s="126" t="s">
        <v>632</v>
      </c>
      <c r="K107" s="127">
        <f t="shared" si="56"/>
        <v>16.5</v>
      </c>
      <c r="L107" s="128">
        <f t="shared" si="57"/>
        <v>0.22</v>
      </c>
      <c r="M107" s="129" t="s">
        <v>599</v>
      </c>
      <c r="N107" s="130">
        <v>41954</v>
      </c>
      <c r="O107" s="53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7</v>
      </c>
      <c r="B108" s="105">
        <v>41913</v>
      </c>
      <c r="C108" s="105"/>
      <c r="D108" s="106" t="s">
        <v>633</v>
      </c>
      <c r="E108" s="107" t="s">
        <v>600</v>
      </c>
      <c r="F108" s="108">
        <v>850</v>
      </c>
      <c r="G108" s="107" t="s">
        <v>624</v>
      </c>
      <c r="H108" s="107">
        <v>982.5</v>
      </c>
      <c r="I108" s="125">
        <v>1050</v>
      </c>
      <c r="J108" s="126" t="s">
        <v>634</v>
      </c>
      <c r="K108" s="127">
        <f t="shared" si="56"/>
        <v>132.5</v>
      </c>
      <c r="L108" s="128">
        <f t="shared" si="57"/>
        <v>0.15588235294117647</v>
      </c>
      <c r="M108" s="129" t="s">
        <v>599</v>
      </c>
      <c r="N108" s="130">
        <v>42039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8</v>
      </c>
      <c r="B109" s="105">
        <v>41913</v>
      </c>
      <c r="C109" s="105"/>
      <c r="D109" s="106" t="s">
        <v>635</v>
      </c>
      <c r="E109" s="107" t="s">
        <v>600</v>
      </c>
      <c r="F109" s="108">
        <v>475</v>
      </c>
      <c r="G109" s="107" t="s">
        <v>624</v>
      </c>
      <c r="H109" s="107">
        <v>515</v>
      </c>
      <c r="I109" s="125">
        <v>600</v>
      </c>
      <c r="J109" s="126" t="s">
        <v>636</v>
      </c>
      <c r="K109" s="127">
        <f t="shared" si="56"/>
        <v>40</v>
      </c>
      <c r="L109" s="128">
        <f t="shared" si="57"/>
        <v>8.4210526315789472E-2</v>
      </c>
      <c r="M109" s="129" t="s">
        <v>599</v>
      </c>
      <c r="N109" s="130">
        <v>41939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9</v>
      </c>
      <c r="B110" s="105">
        <v>41913</v>
      </c>
      <c r="C110" s="105"/>
      <c r="D110" s="106" t="s">
        <v>637</v>
      </c>
      <c r="E110" s="107" t="s">
        <v>600</v>
      </c>
      <c r="F110" s="108">
        <v>86</v>
      </c>
      <c r="G110" s="107" t="s">
        <v>624</v>
      </c>
      <c r="H110" s="107">
        <v>99</v>
      </c>
      <c r="I110" s="125">
        <v>140</v>
      </c>
      <c r="J110" s="126" t="s">
        <v>638</v>
      </c>
      <c r="K110" s="127">
        <f t="shared" si="56"/>
        <v>13</v>
      </c>
      <c r="L110" s="128">
        <f t="shared" si="57"/>
        <v>0.15116279069767441</v>
      </c>
      <c r="M110" s="129" t="s">
        <v>599</v>
      </c>
      <c r="N110" s="130">
        <v>41939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10</v>
      </c>
      <c r="B111" s="105">
        <v>41926</v>
      </c>
      <c r="C111" s="105"/>
      <c r="D111" s="106" t="s">
        <v>639</v>
      </c>
      <c r="E111" s="107" t="s">
        <v>600</v>
      </c>
      <c r="F111" s="108">
        <v>496.6</v>
      </c>
      <c r="G111" s="107" t="s">
        <v>624</v>
      </c>
      <c r="H111" s="107">
        <v>621</v>
      </c>
      <c r="I111" s="125">
        <v>580</v>
      </c>
      <c r="J111" s="126" t="s">
        <v>625</v>
      </c>
      <c r="K111" s="127">
        <f t="shared" si="56"/>
        <v>124.39999999999998</v>
      </c>
      <c r="L111" s="128">
        <f t="shared" si="57"/>
        <v>0.25050342327829234</v>
      </c>
      <c r="M111" s="129" t="s">
        <v>599</v>
      </c>
      <c r="N111" s="130">
        <v>42605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11</v>
      </c>
      <c r="B112" s="105">
        <v>41926</v>
      </c>
      <c r="C112" s="105"/>
      <c r="D112" s="106" t="s">
        <v>640</v>
      </c>
      <c r="E112" s="107" t="s">
        <v>600</v>
      </c>
      <c r="F112" s="108">
        <v>2481.9</v>
      </c>
      <c r="G112" s="107" t="s">
        <v>624</v>
      </c>
      <c r="H112" s="107">
        <v>2840</v>
      </c>
      <c r="I112" s="125">
        <v>2870</v>
      </c>
      <c r="J112" s="126" t="s">
        <v>641</v>
      </c>
      <c r="K112" s="127">
        <f t="shared" si="56"/>
        <v>358.09999999999991</v>
      </c>
      <c r="L112" s="128">
        <f t="shared" si="57"/>
        <v>0.14428462065353154</v>
      </c>
      <c r="M112" s="129" t="s">
        <v>599</v>
      </c>
      <c r="N112" s="130">
        <v>42017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12</v>
      </c>
      <c r="B113" s="105">
        <v>41928</v>
      </c>
      <c r="C113" s="105"/>
      <c r="D113" s="106" t="s">
        <v>642</v>
      </c>
      <c r="E113" s="107" t="s">
        <v>600</v>
      </c>
      <c r="F113" s="108">
        <v>84.5</v>
      </c>
      <c r="G113" s="107" t="s">
        <v>624</v>
      </c>
      <c r="H113" s="107">
        <v>93</v>
      </c>
      <c r="I113" s="125">
        <v>110</v>
      </c>
      <c r="J113" s="126" t="s">
        <v>643</v>
      </c>
      <c r="K113" s="127">
        <f t="shared" si="56"/>
        <v>8.5</v>
      </c>
      <c r="L113" s="128">
        <f t="shared" si="57"/>
        <v>0.10059171597633136</v>
      </c>
      <c r="M113" s="129" t="s">
        <v>599</v>
      </c>
      <c r="N113" s="130">
        <v>41939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13</v>
      </c>
      <c r="B114" s="105">
        <v>41928</v>
      </c>
      <c r="C114" s="105"/>
      <c r="D114" s="106" t="s">
        <v>644</v>
      </c>
      <c r="E114" s="107" t="s">
        <v>600</v>
      </c>
      <c r="F114" s="108">
        <v>401</v>
      </c>
      <c r="G114" s="107" t="s">
        <v>624</v>
      </c>
      <c r="H114" s="107">
        <v>428</v>
      </c>
      <c r="I114" s="125">
        <v>450</v>
      </c>
      <c r="J114" s="126" t="s">
        <v>645</v>
      </c>
      <c r="K114" s="127">
        <f t="shared" si="56"/>
        <v>27</v>
      </c>
      <c r="L114" s="128">
        <f t="shared" si="57"/>
        <v>6.7331670822942641E-2</v>
      </c>
      <c r="M114" s="129" t="s">
        <v>599</v>
      </c>
      <c r="N114" s="130">
        <v>42020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14</v>
      </c>
      <c r="B115" s="105">
        <v>41928</v>
      </c>
      <c r="C115" s="105"/>
      <c r="D115" s="106" t="s">
        <v>646</v>
      </c>
      <c r="E115" s="107" t="s">
        <v>600</v>
      </c>
      <c r="F115" s="108">
        <v>101</v>
      </c>
      <c r="G115" s="107" t="s">
        <v>624</v>
      </c>
      <c r="H115" s="107">
        <v>112</v>
      </c>
      <c r="I115" s="125">
        <v>120</v>
      </c>
      <c r="J115" s="126" t="s">
        <v>647</v>
      </c>
      <c r="K115" s="127">
        <f t="shared" si="56"/>
        <v>11</v>
      </c>
      <c r="L115" s="128">
        <f t="shared" si="57"/>
        <v>0.10891089108910891</v>
      </c>
      <c r="M115" s="129" t="s">
        <v>599</v>
      </c>
      <c r="N115" s="130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15</v>
      </c>
      <c r="B116" s="105">
        <v>41954</v>
      </c>
      <c r="C116" s="105"/>
      <c r="D116" s="106" t="s">
        <v>648</v>
      </c>
      <c r="E116" s="107" t="s">
        <v>600</v>
      </c>
      <c r="F116" s="108">
        <v>59</v>
      </c>
      <c r="G116" s="107" t="s">
        <v>624</v>
      </c>
      <c r="H116" s="107">
        <v>76</v>
      </c>
      <c r="I116" s="125">
        <v>76</v>
      </c>
      <c r="J116" s="126" t="s">
        <v>625</v>
      </c>
      <c r="K116" s="127">
        <f t="shared" si="56"/>
        <v>17</v>
      </c>
      <c r="L116" s="128">
        <f t="shared" si="57"/>
        <v>0.28813559322033899</v>
      </c>
      <c r="M116" s="129" t="s">
        <v>599</v>
      </c>
      <c r="N116" s="130">
        <v>43032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16</v>
      </c>
      <c r="B117" s="105">
        <v>41954</v>
      </c>
      <c r="C117" s="105"/>
      <c r="D117" s="106" t="s">
        <v>637</v>
      </c>
      <c r="E117" s="107" t="s">
        <v>600</v>
      </c>
      <c r="F117" s="108">
        <v>99</v>
      </c>
      <c r="G117" s="107" t="s">
        <v>624</v>
      </c>
      <c r="H117" s="107">
        <v>120</v>
      </c>
      <c r="I117" s="125">
        <v>120</v>
      </c>
      <c r="J117" s="126" t="s">
        <v>649</v>
      </c>
      <c r="K117" s="127">
        <f t="shared" si="56"/>
        <v>21</v>
      </c>
      <c r="L117" s="128">
        <f t="shared" si="57"/>
        <v>0.21212121212121213</v>
      </c>
      <c r="M117" s="129" t="s">
        <v>599</v>
      </c>
      <c r="N117" s="130">
        <v>41960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17</v>
      </c>
      <c r="B118" s="105">
        <v>41956</v>
      </c>
      <c r="C118" s="105"/>
      <c r="D118" s="106" t="s">
        <v>650</v>
      </c>
      <c r="E118" s="107" t="s">
        <v>600</v>
      </c>
      <c r="F118" s="108">
        <v>22</v>
      </c>
      <c r="G118" s="107" t="s">
        <v>624</v>
      </c>
      <c r="H118" s="107">
        <v>33.549999999999997</v>
      </c>
      <c r="I118" s="125">
        <v>32</v>
      </c>
      <c r="J118" s="126" t="s">
        <v>651</v>
      </c>
      <c r="K118" s="127">
        <f t="shared" si="56"/>
        <v>11.549999999999997</v>
      </c>
      <c r="L118" s="128">
        <f t="shared" si="57"/>
        <v>0.52499999999999991</v>
      </c>
      <c r="M118" s="129" t="s">
        <v>599</v>
      </c>
      <c r="N118" s="130">
        <v>42188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18</v>
      </c>
      <c r="B119" s="105">
        <v>41976</v>
      </c>
      <c r="C119" s="105"/>
      <c r="D119" s="106" t="s">
        <v>652</v>
      </c>
      <c r="E119" s="107" t="s">
        <v>600</v>
      </c>
      <c r="F119" s="108">
        <v>440</v>
      </c>
      <c r="G119" s="107" t="s">
        <v>624</v>
      </c>
      <c r="H119" s="107">
        <v>520</v>
      </c>
      <c r="I119" s="125">
        <v>520</v>
      </c>
      <c r="J119" s="126" t="s">
        <v>653</v>
      </c>
      <c r="K119" s="127">
        <f t="shared" si="56"/>
        <v>80</v>
      </c>
      <c r="L119" s="128">
        <f t="shared" si="57"/>
        <v>0.18181818181818182</v>
      </c>
      <c r="M119" s="129" t="s">
        <v>599</v>
      </c>
      <c r="N119" s="130">
        <v>42208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19</v>
      </c>
      <c r="B120" s="105">
        <v>41976</v>
      </c>
      <c r="C120" s="105"/>
      <c r="D120" s="106" t="s">
        <v>654</v>
      </c>
      <c r="E120" s="107" t="s">
        <v>600</v>
      </c>
      <c r="F120" s="108">
        <v>360</v>
      </c>
      <c r="G120" s="107" t="s">
        <v>624</v>
      </c>
      <c r="H120" s="107">
        <v>427</v>
      </c>
      <c r="I120" s="125">
        <v>425</v>
      </c>
      <c r="J120" s="126" t="s">
        <v>655</v>
      </c>
      <c r="K120" s="127">
        <f t="shared" si="56"/>
        <v>67</v>
      </c>
      <c r="L120" s="128">
        <f t="shared" si="57"/>
        <v>0.18611111111111112</v>
      </c>
      <c r="M120" s="129" t="s">
        <v>599</v>
      </c>
      <c r="N120" s="130">
        <v>42058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20</v>
      </c>
      <c r="B121" s="105">
        <v>42012</v>
      </c>
      <c r="C121" s="105"/>
      <c r="D121" s="106" t="s">
        <v>656</v>
      </c>
      <c r="E121" s="107" t="s">
        <v>600</v>
      </c>
      <c r="F121" s="108">
        <v>360</v>
      </c>
      <c r="G121" s="107" t="s">
        <v>624</v>
      </c>
      <c r="H121" s="107">
        <v>455</v>
      </c>
      <c r="I121" s="125">
        <v>420</v>
      </c>
      <c r="J121" s="126" t="s">
        <v>657</v>
      </c>
      <c r="K121" s="127">
        <f t="shared" si="56"/>
        <v>95</v>
      </c>
      <c r="L121" s="128">
        <f t="shared" si="57"/>
        <v>0.2638888888888889</v>
      </c>
      <c r="M121" s="129" t="s">
        <v>599</v>
      </c>
      <c r="N121" s="130">
        <v>42024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21</v>
      </c>
      <c r="B122" s="105">
        <v>42012</v>
      </c>
      <c r="C122" s="105"/>
      <c r="D122" s="106" t="s">
        <v>658</v>
      </c>
      <c r="E122" s="107" t="s">
        <v>600</v>
      </c>
      <c r="F122" s="108">
        <v>130</v>
      </c>
      <c r="G122" s="107"/>
      <c r="H122" s="107">
        <v>175.5</v>
      </c>
      <c r="I122" s="125">
        <v>165</v>
      </c>
      <c r="J122" s="126" t="s">
        <v>659</v>
      </c>
      <c r="K122" s="127">
        <f t="shared" si="56"/>
        <v>45.5</v>
      </c>
      <c r="L122" s="128">
        <f t="shared" si="57"/>
        <v>0.35</v>
      </c>
      <c r="M122" s="129" t="s">
        <v>599</v>
      </c>
      <c r="N122" s="130">
        <v>43088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22</v>
      </c>
      <c r="B123" s="105">
        <v>42040</v>
      </c>
      <c r="C123" s="105"/>
      <c r="D123" s="106" t="s">
        <v>390</v>
      </c>
      <c r="E123" s="107" t="s">
        <v>623</v>
      </c>
      <c r="F123" s="108">
        <v>98</v>
      </c>
      <c r="G123" s="107"/>
      <c r="H123" s="107">
        <v>120</v>
      </c>
      <c r="I123" s="125">
        <v>120</v>
      </c>
      <c r="J123" s="126" t="s">
        <v>625</v>
      </c>
      <c r="K123" s="127">
        <f t="shared" si="56"/>
        <v>22</v>
      </c>
      <c r="L123" s="128">
        <f t="shared" si="57"/>
        <v>0.22448979591836735</v>
      </c>
      <c r="M123" s="129" t="s">
        <v>599</v>
      </c>
      <c r="N123" s="130">
        <v>42753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23</v>
      </c>
      <c r="B124" s="105">
        <v>42040</v>
      </c>
      <c r="C124" s="105"/>
      <c r="D124" s="106" t="s">
        <v>660</v>
      </c>
      <c r="E124" s="107" t="s">
        <v>623</v>
      </c>
      <c r="F124" s="108">
        <v>196</v>
      </c>
      <c r="G124" s="107"/>
      <c r="H124" s="107">
        <v>262</v>
      </c>
      <c r="I124" s="125">
        <v>255</v>
      </c>
      <c r="J124" s="126" t="s">
        <v>625</v>
      </c>
      <c r="K124" s="127">
        <f t="shared" si="56"/>
        <v>66</v>
      </c>
      <c r="L124" s="128">
        <f t="shared" si="57"/>
        <v>0.33673469387755101</v>
      </c>
      <c r="M124" s="129" t="s">
        <v>599</v>
      </c>
      <c r="N124" s="130">
        <v>42599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24</v>
      </c>
      <c r="B125" s="109">
        <v>42067</v>
      </c>
      <c r="C125" s="109"/>
      <c r="D125" s="110" t="s">
        <v>389</v>
      </c>
      <c r="E125" s="111" t="s">
        <v>623</v>
      </c>
      <c r="F125" s="112">
        <v>235</v>
      </c>
      <c r="G125" s="112"/>
      <c r="H125" s="113">
        <v>77</v>
      </c>
      <c r="I125" s="131" t="s">
        <v>661</v>
      </c>
      <c r="J125" s="132" t="s">
        <v>662</v>
      </c>
      <c r="K125" s="133">
        <f t="shared" si="56"/>
        <v>-158</v>
      </c>
      <c r="L125" s="134">
        <f t="shared" si="57"/>
        <v>-0.67234042553191486</v>
      </c>
      <c r="M125" s="135" t="s">
        <v>663</v>
      </c>
      <c r="N125" s="136">
        <v>43522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25</v>
      </c>
      <c r="B126" s="105">
        <v>42067</v>
      </c>
      <c r="C126" s="105"/>
      <c r="D126" s="106" t="s">
        <v>481</v>
      </c>
      <c r="E126" s="107" t="s">
        <v>623</v>
      </c>
      <c r="F126" s="108">
        <v>185</v>
      </c>
      <c r="G126" s="107"/>
      <c r="H126" s="107">
        <v>224</v>
      </c>
      <c r="I126" s="125" t="s">
        <v>664</v>
      </c>
      <c r="J126" s="126" t="s">
        <v>625</v>
      </c>
      <c r="K126" s="127">
        <f t="shared" si="56"/>
        <v>39</v>
      </c>
      <c r="L126" s="128">
        <f t="shared" si="57"/>
        <v>0.21081081081081082</v>
      </c>
      <c r="M126" s="129" t="s">
        <v>599</v>
      </c>
      <c r="N126" s="130">
        <v>42647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363">
        <v>26</v>
      </c>
      <c r="B127" s="114">
        <v>42090</v>
      </c>
      <c r="C127" s="114"/>
      <c r="D127" s="115" t="s">
        <v>665</v>
      </c>
      <c r="E127" s="116" t="s">
        <v>623</v>
      </c>
      <c r="F127" s="117">
        <v>49.5</v>
      </c>
      <c r="G127" s="118"/>
      <c r="H127" s="118">
        <v>15.85</v>
      </c>
      <c r="I127" s="118">
        <v>67</v>
      </c>
      <c r="J127" s="137" t="s">
        <v>666</v>
      </c>
      <c r="K127" s="118">
        <f t="shared" si="56"/>
        <v>-33.65</v>
      </c>
      <c r="L127" s="138">
        <f t="shared" si="57"/>
        <v>-0.67979797979797973</v>
      </c>
      <c r="M127" s="135" t="s">
        <v>663</v>
      </c>
      <c r="N127" s="139">
        <v>43627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27</v>
      </c>
      <c r="B128" s="105">
        <v>42093</v>
      </c>
      <c r="C128" s="105"/>
      <c r="D128" s="106" t="s">
        <v>667</v>
      </c>
      <c r="E128" s="107" t="s">
        <v>623</v>
      </c>
      <c r="F128" s="108">
        <v>183.5</v>
      </c>
      <c r="G128" s="107"/>
      <c r="H128" s="107">
        <v>219</v>
      </c>
      <c r="I128" s="125">
        <v>218</v>
      </c>
      <c r="J128" s="126" t="s">
        <v>668</v>
      </c>
      <c r="K128" s="127">
        <f t="shared" si="56"/>
        <v>35.5</v>
      </c>
      <c r="L128" s="128">
        <f t="shared" si="57"/>
        <v>0.19346049046321526</v>
      </c>
      <c r="M128" s="129" t="s">
        <v>599</v>
      </c>
      <c r="N128" s="130">
        <v>42103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28</v>
      </c>
      <c r="B129" s="105">
        <v>42114</v>
      </c>
      <c r="C129" s="105"/>
      <c r="D129" s="106" t="s">
        <v>669</v>
      </c>
      <c r="E129" s="107" t="s">
        <v>623</v>
      </c>
      <c r="F129" s="108">
        <f>(227+237)/2</f>
        <v>232</v>
      </c>
      <c r="G129" s="107"/>
      <c r="H129" s="107">
        <v>298</v>
      </c>
      <c r="I129" s="125">
        <v>298</v>
      </c>
      <c r="J129" s="126" t="s">
        <v>625</v>
      </c>
      <c r="K129" s="127">
        <f t="shared" si="56"/>
        <v>66</v>
      </c>
      <c r="L129" s="128">
        <f t="shared" si="57"/>
        <v>0.28448275862068967</v>
      </c>
      <c r="M129" s="129" t="s">
        <v>599</v>
      </c>
      <c r="N129" s="130">
        <v>42823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29</v>
      </c>
      <c r="B130" s="105">
        <v>42128</v>
      </c>
      <c r="C130" s="105"/>
      <c r="D130" s="106" t="s">
        <v>670</v>
      </c>
      <c r="E130" s="107" t="s">
        <v>600</v>
      </c>
      <c r="F130" s="108">
        <v>385</v>
      </c>
      <c r="G130" s="107"/>
      <c r="H130" s="107">
        <f>212.5+331</f>
        <v>543.5</v>
      </c>
      <c r="I130" s="125">
        <v>510</v>
      </c>
      <c r="J130" s="126" t="s">
        <v>671</v>
      </c>
      <c r="K130" s="127">
        <f t="shared" si="56"/>
        <v>158.5</v>
      </c>
      <c r="L130" s="128">
        <f t="shared" si="57"/>
        <v>0.41168831168831171</v>
      </c>
      <c r="M130" s="129" t="s">
        <v>599</v>
      </c>
      <c r="N130" s="130">
        <v>42235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30</v>
      </c>
      <c r="B131" s="105">
        <v>42128</v>
      </c>
      <c r="C131" s="105"/>
      <c r="D131" s="106" t="s">
        <v>672</v>
      </c>
      <c r="E131" s="107" t="s">
        <v>600</v>
      </c>
      <c r="F131" s="108">
        <v>115.5</v>
      </c>
      <c r="G131" s="107"/>
      <c r="H131" s="107">
        <v>146</v>
      </c>
      <c r="I131" s="125">
        <v>142</v>
      </c>
      <c r="J131" s="126" t="s">
        <v>673</v>
      </c>
      <c r="K131" s="127">
        <f t="shared" si="56"/>
        <v>30.5</v>
      </c>
      <c r="L131" s="128">
        <f t="shared" si="57"/>
        <v>0.26406926406926406</v>
      </c>
      <c r="M131" s="129" t="s">
        <v>599</v>
      </c>
      <c r="N131" s="130">
        <v>42202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31</v>
      </c>
      <c r="B132" s="105">
        <v>42151</v>
      </c>
      <c r="C132" s="105"/>
      <c r="D132" s="106" t="s">
        <v>674</v>
      </c>
      <c r="E132" s="107" t="s">
        <v>600</v>
      </c>
      <c r="F132" s="108">
        <v>237.5</v>
      </c>
      <c r="G132" s="107"/>
      <c r="H132" s="107">
        <v>279.5</v>
      </c>
      <c r="I132" s="125">
        <v>278</v>
      </c>
      <c r="J132" s="126" t="s">
        <v>625</v>
      </c>
      <c r="K132" s="127">
        <f t="shared" si="56"/>
        <v>42</v>
      </c>
      <c r="L132" s="128">
        <f t="shared" si="57"/>
        <v>0.17684210526315788</v>
      </c>
      <c r="M132" s="129" t="s">
        <v>599</v>
      </c>
      <c r="N132" s="130">
        <v>42222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32</v>
      </c>
      <c r="B133" s="105">
        <v>42174</v>
      </c>
      <c r="C133" s="105"/>
      <c r="D133" s="106" t="s">
        <v>644</v>
      </c>
      <c r="E133" s="107" t="s">
        <v>623</v>
      </c>
      <c r="F133" s="108">
        <v>340</v>
      </c>
      <c r="G133" s="107"/>
      <c r="H133" s="107">
        <v>448</v>
      </c>
      <c r="I133" s="125">
        <v>448</v>
      </c>
      <c r="J133" s="126" t="s">
        <v>625</v>
      </c>
      <c r="K133" s="127">
        <f t="shared" si="56"/>
        <v>108</v>
      </c>
      <c r="L133" s="128">
        <f t="shared" si="57"/>
        <v>0.31764705882352939</v>
      </c>
      <c r="M133" s="129" t="s">
        <v>599</v>
      </c>
      <c r="N133" s="130">
        <v>43018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33</v>
      </c>
      <c r="B134" s="105">
        <v>42191</v>
      </c>
      <c r="C134" s="105"/>
      <c r="D134" s="106" t="s">
        <v>675</v>
      </c>
      <c r="E134" s="107" t="s">
        <v>623</v>
      </c>
      <c r="F134" s="108">
        <v>390</v>
      </c>
      <c r="G134" s="107"/>
      <c r="H134" s="107">
        <v>460</v>
      </c>
      <c r="I134" s="125">
        <v>460</v>
      </c>
      <c r="J134" s="126" t="s">
        <v>625</v>
      </c>
      <c r="K134" s="127">
        <f t="shared" ref="K134:K154" si="58">H134-F134</f>
        <v>70</v>
      </c>
      <c r="L134" s="128">
        <f t="shared" ref="L134:L154" si="59">K134/F134</f>
        <v>0.17948717948717949</v>
      </c>
      <c r="M134" s="129" t="s">
        <v>599</v>
      </c>
      <c r="N134" s="130">
        <v>42478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34</v>
      </c>
      <c r="B135" s="109">
        <v>42195</v>
      </c>
      <c r="C135" s="109"/>
      <c r="D135" s="110" t="s">
        <v>676</v>
      </c>
      <c r="E135" s="111" t="s">
        <v>623</v>
      </c>
      <c r="F135" s="112">
        <v>122.5</v>
      </c>
      <c r="G135" s="112"/>
      <c r="H135" s="113">
        <v>61</v>
      </c>
      <c r="I135" s="131">
        <v>172</v>
      </c>
      <c r="J135" s="132" t="s">
        <v>677</v>
      </c>
      <c r="K135" s="133">
        <f t="shared" si="58"/>
        <v>-61.5</v>
      </c>
      <c r="L135" s="134">
        <f t="shared" si="59"/>
        <v>-0.50204081632653064</v>
      </c>
      <c r="M135" s="135" t="s">
        <v>663</v>
      </c>
      <c r="N135" s="136">
        <v>43333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35</v>
      </c>
      <c r="B136" s="105">
        <v>42219</v>
      </c>
      <c r="C136" s="105"/>
      <c r="D136" s="106" t="s">
        <v>678</v>
      </c>
      <c r="E136" s="107" t="s">
        <v>623</v>
      </c>
      <c r="F136" s="108">
        <v>297.5</v>
      </c>
      <c r="G136" s="107"/>
      <c r="H136" s="107">
        <v>350</v>
      </c>
      <c r="I136" s="125">
        <v>360</v>
      </c>
      <c r="J136" s="126" t="s">
        <v>679</v>
      </c>
      <c r="K136" s="127">
        <f t="shared" si="58"/>
        <v>52.5</v>
      </c>
      <c r="L136" s="128">
        <f t="shared" si="59"/>
        <v>0.17647058823529413</v>
      </c>
      <c r="M136" s="129" t="s">
        <v>599</v>
      </c>
      <c r="N136" s="130">
        <v>42232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36</v>
      </c>
      <c r="B137" s="105">
        <v>42219</v>
      </c>
      <c r="C137" s="105"/>
      <c r="D137" s="106" t="s">
        <v>680</v>
      </c>
      <c r="E137" s="107" t="s">
        <v>623</v>
      </c>
      <c r="F137" s="108">
        <v>115.5</v>
      </c>
      <c r="G137" s="107"/>
      <c r="H137" s="107">
        <v>149</v>
      </c>
      <c r="I137" s="125">
        <v>140</v>
      </c>
      <c r="J137" s="140" t="s">
        <v>681</v>
      </c>
      <c r="K137" s="127">
        <f t="shared" si="58"/>
        <v>33.5</v>
      </c>
      <c r="L137" s="128">
        <f t="shared" si="59"/>
        <v>0.29004329004329005</v>
      </c>
      <c r="M137" s="129" t="s">
        <v>599</v>
      </c>
      <c r="N137" s="130">
        <v>42740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37</v>
      </c>
      <c r="B138" s="105">
        <v>42251</v>
      </c>
      <c r="C138" s="105"/>
      <c r="D138" s="106" t="s">
        <v>674</v>
      </c>
      <c r="E138" s="107" t="s">
        <v>623</v>
      </c>
      <c r="F138" s="108">
        <v>226</v>
      </c>
      <c r="G138" s="107"/>
      <c r="H138" s="107">
        <v>292</v>
      </c>
      <c r="I138" s="125">
        <v>292</v>
      </c>
      <c r="J138" s="126" t="s">
        <v>682</v>
      </c>
      <c r="K138" s="127">
        <f t="shared" si="58"/>
        <v>66</v>
      </c>
      <c r="L138" s="128">
        <f t="shared" si="59"/>
        <v>0.29203539823008851</v>
      </c>
      <c r="M138" s="129" t="s">
        <v>599</v>
      </c>
      <c r="N138" s="130">
        <v>42286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38</v>
      </c>
      <c r="B139" s="105">
        <v>42254</v>
      </c>
      <c r="C139" s="105"/>
      <c r="D139" s="106" t="s">
        <v>669</v>
      </c>
      <c r="E139" s="107" t="s">
        <v>623</v>
      </c>
      <c r="F139" s="108">
        <v>232.5</v>
      </c>
      <c r="G139" s="107"/>
      <c r="H139" s="107">
        <v>312.5</v>
      </c>
      <c r="I139" s="125">
        <v>310</v>
      </c>
      <c r="J139" s="126" t="s">
        <v>625</v>
      </c>
      <c r="K139" s="127">
        <f t="shared" si="58"/>
        <v>80</v>
      </c>
      <c r="L139" s="128">
        <f t="shared" si="59"/>
        <v>0.34408602150537637</v>
      </c>
      <c r="M139" s="129" t="s">
        <v>599</v>
      </c>
      <c r="N139" s="130">
        <v>42823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39</v>
      </c>
      <c r="B140" s="105">
        <v>42268</v>
      </c>
      <c r="C140" s="105"/>
      <c r="D140" s="106" t="s">
        <v>683</v>
      </c>
      <c r="E140" s="107" t="s">
        <v>623</v>
      </c>
      <c r="F140" s="108">
        <v>196.5</v>
      </c>
      <c r="G140" s="107"/>
      <c r="H140" s="107">
        <v>238</v>
      </c>
      <c r="I140" s="125">
        <v>238</v>
      </c>
      <c r="J140" s="126" t="s">
        <v>682</v>
      </c>
      <c r="K140" s="127">
        <f t="shared" si="58"/>
        <v>41.5</v>
      </c>
      <c r="L140" s="128">
        <f t="shared" si="59"/>
        <v>0.21119592875318066</v>
      </c>
      <c r="M140" s="129" t="s">
        <v>599</v>
      </c>
      <c r="N140" s="130">
        <v>42291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40</v>
      </c>
      <c r="B141" s="105">
        <v>42271</v>
      </c>
      <c r="C141" s="105"/>
      <c r="D141" s="106" t="s">
        <v>622</v>
      </c>
      <c r="E141" s="107" t="s">
        <v>623</v>
      </c>
      <c r="F141" s="108">
        <v>65</v>
      </c>
      <c r="G141" s="107"/>
      <c r="H141" s="107">
        <v>82</v>
      </c>
      <c r="I141" s="125">
        <v>82</v>
      </c>
      <c r="J141" s="126" t="s">
        <v>682</v>
      </c>
      <c r="K141" s="127">
        <f t="shared" si="58"/>
        <v>17</v>
      </c>
      <c r="L141" s="128">
        <f t="shared" si="59"/>
        <v>0.26153846153846155</v>
      </c>
      <c r="M141" s="129" t="s">
        <v>599</v>
      </c>
      <c r="N141" s="130">
        <v>42578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41</v>
      </c>
      <c r="B142" s="105">
        <v>42291</v>
      </c>
      <c r="C142" s="105"/>
      <c r="D142" s="106" t="s">
        <v>684</v>
      </c>
      <c r="E142" s="107" t="s">
        <v>623</v>
      </c>
      <c r="F142" s="108">
        <v>144</v>
      </c>
      <c r="G142" s="107"/>
      <c r="H142" s="107">
        <v>182.5</v>
      </c>
      <c r="I142" s="125">
        <v>181</v>
      </c>
      <c r="J142" s="126" t="s">
        <v>682</v>
      </c>
      <c r="K142" s="127">
        <f t="shared" si="58"/>
        <v>38.5</v>
      </c>
      <c r="L142" s="128">
        <f t="shared" si="59"/>
        <v>0.2673611111111111</v>
      </c>
      <c r="M142" s="129" t="s">
        <v>599</v>
      </c>
      <c r="N142" s="130">
        <v>42817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42</v>
      </c>
      <c r="B143" s="105">
        <v>42291</v>
      </c>
      <c r="C143" s="105"/>
      <c r="D143" s="106" t="s">
        <v>685</v>
      </c>
      <c r="E143" s="107" t="s">
        <v>623</v>
      </c>
      <c r="F143" s="108">
        <v>264</v>
      </c>
      <c r="G143" s="107"/>
      <c r="H143" s="107">
        <v>311</v>
      </c>
      <c r="I143" s="125">
        <v>311</v>
      </c>
      <c r="J143" s="126" t="s">
        <v>682</v>
      </c>
      <c r="K143" s="127">
        <f t="shared" si="58"/>
        <v>47</v>
      </c>
      <c r="L143" s="128">
        <f t="shared" si="59"/>
        <v>0.17803030303030304</v>
      </c>
      <c r="M143" s="129" t="s">
        <v>599</v>
      </c>
      <c r="N143" s="130">
        <v>42604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43</v>
      </c>
      <c r="B144" s="105">
        <v>42318</v>
      </c>
      <c r="C144" s="105"/>
      <c r="D144" s="106" t="s">
        <v>686</v>
      </c>
      <c r="E144" s="107" t="s">
        <v>600</v>
      </c>
      <c r="F144" s="108">
        <v>549.5</v>
      </c>
      <c r="G144" s="107"/>
      <c r="H144" s="107">
        <v>630</v>
      </c>
      <c r="I144" s="125">
        <v>630</v>
      </c>
      <c r="J144" s="126" t="s">
        <v>682</v>
      </c>
      <c r="K144" s="127">
        <f t="shared" si="58"/>
        <v>80.5</v>
      </c>
      <c r="L144" s="128">
        <f t="shared" si="59"/>
        <v>0.1464968152866242</v>
      </c>
      <c r="M144" s="129" t="s">
        <v>599</v>
      </c>
      <c r="N144" s="130">
        <v>42419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44</v>
      </c>
      <c r="B145" s="105">
        <v>42342</v>
      </c>
      <c r="C145" s="105"/>
      <c r="D145" s="106" t="s">
        <v>687</v>
      </c>
      <c r="E145" s="107" t="s">
        <v>623</v>
      </c>
      <c r="F145" s="108">
        <v>1027.5</v>
      </c>
      <c r="G145" s="107"/>
      <c r="H145" s="107">
        <v>1315</v>
      </c>
      <c r="I145" s="125">
        <v>1250</v>
      </c>
      <c r="J145" s="126" t="s">
        <v>682</v>
      </c>
      <c r="K145" s="127">
        <f t="shared" si="58"/>
        <v>287.5</v>
      </c>
      <c r="L145" s="128">
        <f t="shared" si="59"/>
        <v>0.27980535279805352</v>
      </c>
      <c r="M145" s="129" t="s">
        <v>599</v>
      </c>
      <c r="N145" s="130">
        <v>43244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45</v>
      </c>
      <c r="B146" s="105">
        <v>42367</v>
      </c>
      <c r="C146" s="105"/>
      <c r="D146" s="106" t="s">
        <v>688</v>
      </c>
      <c r="E146" s="107" t="s">
        <v>623</v>
      </c>
      <c r="F146" s="108">
        <v>465</v>
      </c>
      <c r="G146" s="107"/>
      <c r="H146" s="107">
        <v>540</v>
      </c>
      <c r="I146" s="125">
        <v>540</v>
      </c>
      <c r="J146" s="126" t="s">
        <v>682</v>
      </c>
      <c r="K146" s="127">
        <f t="shared" si="58"/>
        <v>75</v>
      </c>
      <c r="L146" s="128">
        <f t="shared" si="59"/>
        <v>0.16129032258064516</v>
      </c>
      <c r="M146" s="129" t="s">
        <v>599</v>
      </c>
      <c r="N146" s="130">
        <v>42530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46</v>
      </c>
      <c r="B147" s="105">
        <v>42380</v>
      </c>
      <c r="C147" s="105"/>
      <c r="D147" s="106" t="s">
        <v>390</v>
      </c>
      <c r="E147" s="107" t="s">
        <v>600</v>
      </c>
      <c r="F147" s="108">
        <v>81</v>
      </c>
      <c r="G147" s="107"/>
      <c r="H147" s="107">
        <v>110</v>
      </c>
      <c r="I147" s="125">
        <v>110</v>
      </c>
      <c r="J147" s="126" t="s">
        <v>682</v>
      </c>
      <c r="K147" s="127">
        <f t="shared" si="58"/>
        <v>29</v>
      </c>
      <c r="L147" s="128">
        <f t="shared" si="59"/>
        <v>0.35802469135802467</v>
      </c>
      <c r="M147" s="129" t="s">
        <v>599</v>
      </c>
      <c r="N147" s="130">
        <v>42745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47</v>
      </c>
      <c r="B148" s="105">
        <v>42382</v>
      </c>
      <c r="C148" s="105"/>
      <c r="D148" s="106" t="s">
        <v>689</v>
      </c>
      <c r="E148" s="107" t="s">
        <v>600</v>
      </c>
      <c r="F148" s="108">
        <v>417.5</v>
      </c>
      <c r="G148" s="107"/>
      <c r="H148" s="107">
        <v>547</v>
      </c>
      <c r="I148" s="125">
        <v>535</v>
      </c>
      <c r="J148" s="126" t="s">
        <v>682</v>
      </c>
      <c r="K148" s="127">
        <f t="shared" si="58"/>
        <v>129.5</v>
      </c>
      <c r="L148" s="128">
        <f t="shared" si="59"/>
        <v>0.31017964071856285</v>
      </c>
      <c r="M148" s="129" t="s">
        <v>599</v>
      </c>
      <c r="N148" s="130">
        <v>42578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48</v>
      </c>
      <c r="B149" s="105">
        <v>42408</v>
      </c>
      <c r="C149" s="105"/>
      <c r="D149" s="106" t="s">
        <v>690</v>
      </c>
      <c r="E149" s="107" t="s">
        <v>623</v>
      </c>
      <c r="F149" s="108">
        <v>650</v>
      </c>
      <c r="G149" s="107"/>
      <c r="H149" s="107">
        <v>800</v>
      </c>
      <c r="I149" s="125">
        <v>800</v>
      </c>
      <c r="J149" s="126" t="s">
        <v>682</v>
      </c>
      <c r="K149" s="127">
        <f t="shared" si="58"/>
        <v>150</v>
      </c>
      <c r="L149" s="128">
        <f t="shared" si="59"/>
        <v>0.23076923076923078</v>
      </c>
      <c r="M149" s="129" t="s">
        <v>599</v>
      </c>
      <c r="N149" s="130">
        <v>43154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49</v>
      </c>
      <c r="B150" s="105">
        <v>42433</v>
      </c>
      <c r="C150" s="105"/>
      <c r="D150" s="106" t="s">
        <v>197</v>
      </c>
      <c r="E150" s="107" t="s">
        <v>623</v>
      </c>
      <c r="F150" s="108">
        <v>437.5</v>
      </c>
      <c r="G150" s="107"/>
      <c r="H150" s="107">
        <v>504.5</v>
      </c>
      <c r="I150" s="125">
        <v>522</v>
      </c>
      <c r="J150" s="126" t="s">
        <v>691</v>
      </c>
      <c r="K150" s="127">
        <f t="shared" si="58"/>
        <v>67</v>
      </c>
      <c r="L150" s="128">
        <f t="shared" si="59"/>
        <v>0.15314285714285714</v>
      </c>
      <c r="M150" s="129" t="s">
        <v>599</v>
      </c>
      <c r="N150" s="130">
        <v>42480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50</v>
      </c>
      <c r="B151" s="105">
        <v>42438</v>
      </c>
      <c r="C151" s="105"/>
      <c r="D151" s="106" t="s">
        <v>692</v>
      </c>
      <c r="E151" s="107" t="s">
        <v>623</v>
      </c>
      <c r="F151" s="108">
        <v>189.5</v>
      </c>
      <c r="G151" s="107"/>
      <c r="H151" s="107">
        <v>218</v>
      </c>
      <c r="I151" s="125">
        <v>218</v>
      </c>
      <c r="J151" s="126" t="s">
        <v>682</v>
      </c>
      <c r="K151" s="127">
        <f t="shared" si="58"/>
        <v>28.5</v>
      </c>
      <c r="L151" s="128">
        <f t="shared" si="59"/>
        <v>0.15039577836411611</v>
      </c>
      <c r="M151" s="129" t="s">
        <v>599</v>
      </c>
      <c r="N151" s="130">
        <v>43034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363">
        <v>51</v>
      </c>
      <c r="B152" s="114">
        <v>42471</v>
      </c>
      <c r="C152" s="114"/>
      <c r="D152" s="115" t="s">
        <v>693</v>
      </c>
      <c r="E152" s="116" t="s">
        <v>623</v>
      </c>
      <c r="F152" s="117">
        <v>36.5</v>
      </c>
      <c r="G152" s="118"/>
      <c r="H152" s="118">
        <v>15.85</v>
      </c>
      <c r="I152" s="118">
        <v>60</v>
      </c>
      <c r="J152" s="137" t="s">
        <v>694</v>
      </c>
      <c r="K152" s="133">
        <f t="shared" si="58"/>
        <v>-20.65</v>
      </c>
      <c r="L152" s="167">
        <f t="shared" si="59"/>
        <v>-0.5657534246575342</v>
      </c>
      <c r="M152" s="135" t="s">
        <v>663</v>
      </c>
      <c r="N152" s="168">
        <v>43627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52</v>
      </c>
      <c r="B153" s="105">
        <v>42472</v>
      </c>
      <c r="C153" s="105"/>
      <c r="D153" s="106" t="s">
        <v>695</v>
      </c>
      <c r="E153" s="107" t="s">
        <v>623</v>
      </c>
      <c r="F153" s="108">
        <v>93</v>
      </c>
      <c r="G153" s="107"/>
      <c r="H153" s="107">
        <v>149</v>
      </c>
      <c r="I153" s="125">
        <v>140</v>
      </c>
      <c r="J153" s="140" t="s">
        <v>696</v>
      </c>
      <c r="K153" s="127">
        <f t="shared" si="58"/>
        <v>56</v>
      </c>
      <c r="L153" s="128">
        <f t="shared" si="59"/>
        <v>0.60215053763440862</v>
      </c>
      <c r="M153" s="129" t="s">
        <v>599</v>
      </c>
      <c r="N153" s="130">
        <v>42740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53</v>
      </c>
      <c r="B154" s="105">
        <v>42472</v>
      </c>
      <c r="C154" s="105"/>
      <c r="D154" s="106" t="s">
        <v>697</v>
      </c>
      <c r="E154" s="107" t="s">
        <v>623</v>
      </c>
      <c r="F154" s="108">
        <v>130</v>
      </c>
      <c r="G154" s="107"/>
      <c r="H154" s="107">
        <v>150</v>
      </c>
      <c r="I154" s="125" t="s">
        <v>698</v>
      </c>
      <c r="J154" s="126" t="s">
        <v>682</v>
      </c>
      <c r="K154" s="127">
        <f t="shared" si="58"/>
        <v>20</v>
      </c>
      <c r="L154" s="128">
        <f t="shared" si="59"/>
        <v>0.15384615384615385</v>
      </c>
      <c r="M154" s="129" t="s">
        <v>599</v>
      </c>
      <c r="N154" s="130">
        <v>42564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54</v>
      </c>
      <c r="B155" s="105">
        <v>42473</v>
      </c>
      <c r="C155" s="105"/>
      <c r="D155" s="106" t="s">
        <v>354</v>
      </c>
      <c r="E155" s="107" t="s">
        <v>623</v>
      </c>
      <c r="F155" s="108">
        <v>196</v>
      </c>
      <c r="G155" s="107"/>
      <c r="H155" s="107">
        <v>299</v>
      </c>
      <c r="I155" s="125">
        <v>299</v>
      </c>
      <c r="J155" s="126" t="s">
        <v>682</v>
      </c>
      <c r="K155" s="127">
        <v>103</v>
      </c>
      <c r="L155" s="128">
        <v>0.52551020408163296</v>
      </c>
      <c r="M155" s="129" t="s">
        <v>599</v>
      </c>
      <c r="N155" s="130">
        <v>42620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55</v>
      </c>
      <c r="B156" s="105">
        <v>42473</v>
      </c>
      <c r="C156" s="105"/>
      <c r="D156" s="106" t="s">
        <v>756</v>
      </c>
      <c r="E156" s="107" t="s">
        <v>623</v>
      </c>
      <c r="F156" s="108">
        <v>88</v>
      </c>
      <c r="G156" s="107"/>
      <c r="H156" s="107">
        <v>103</v>
      </c>
      <c r="I156" s="125">
        <v>103</v>
      </c>
      <c r="J156" s="126" t="s">
        <v>682</v>
      </c>
      <c r="K156" s="127">
        <v>15</v>
      </c>
      <c r="L156" s="128">
        <v>0.170454545454545</v>
      </c>
      <c r="M156" s="129" t="s">
        <v>599</v>
      </c>
      <c r="N156" s="130">
        <v>42530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56</v>
      </c>
      <c r="B157" s="105">
        <v>42492</v>
      </c>
      <c r="C157" s="105"/>
      <c r="D157" s="106" t="s">
        <v>699</v>
      </c>
      <c r="E157" s="107" t="s">
        <v>623</v>
      </c>
      <c r="F157" s="108">
        <v>127.5</v>
      </c>
      <c r="G157" s="107"/>
      <c r="H157" s="107">
        <v>148</v>
      </c>
      <c r="I157" s="125" t="s">
        <v>700</v>
      </c>
      <c r="J157" s="126" t="s">
        <v>682</v>
      </c>
      <c r="K157" s="127">
        <f>H157-F157</f>
        <v>20.5</v>
      </c>
      <c r="L157" s="128">
        <f>K157/F157</f>
        <v>0.16078431372549021</v>
      </c>
      <c r="M157" s="129" t="s">
        <v>599</v>
      </c>
      <c r="N157" s="130">
        <v>42564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57</v>
      </c>
      <c r="B158" s="105">
        <v>42493</v>
      </c>
      <c r="C158" s="105"/>
      <c r="D158" s="106" t="s">
        <v>701</v>
      </c>
      <c r="E158" s="107" t="s">
        <v>623</v>
      </c>
      <c r="F158" s="108">
        <v>675</v>
      </c>
      <c r="G158" s="107"/>
      <c r="H158" s="107">
        <v>815</v>
      </c>
      <c r="I158" s="125" t="s">
        <v>702</v>
      </c>
      <c r="J158" s="126" t="s">
        <v>682</v>
      </c>
      <c r="K158" s="127">
        <f>H158-F158</f>
        <v>140</v>
      </c>
      <c r="L158" s="128">
        <f>K158/F158</f>
        <v>0.2074074074074074</v>
      </c>
      <c r="M158" s="129" t="s">
        <v>599</v>
      </c>
      <c r="N158" s="130">
        <v>43154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58</v>
      </c>
      <c r="B159" s="109">
        <v>42522</v>
      </c>
      <c r="C159" s="109"/>
      <c r="D159" s="110" t="s">
        <v>757</v>
      </c>
      <c r="E159" s="111" t="s">
        <v>623</v>
      </c>
      <c r="F159" s="112">
        <v>500</v>
      </c>
      <c r="G159" s="112"/>
      <c r="H159" s="113">
        <v>232.5</v>
      </c>
      <c r="I159" s="131" t="s">
        <v>758</v>
      </c>
      <c r="J159" s="132" t="s">
        <v>759</v>
      </c>
      <c r="K159" s="133">
        <f>H159-F159</f>
        <v>-267.5</v>
      </c>
      <c r="L159" s="134">
        <f>K159/F159</f>
        <v>-0.53500000000000003</v>
      </c>
      <c r="M159" s="135" t="s">
        <v>663</v>
      </c>
      <c r="N159" s="136">
        <v>43735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59</v>
      </c>
      <c r="B160" s="105">
        <v>42527</v>
      </c>
      <c r="C160" s="105"/>
      <c r="D160" s="106" t="s">
        <v>703</v>
      </c>
      <c r="E160" s="107" t="s">
        <v>623</v>
      </c>
      <c r="F160" s="108">
        <v>110</v>
      </c>
      <c r="G160" s="107"/>
      <c r="H160" s="107">
        <v>126.5</v>
      </c>
      <c r="I160" s="125">
        <v>125</v>
      </c>
      <c r="J160" s="126" t="s">
        <v>632</v>
      </c>
      <c r="K160" s="127">
        <f>H160-F160</f>
        <v>16.5</v>
      </c>
      <c r="L160" s="128">
        <f>K160/F160</f>
        <v>0.15</v>
      </c>
      <c r="M160" s="129" t="s">
        <v>599</v>
      </c>
      <c r="N160" s="130">
        <v>42552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60</v>
      </c>
      <c r="B161" s="105">
        <v>42538</v>
      </c>
      <c r="C161" s="105"/>
      <c r="D161" s="106" t="s">
        <v>704</v>
      </c>
      <c r="E161" s="107" t="s">
        <v>623</v>
      </c>
      <c r="F161" s="108">
        <v>44</v>
      </c>
      <c r="G161" s="107"/>
      <c r="H161" s="107">
        <v>69.5</v>
      </c>
      <c r="I161" s="125">
        <v>69.5</v>
      </c>
      <c r="J161" s="126" t="s">
        <v>705</v>
      </c>
      <c r="K161" s="127">
        <f>H161-F161</f>
        <v>25.5</v>
      </c>
      <c r="L161" s="128">
        <f>K161/F161</f>
        <v>0.57954545454545459</v>
      </c>
      <c r="M161" s="129" t="s">
        <v>599</v>
      </c>
      <c r="N161" s="130">
        <v>42977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61</v>
      </c>
      <c r="B162" s="105">
        <v>42549</v>
      </c>
      <c r="C162" s="105"/>
      <c r="D162" s="147" t="s">
        <v>760</v>
      </c>
      <c r="E162" s="107" t="s">
        <v>623</v>
      </c>
      <c r="F162" s="108">
        <v>262.5</v>
      </c>
      <c r="G162" s="107"/>
      <c r="H162" s="107">
        <v>340</v>
      </c>
      <c r="I162" s="125">
        <v>333</v>
      </c>
      <c r="J162" s="126" t="s">
        <v>761</v>
      </c>
      <c r="K162" s="127">
        <v>77.5</v>
      </c>
      <c r="L162" s="128">
        <v>0.29523809523809502</v>
      </c>
      <c r="M162" s="129" t="s">
        <v>599</v>
      </c>
      <c r="N162" s="130">
        <v>43017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62</v>
      </c>
      <c r="B163" s="105">
        <v>42549</v>
      </c>
      <c r="C163" s="105"/>
      <c r="D163" s="147" t="s">
        <v>762</v>
      </c>
      <c r="E163" s="107" t="s">
        <v>623</v>
      </c>
      <c r="F163" s="108">
        <v>840</v>
      </c>
      <c r="G163" s="107"/>
      <c r="H163" s="107">
        <v>1230</v>
      </c>
      <c r="I163" s="125">
        <v>1230</v>
      </c>
      <c r="J163" s="126" t="s">
        <v>682</v>
      </c>
      <c r="K163" s="127">
        <v>390</v>
      </c>
      <c r="L163" s="128">
        <v>0.46428571428571402</v>
      </c>
      <c r="M163" s="129" t="s">
        <v>599</v>
      </c>
      <c r="N163" s="130">
        <v>42649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63</v>
      </c>
      <c r="B164" s="142">
        <v>42556</v>
      </c>
      <c r="C164" s="142"/>
      <c r="D164" s="143" t="s">
        <v>706</v>
      </c>
      <c r="E164" s="144" t="s">
        <v>623</v>
      </c>
      <c r="F164" s="145">
        <v>395</v>
      </c>
      <c r="G164" s="146"/>
      <c r="H164" s="146">
        <f>(468.5+342.5)/2</f>
        <v>405.5</v>
      </c>
      <c r="I164" s="146">
        <v>510</v>
      </c>
      <c r="J164" s="169" t="s">
        <v>707</v>
      </c>
      <c r="K164" s="170">
        <f t="shared" ref="K164:K170" si="60">H164-F164</f>
        <v>10.5</v>
      </c>
      <c r="L164" s="171">
        <f t="shared" ref="L164:L170" si="61">K164/F164</f>
        <v>2.6582278481012658E-2</v>
      </c>
      <c r="M164" s="172" t="s">
        <v>708</v>
      </c>
      <c r="N164" s="173">
        <v>43606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64</v>
      </c>
      <c r="B165" s="109">
        <v>42584</v>
      </c>
      <c r="C165" s="109"/>
      <c r="D165" s="110" t="s">
        <v>709</v>
      </c>
      <c r="E165" s="111" t="s">
        <v>600</v>
      </c>
      <c r="F165" s="112">
        <f>169.5-12.8</f>
        <v>156.69999999999999</v>
      </c>
      <c r="G165" s="112"/>
      <c r="H165" s="113">
        <v>77</v>
      </c>
      <c r="I165" s="131" t="s">
        <v>710</v>
      </c>
      <c r="J165" s="383" t="s">
        <v>3401</v>
      </c>
      <c r="K165" s="133">
        <f t="shared" si="60"/>
        <v>-79.699999999999989</v>
      </c>
      <c r="L165" s="134">
        <f t="shared" si="61"/>
        <v>-0.50861518825781749</v>
      </c>
      <c r="M165" s="135" t="s">
        <v>663</v>
      </c>
      <c r="N165" s="136">
        <v>43522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65</v>
      </c>
      <c r="B166" s="109">
        <v>42586</v>
      </c>
      <c r="C166" s="109"/>
      <c r="D166" s="110" t="s">
        <v>711</v>
      </c>
      <c r="E166" s="111" t="s">
        <v>623</v>
      </c>
      <c r="F166" s="112">
        <v>400</v>
      </c>
      <c r="G166" s="112"/>
      <c r="H166" s="113">
        <v>305</v>
      </c>
      <c r="I166" s="131">
        <v>475</v>
      </c>
      <c r="J166" s="132" t="s">
        <v>712</v>
      </c>
      <c r="K166" s="133">
        <f t="shared" si="60"/>
        <v>-95</v>
      </c>
      <c r="L166" s="134">
        <f t="shared" si="61"/>
        <v>-0.23749999999999999</v>
      </c>
      <c r="M166" s="135" t="s">
        <v>663</v>
      </c>
      <c r="N166" s="136">
        <v>43606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66</v>
      </c>
      <c r="B167" s="105">
        <v>42593</v>
      </c>
      <c r="C167" s="105"/>
      <c r="D167" s="106" t="s">
        <v>713</v>
      </c>
      <c r="E167" s="107" t="s">
        <v>623</v>
      </c>
      <c r="F167" s="108">
        <v>86.5</v>
      </c>
      <c r="G167" s="107"/>
      <c r="H167" s="107">
        <v>130</v>
      </c>
      <c r="I167" s="125">
        <v>130</v>
      </c>
      <c r="J167" s="140" t="s">
        <v>714</v>
      </c>
      <c r="K167" s="127">
        <f t="shared" si="60"/>
        <v>43.5</v>
      </c>
      <c r="L167" s="128">
        <f t="shared" si="61"/>
        <v>0.50289017341040465</v>
      </c>
      <c r="M167" s="129" t="s">
        <v>599</v>
      </c>
      <c r="N167" s="130">
        <v>43091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67</v>
      </c>
      <c r="B168" s="109">
        <v>42600</v>
      </c>
      <c r="C168" s="109"/>
      <c r="D168" s="110" t="s">
        <v>381</v>
      </c>
      <c r="E168" s="111" t="s">
        <v>623</v>
      </c>
      <c r="F168" s="112">
        <v>133.5</v>
      </c>
      <c r="G168" s="112"/>
      <c r="H168" s="113">
        <v>126.5</v>
      </c>
      <c r="I168" s="131">
        <v>178</v>
      </c>
      <c r="J168" s="132" t="s">
        <v>715</v>
      </c>
      <c r="K168" s="133">
        <f t="shared" si="60"/>
        <v>-7</v>
      </c>
      <c r="L168" s="134">
        <f t="shared" si="61"/>
        <v>-5.2434456928838954E-2</v>
      </c>
      <c r="M168" s="135" t="s">
        <v>663</v>
      </c>
      <c r="N168" s="136">
        <v>42615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68</v>
      </c>
      <c r="B169" s="105">
        <v>42613</v>
      </c>
      <c r="C169" s="105"/>
      <c r="D169" s="106" t="s">
        <v>716</v>
      </c>
      <c r="E169" s="107" t="s">
        <v>623</v>
      </c>
      <c r="F169" s="108">
        <v>560</v>
      </c>
      <c r="G169" s="107"/>
      <c r="H169" s="107">
        <v>725</v>
      </c>
      <c r="I169" s="125">
        <v>725</v>
      </c>
      <c r="J169" s="126" t="s">
        <v>625</v>
      </c>
      <c r="K169" s="127">
        <f t="shared" si="60"/>
        <v>165</v>
      </c>
      <c r="L169" s="128">
        <f t="shared" si="61"/>
        <v>0.29464285714285715</v>
      </c>
      <c r="M169" s="129" t="s">
        <v>599</v>
      </c>
      <c r="N169" s="130">
        <v>42456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69</v>
      </c>
      <c r="B170" s="105">
        <v>42614</v>
      </c>
      <c r="C170" s="105"/>
      <c r="D170" s="106" t="s">
        <v>717</v>
      </c>
      <c r="E170" s="107" t="s">
        <v>623</v>
      </c>
      <c r="F170" s="108">
        <v>160.5</v>
      </c>
      <c r="G170" s="107"/>
      <c r="H170" s="107">
        <v>210</v>
      </c>
      <c r="I170" s="125">
        <v>210</v>
      </c>
      <c r="J170" s="126" t="s">
        <v>625</v>
      </c>
      <c r="K170" s="127">
        <f t="shared" si="60"/>
        <v>49.5</v>
      </c>
      <c r="L170" s="128">
        <f t="shared" si="61"/>
        <v>0.30841121495327101</v>
      </c>
      <c r="M170" s="129" t="s">
        <v>599</v>
      </c>
      <c r="N170" s="130">
        <v>42871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70</v>
      </c>
      <c r="B171" s="105">
        <v>42646</v>
      </c>
      <c r="C171" s="105"/>
      <c r="D171" s="147" t="s">
        <v>405</v>
      </c>
      <c r="E171" s="107" t="s">
        <v>623</v>
      </c>
      <c r="F171" s="108">
        <v>430</v>
      </c>
      <c r="G171" s="107"/>
      <c r="H171" s="107">
        <v>596</v>
      </c>
      <c r="I171" s="125">
        <v>575</v>
      </c>
      <c r="J171" s="126" t="s">
        <v>763</v>
      </c>
      <c r="K171" s="127">
        <v>166</v>
      </c>
      <c r="L171" s="128">
        <v>0.38604651162790699</v>
      </c>
      <c r="M171" s="129" t="s">
        <v>599</v>
      </c>
      <c r="N171" s="130">
        <v>42769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71</v>
      </c>
      <c r="B172" s="105">
        <v>42657</v>
      </c>
      <c r="C172" s="105"/>
      <c r="D172" s="106" t="s">
        <v>718</v>
      </c>
      <c r="E172" s="107" t="s">
        <v>623</v>
      </c>
      <c r="F172" s="108">
        <v>280</v>
      </c>
      <c r="G172" s="107"/>
      <c r="H172" s="107">
        <v>345</v>
      </c>
      <c r="I172" s="125">
        <v>345</v>
      </c>
      <c r="J172" s="126" t="s">
        <v>625</v>
      </c>
      <c r="K172" s="127">
        <f t="shared" ref="K172:K177" si="62">H172-F172</f>
        <v>65</v>
      </c>
      <c r="L172" s="128">
        <f>K172/F172</f>
        <v>0.23214285714285715</v>
      </c>
      <c r="M172" s="129" t="s">
        <v>599</v>
      </c>
      <c r="N172" s="130">
        <v>42814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72</v>
      </c>
      <c r="B173" s="105">
        <v>42657</v>
      </c>
      <c r="C173" s="105"/>
      <c r="D173" s="106" t="s">
        <v>719</v>
      </c>
      <c r="E173" s="107" t="s">
        <v>623</v>
      </c>
      <c r="F173" s="108">
        <v>245</v>
      </c>
      <c r="G173" s="107"/>
      <c r="H173" s="107">
        <v>325.5</v>
      </c>
      <c r="I173" s="125">
        <v>330</v>
      </c>
      <c r="J173" s="126" t="s">
        <v>720</v>
      </c>
      <c r="K173" s="127">
        <f t="shared" si="62"/>
        <v>80.5</v>
      </c>
      <c r="L173" s="128">
        <f>K173/F173</f>
        <v>0.32857142857142857</v>
      </c>
      <c r="M173" s="129" t="s">
        <v>599</v>
      </c>
      <c r="N173" s="130">
        <v>42769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73</v>
      </c>
      <c r="B174" s="105">
        <v>42660</v>
      </c>
      <c r="C174" s="105"/>
      <c r="D174" s="106" t="s">
        <v>349</v>
      </c>
      <c r="E174" s="107" t="s">
        <v>623</v>
      </c>
      <c r="F174" s="108">
        <v>125</v>
      </c>
      <c r="G174" s="107"/>
      <c r="H174" s="107">
        <v>160</v>
      </c>
      <c r="I174" s="125">
        <v>160</v>
      </c>
      <c r="J174" s="126" t="s">
        <v>682</v>
      </c>
      <c r="K174" s="127">
        <f t="shared" si="62"/>
        <v>35</v>
      </c>
      <c r="L174" s="128">
        <v>0.28000000000000003</v>
      </c>
      <c r="M174" s="129" t="s">
        <v>599</v>
      </c>
      <c r="N174" s="130">
        <v>42803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74</v>
      </c>
      <c r="B175" s="105">
        <v>42660</v>
      </c>
      <c r="C175" s="105"/>
      <c r="D175" s="106" t="s">
        <v>483</v>
      </c>
      <c r="E175" s="107" t="s">
        <v>623</v>
      </c>
      <c r="F175" s="108">
        <v>114</v>
      </c>
      <c r="G175" s="107"/>
      <c r="H175" s="107">
        <v>145</v>
      </c>
      <c r="I175" s="125">
        <v>145</v>
      </c>
      <c r="J175" s="126" t="s">
        <v>682</v>
      </c>
      <c r="K175" s="127">
        <f t="shared" si="62"/>
        <v>31</v>
      </c>
      <c r="L175" s="128">
        <f>K175/F175</f>
        <v>0.27192982456140352</v>
      </c>
      <c r="M175" s="129" t="s">
        <v>599</v>
      </c>
      <c r="N175" s="130">
        <v>42859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75</v>
      </c>
      <c r="B176" s="105">
        <v>42660</v>
      </c>
      <c r="C176" s="105"/>
      <c r="D176" s="106" t="s">
        <v>721</v>
      </c>
      <c r="E176" s="107" t="s">
        <v>623</v>
      </c>
      <c r="F176" s="108">
        <v>212</v>
      </c>
      <c r="G176" s="107"/>
      <c r="H176" s="107">
        <v>280</v>
      </c>
      <c r="I176" s="125">
        <v>276</v>
      </c>
      <c r="J176" s="126" t="s">
        <v>722</v>
      </c>
      <c r="K176" s="127">
        <f t="shared" si="62"/>
        <v>68</v>
      </c>
      <c r="L176" s="128">
        <f>K176/F176</f>
        <v>0.32075471698113206</v>
      </c>
      <c r="M176" s="129" t="s">
        <v>599</v>
      </c>
      <c r="N176" s="130">
        <v>42858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76</v>
      </c>
      <c r="B177" s="105">
        <v>42678</v>
      </c>
      <c r="C177" s="105"/>
      <c r="D177" s="106" t="s">
        <v>151</v>
      </c>
      <c r="E177" s="107" t="s">
        <v>623</v>
      </c>
      <c r="F177" s="108">
        <v>155</v>
      </c>
      <c r="G177" s="107"/>
      <c r="H177" s="107">
        <v>210</v>
      </c>
      <c r="I177" s="125">
        <v>210</v>
      </c>
      <c r="J177" s="126" t="s">
        <v>723</v>
      </c>
      <c r="K177" s="127">
        <f t="shared" si="62"/>
        <v>55</v>
      </c>
      <c r="L177" s="128">
        <f>K177/F177</f>
        <v>0.35483870967741937</v>
      </c>
      <c r="M177" s="129" t="s">
        <v>599</v>
      </c>
      <c r="N177" s="130">
        <v>42944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77</v>
      </c>
      <c r="B178" s="109">
        <v>42710</v>
      </c>
      <c r="C178" s="109"/>
      <c r="D178" s="110" t="s">
        <v>764</v>
      </c>
      <c r="E178" s="111" t="s">
        <v>623</v>
      </c>
      <c r="F178" s="112">
        <v>150.5</v>
      </c>
      <c r="G178" s="112"/>
      <c r="H178" s="113">
        <v>72.5</v>
      </c>
      <c r="I178" s="131">
        <v>174</v>
      </c>
      <c r="J178" s="132" t="s">
        <v>765</v>
      </c>
      <c r="K178" s="133">
        <v>-78</v>
      </c>
      <c r="L178" s="134">
        <v>-0.51827242524916906</v>
      </c>
      <c r="M178" s="135" t="s">
        <v>663</v>
      </c>
      <c r="N178" s="136">
        <v>43333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78</v>
      </c>
      <c r="B179" s="105">
        <v>42712</v>
      </c>
      <c r="C179" s="105"/>
      <c r="D179" s="106" t="s">
        <v>125</v>
      </c>
      <c r="E179" s="107" t="s">
        <v>623</v>
      </c>
      <c r="F179" s="108">
        <v>380</v>
      </c>
      <c r="G179" s="107"/>
      <c r="H179" s="107">
        <v>478</v>
      </c>
      <c r="I179" s="125">
        <v>468</v>
      </c>
      <c r="J179" s="126" t="s">
        <v>682</v>
      </c>
      <c r="K179" s="127">
        <f>H179-F179</f>
        <v>98</v>
      </c>
      <c r="L179" s="128">
        <f>K179/F179</f>
        <v>0.25789473684210529</v>
      </c>
      <c r="M179" s="129" t="s">
        <v>599</v>
      </c>
      <c r="N179" s="130">
        <v>43025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79</v>
      </c>
      <c r="B180" s="105">
        <v>42734</v>
      </c>
      <c r="C180" s="105"/>
      <c r="D180" s="106" t="s">
        <v>248</v>
      </c>
      <c r="E180" s="107" t="s">
        <v>623</v>
      </c>
      <c r="F180" s="108">
        <v>305</v>
      </c>
      <c r="G180" s="107"/>
      <c r="H180" s="107">
        <v>375</v>
      </c>
      <c r="I180" s="125">
        <v>375</v>
      </c>
      <c r="J180" s="126" t="s">
        <v>682</v>
      </c>
      <c r="K180" s="127">
        <f>H180-F180</f>
        <v>70</v>
      </c>
      <c r="L180" s="128">
        <f>K180/F180</f>
        <v>0.22950819672131148</v>
      </c>
      <c r="M180" s="129" t="s">
        <v>599</v>
      </c>
      <c r="N180" s="130">
        <v>42768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80</v>
      </c>
      <c r="B181" s="105">
        <v>42739</v>
      </c>
      <c r="C181" s="105"/>
      <c r="D181" s="106" t="s">
        <v>351</v>
      </c>
      <c r="E181" s="107" t="s">
        <v>623</v>
      </c>
      <c r="F181" s="108">
        <v>99.5</v>
      </c>
      <c r="G181" s="107"/>
      <c r="H181" s="107">
        <v>158</v>
      </c>
      <c r="I181" s="125">
        <v>158</v>
      </c>
      <c r="J181" s="126" t="s">
        <v>682</v>
      </c>
      <c r="K181" s="127">
        <f>H181-F181</f>
        <v>58.5</v>
      </c>
      <c r="L181" s="128">
        <f>K181/F181</f>
        <v>0.5879396984924623</v>
      </c>
      <c r="M181" s="129" t="s">
        <v>599</v>
      </c>
      <c r="N181" s="130">
        <v>42898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81</v>
      </c>
      <c r="B182" s="105">
        <v>42739</v>
      </c>
      <c r="C182" s="105"/>
      <c r="D182" s="106" t="s">
        <v>351</v>
      </c>
      <c r="E182" s="107" t="s">
        <v>623</v>
      </c>
      <c r="F182" s="108">
        <v>99.5</v>
      </c>
      <c r="G182" s="107"/>
      <c r="H182" s="107">
        <v>158</v>
      </c>
      <c r="I182" s="125">
        <v>158</v>
      </c>
      <c r="J182" s="126" t="s">
        <v>682</v>
      </c>
      <c r="K182" s="127">
        <v>58.5</v>
      </c>
      <c r="L182" s="128">
        <v>0.58793969849246197</v>
      </c>
      <c r="M182" s="129" t="s">
        <v>599</v>
      </c>
      <c r="N182" s="130">
        <v>42898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82</v>
      </c>
      <c r="B183" s="105">
        <v>42786</v>
      </c>
      <c r="C183" s="105"/>
      <c r="D183" s="106" t="s">
        <v>169</v>
      </c>
      <c r="E183" s="107" t="s">
        <v>623</v>
      </c>
      <c r="F183" s="108">
        <v>140.5</v>
      </c>
      <c r="G183" s="107"/>
      <c r="H183" s="107">
        <v>220</v>
      </c>
      <c r="I183" s="125">
        <v>220</v>
      </c>
      <c r="J183" s="126" t="s">
        <v>682</v>
      </c>
      <c r="K183" s="127">
        <f>H183-F183</f>
        <v>79.5</v>
      </c>
      <c r="L183" s="128">
        <f>K183/F183</f>
        <v>0.5658362989323843</v>
      </c>
      <c r="M183" s="129" t="s">
        <v>599</v>
      </c>
      <c r="N183" s="130">
        <v>42864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83</v>
      </c>
      <c r="B184" s="105">
        <v>42786</v>
      </c>
      <c r="C184" s="105"/>
      <c r="D184" s="106" t="s">
        <v>766</v>
      </c>
      <c r="E184" s="107" t="s">
        <v>623</v>
      </c>
      <c r="F184" s="108">
        <v>202.5</v>
      </c>
      <c r="G184" s="107"/>
      <c r="H184" s="107">
        <v>234</v>
      </c>
      <c r="I184" s="125">
        <v>234</v>
      </c>
      <c r="J184" s="126" t="s">
        <v>682</v>
      </c>
      <c r="K184" s="127">
        <v>31.5</v>
      </c>
      <c r="L184" s="128">
        <v>0.155555555555556</v>
      </c>
      <c r="M184" s="129" t="s">
        <v>599</v>
      </c>
      <c r="N184" s="130">
        <v>42836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84</v>
      </c>
      <c r="B185" s="105">
        <v>42818</v>
      </c>
      <c r="C185" s="105"/>
      <c r="D185" s="106" t="s">
        <v>557</v>
      </c>
      <c r="E185" s="107" t="s">
        <v>623</v>
      </c>
      <c r="F185" s="108">
        <v>300.5</v>
      </c>
      <c r="G185" s="107"/>
      <c r="H185" s="107">
        <v>417.5</v>
      </c>
      <c r="I185" s="125">
        <v>420</v>
      </c>
      <c r="J185" s="126" t="s">
        <v>724</v>
      </c>
      <c r="K185" s="127">
        <f>H185-F185</f>
        <v>117</v>
      </c>
      <c r="L185" s="128">
        <f>K185/F185</f>
        <v>0.38935108153078202</v>
      </c>
      <c r="M185" s="129" t="s">
        <v>599</v>
      </c>
      <c r="N185" s="130">
        <v>43070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85</v>
      </c>
      <c r="B186" s="105">
        <v>42818</v>
      </c>
      <c r="C186" s="105"/>
      <c r="D186" s="106" t="s">
        <v>762</v>
      </c>
      <c r="E186" s="107" t="s">
        <v>623</v>
      </c>
      <c r="F186" s="108">
        <v>850</v>
      </c>
      <c r="G186" s="107"/>
      <c r="H186" s="107">
        <v>1042.5</v>
      </c>
      <c r="I186" s="125">
        <v>1023</v>
      </c>
      <c r="J186" s="126" t="s">
        <v>767</v>
      </c>
      <c r="K186" s="127">
        <v>192.5</v>
      </c>
      <c r="L186" s="128">
        <v>0.22647058823529401</v>
      </c>
      <c r="M186" s="129" t="s">
        <v>599</v>
      </c>
      <c r="N186" s="130">
        <v>42830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86</v>
      </c>
      <c r="B187" s="105">
        <v>42830</v>
      </c>
      <c r="C187" s="105"/>
      <c r="D187" s="106" t="s">
        <v>501</v>
      </c>
      <c r="E187" s="107" t="s">
        <v>623</v>
      </c>
      <c r="F187" s="108">
        <v>785</v>
      </c>
      <c r="G187" s="107"/>
      <c r="H187" s="107">
        <v>930</v>
      </c>
      <c r="I187" s="125">
        <v>920</v>
      </c>
      <c r="J187" s="126" t="s">
        <v>725</v>
      </c>
      <c r="K187" s="127">
        <f>H187-F187</f>
        <v>145</v>
      </c>
      <c r="L187" s="128">
        <f>K187/F187</f>
        <v>0.18471337579617833</v>
      </c>
      <c r="M187" s="129" t="s">
        <v>599</v>
      </c>
      <c r="N187" s="130">
        <v>42976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87</v>
      </c>
      <c r="B188" s="109">
        <v>42831</v>
      </c>
      <c r="C188" s="109"/>
      <c r="D188" s="110" t="s">
        <v>768</v>
      </c>
      <c r="E188" s="111" t="s">
        <v>623</v>
      </c>
      <c r="F188" s="112">
        <v>40</v>
      </c>
      <c r="G188" s="112"/>
      <c r="H188" s="113">
        <v>13.1</v>
      </c>
      <c r="I188" s="131">
        <v>60</v>
      </c>
      <c r="J188" s="137" t="s">
        <v>769</v>
      </c>
      <c r="K188" s="133">
        <v>-26.9</v>
      </c>
      <c r="L188" s="134">
        <v>-0.67249999999999999</v>
      </c>
      <c r="M188" s="135" t="s">
        <v>663</v>
      </c>
      <c r="N188" s="136">
        <v>43138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88</v>
      </c>
      <c r="B189" s="105">
        <v>42837</v>
      </c>
      <c r="C189" s="105"/>
      <c r="D189" s="106" t="s">
        <v>88</v>
      </c>
      <c r="E189" s="107" t="s">
        <v>623</v>
      </c>
      <c r="F189" s="108">
        <v>289.5</v>
      </c>
      <c r="G189" s="107"/>
      <c r="H189" s="107">
        <v>354</v>
      </c>
      <c r="I189" s="125">
        <v>360</v>
      </c>
      <c r="J189" s="126" t="s">
        <v>726</v>
      </c>
      <c r="K189" s="127">
        <f t="shared" ref="K189:K197" si="63">H189-F189</f>
        <v>64.5</v>
      </c>
      <c r="L189" s="128">
        <f t="shared" ref="L189:L197" si="64">K189/F189</f>
        <v>0.22279792746113988</v>
      </c>
      <c r="M189" s="129" t="s">
        <v>599</v>
      </c>
      <c r="N189" s="130">
        <v>43040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89</v>
      </c>
      <c r="B190" s="105">
        <v>42845</v>
      </c>
      <c r="C190" s="105"/>
      <c r="D190" s="106" t="s">
        <v>438</v>
      </c>
      <c r="E190" s="107" t="s">
        <v>623</v>
      </c>
      <c r="F190" s="108">
        <v>700</v>
      </c>
      <c r="G190" s="107"/>
      <c r="H190" s="107">
        <v>840</v>
      </c>
      <c r="I190" s="125">
        <v>840</v>
      </c>
      <c r="J190" s="126" t="s">
        <v>727</v>
      </c>
      <c r="K190" s="127">
        <f t="shared" si="63"/>
        <v>140</v>
      </c>
      <c r="L190" s="128">
        <f t="shared" si="64"/>
        <v>0.2</v>
      </c>
      <c r="M190" s="129" t="s">
        <v>599</v>
      </c>
      <c r="N190" s="130">
        <v>42893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90</v>
      </c>
      <c r="B191" s="105">
        <v>42887</v>
      </c>
      <c r="C191" s="105"/>
      <c r="D191" s="147" t="s">
        <v>363</v>
      </c>
      <c r="E191" s="107" t="s">
        <v>623</v>
      </c>
      <c r="F191" s="108">
        <v>130</v>
      </c>
      <c r="G191" s="107"/>
      <c r="H191" s="107">
        <v>144.25</v>
      </c>
      <c r="I191" s="125">
        <v>170</v>
      </c>
      <c r="J191" s="126" t="s">
        <v>728</v>
      </c>
      <c r="K191" s="127">
        <f t="shared" si="63"/>
        <v>14.25</v>
      </c>
      <c r="L191" s="128">
        <f t="shared" si="64"/>
        <v>0.10961538461538461</v>
      </c>
      <c r="M191" s="129" t="s">
        <v>599</v>
      </c>
      <c r="N191" s="130">
        <v>43675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91</v>
      </c>
      <c r="B192" s="105">
        <v>42901</v>
      </c>
      <c r="C192" s="105"/>
      <c r="D192" s="147" t="s">
        <v>729</v>
      </c>
      <c r="E192" s="107" t="s">
        <v>623</v>
      </c>
      <c r="F192" s="108">
        <v>214.5</v>
      </c>
      <c r="G192" s="107"/>
      <c r="H192" s="107">
        <v>262</v>
      </c>
      <c r="I192" s="125">
        <v>262</v>
      </c>
      <c r="J192" s="126" t="s">
        <v>730</v>
      </c>
      <c r="K192" s="127">
        <f t="shared" si="63"/>
        <v>47.5</v>
      </c>
      <c r="L192" s="128">
        <f t="shared" si="64"/>
        <v>0.22144522144522144</v>
      </c>
      <c r="M192" s="129" t="s">
        <v>599</v>
      </c>
      <c r="N192" s="130">
        <v>42977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92</v>
      </c>
      <c r="B193" s="153">
        <v>42933</v>
      </c>
      <c r="C193" s="153"/>
      <c r="D193" s="154" t="s">
        <v>731</v>
      </c>
      <c r="E193" s="155" t="s">
        <v>623</v>
      </c>
      <c r="F193" s="156">
        <v>370</v>
      </c>
      <c r="G193" s="155"/>
      <c r="H193" s="155">
        <v>447.5</v>
      </c>
      <c r="I193" s="177">
        <v>450</v>
      </c>
      <c r="J193" s="230" t="s">
        <v>682</v>
      </c>
      <c r="K193" s="127">
        <f t="shared" si="63"/>
        <v>77.5</v>
      </c>
      <c r="L193" s="179">
        <f t="shared" si="64"/>
        <v>0.20945945945945946</v>
      </c>
      <c r="M193" s="180" t="s">
        <v>599</v>
      </c>
      <c r="N193" s="181">
        <v>43035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93</v>
      </c>
      <c r="B194" s="153">
        <v>42943</v>
      </c>
      <c r="C194" s="153"/>
      <c r="D194" s="154" t="s">
        <v>167</v>
      </c>
      <c r="E194" s="155" t="s">
        <v>623</v>
      </c>
      <c r="F194" s="156">
        <v>657.5</v>
      </c>
      <c r="G194" s="155"/>
      <c r="H194" s="155">
        <v>825</v>
      </c>
      <c r="I194" s="177">
        <v>820</v>
      </c>
      <c r="J194" s="230" t="s">
        <v>682</v>
      </c>
      <c r="K194" s="127">
        <f t="shared" si="63"/>
        <v>167.5</v>
      </c>
      <c r="L194" s="179">
        <f t="shared" si="64"/>
        <v>0.25475285171102663</v>
      </c>
      <c r="M194" s="180" t="s">
        <v>599</v>
      </c>
      <c r="N194" s="181">
        <v>43090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94</v>
      </c>
      <c r="B195" s="105">
        <v>42964</v>
      </c>
      <c r="C195" s="105"/>
      <c r="D195" s="106" t="s">
        <v>368</v>
      </c>
      <c r="E195" s="107" t="s">
        <v>623</v>
      </c>
      <c r="F195" s="108">
        <v>605</v>
      </c>
      <c r="G195" s="107"/>
      <c r="H195" s="107">
        <v>750</v>
      </c>
      <c r="I195" s="125">
        <v>750</v>
      </c>
      <c r="J195" s="126" t="s">
        <v>725</v>
      </c>
      <c r="K195" s="127">
        <f t="shared" si="63"/>
        <v>145</v>
      </c>
      <c r="L195" s="128">
        <f t="shared" si="64"/>
        <v>0.23966942148760331</v>
      </c>
      <c r="M195" s="129" t="s">
        <v>599</v>
      </c>
      <c r="N195" s="130">
        <v>43027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5">
        <v>95</v>
      </c>
      <c r="B196" s="148">
        <v>42979</v>
      </c>
      <c r="C196" s="148"/>
      <c r="D196" s="149" t="s">
        <v>509</v>
      </c>
      <c r="E196" s="150" t="s">
        <v>623</v>
      </c>
      <c r="F196" s="151">
        <v>255</v>
      </c>
      <c r="G196" s="152"/>
      <c r="H196" s="152">
        <v>217.25</v>
      </c>
      <c r="I196" s="152">
        <v>320</v>
      </c>
      <c r="J196" s="174" t="s">
        <v>732</v>
      </c>
      <c r="K196" s="133">
        <f t="shared" si="63"/>
        <v>-37.75</v>
      </c>
      <c r="L196" s="175">
        <f t="shared" si="64"/>
        <v>-0.14803921568627451</v>
      </c>
      <c r="M196" s="135" t="s">
        <v>663</v>
      </c>
      <c r="N196" s="176">
        <v>43661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96</v>
      </c>
      <c r="B197" s="105">
        <v>42997</v>
      </c>
      <c r="C197" s="105"/>
      <c r="D197" s="106" t="s">
        <v>733</v>
      </c>
      <c r="E197" s="107" t="s">
        <v>623</v>
      </c>
      <c r="F197" s="108">
        <v>215</v>
      </c>
      <c r="G197" s="107"/>
      <c r="H197" s="107">
        <v>258</v>
      </c>
      <c r="I197" s="125">
        <v>258</v>
      </c>
      <c r="J197" s="126" t="s">
        <v>682</v>
      </c>
      <c r="K197" s="127">
        <f t="shared" si="63"/>
        <v>43</v>
      </c>
      <c r="L197" s="128">
        <f t="shared" si="64"/>
        <v>0.2</v>
      </c>
      <c r="M197" s="129" t="s">
        <v>599</v>
      </c>
      <c r="N197" s="130">
        <v>43040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97</v>
      </c>
      <c r="B198" s="105">
        <v>42997</v>
      </c>
      <c r="C198" s="105"/>
      <c r="D198" s="106" t="s">
        <v>733</v>
      </c>
      <c r="E198" s="107" t="s">
        <v>623</v>
      </c>
      <c r="F198" s="108">
        <v>215</v>
      </c>
      <c r="G198" s="107"/>
      <c r="H198" s="107">
        <v>258</v>
      </c>
      <c r="I198" s="125">
        <v>258</v>
      </c>
      <c r="J198" s="230" t="s">
        <v>682</v>
      </c>
      <c r="K198" s="127">
        <v>43</v>
      </c>
      <c r="L198" s="128">
        <v>0.2</v>
      </c>
      <c r="M198" s="129" t="s">
        <v>599</v>
      </c>
      <c r="N198" s="130">
        <v>43040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98</v>
      </c>
      <c r="B199" s="206">
        <v>42998</v>
      </c>
      <c r="C199" s="206"/>
      <c r="D199" s="374" t="s">
        <v>2979</v>
      </c>
      <c r="E199" s="207" t="s">
        <v>623</v>
      </c>
      <c r="F199" s="208">
        <v>75</v>
      </c>
      <c r="G199" s="207"/>
      <c r="H199" s="207">
        <v>90</v>
      </c>
      <c r="I199" s="231">
        <v>90</v>
      </c>
      <c r="J199" s="126" t="s">
        <v>734</v>
      </c>
      <c r="K199" s="127">
        <f t="shared" ref="K199:K204" si="65">H199-F199</f>
        <v>15</v>
      </c>
      <c r="L199" s="128">
        <f t="shared" ref="L199:L204" si="66">K199/F199</f>
        <v>0.2</v>
      </c>
      <c r="M199" s="129" t="s">
        <v>599</v>
      </c>
      <c r="N199" s="130">
        <v>43019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99</v>
      </c>
      <c r="B200" s="153">
        <v>43011</v>
      </c>
      <c r="C200" s="153"/>
      <c r="D200" s="154" t="s">
        <v>735</v>
      </c>
      <c r="E200" s="155" t="s">
        <v>623</v>
      </c>
      <c r="F200" s="156">
        <v>315</v>
      </c>
      <c r="G200" s="155"/>
      <c r="H200" s="155">
        <v>392</v>
      </c>
      <c r="I200" s="177">
        <v>384</v>
      </c>
      <c r="J200" s="230" t="s">
        <v>736</v>
      </c>
      <c r="K200" s="127">
        <f t="shared" si="65"/>
        <v>77</v>
      </c>
      <c r="L200" s="179">
        <f t="shared" si="66"/>
        <v>0.24444444444444444</v>
      </c>
      <c r="M200" s="180" t="s">
        <v>599</v>
      </c>
      <c r="N200" s="181">
        <v>43017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100</v>
      </c>
      <c r="B201" s="153">
        <v>43013</v>
      </c>
      <c r="C201" s="153"/>
      <c r="D201" s="154" t="s">
        <v>737</v>
      </c>
      <c r="E201" s="155" t="s">
        <v>623</v>
      </c>
      <c r="F201" s="156">
        <v>145</v>
      </c>
      <c r="G201" s="155"/>
      <c r="H201" s="155">
        <v>179</v>
      </c>
      <c r="I201" s="177">
        <v>180</v>
      </c>
      <c r="J201" s="230" t="s">
        <v>613</v>
      </c>
      <c r="K201" s="127">
        <f t="shared" si="65"/>
        <v>34</v>
      </c>
      <c r="L201" s="179">
        <f t="shared" si="66"/>
        <v>0.23448275862068965</v>
      </c>
      <c r="M201" s="180" t="s">
        <v>599</v>
      </c>
      <c r="N201" s="181">
        <v>43025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101</v>
      </c>
      <c r="B202" s="153">
        <v>43014</v>
      </c>
      <c r="C202" s="153"/>
      <c r="D202" s="154" t="s">
        <v>339</v>
      </c>
      <c r="E202" s="155" t="s">
        <v>623</v>
      </c>
      <c r="F202" s="156">
        <v>256</v>
      </c>
      <c r="G202" s="155"/>
      <c r="H202" s="155">
        <v>323</v>
      </c>
      <c r="I202" s="177">
        <v>320</v>
      </c>
      <c r="J202" s="230" t="s">
        <v>682</v>
      </c>
      <c r="K202" s="127">
        <f t="shared" si="65"/>
        <v>67</v>
      </c>
      <c r="L202" s="179">
        <f t="shared" si="66"/>
        <v>0.26171875</v>
      </c>
      <c r="M202" s="180" t="s">
        <v>599</v>
      </c>
      <c r="N202" s="181">
        <v>43067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102</v>
      </c>
      <c r="B203" s="153">
        <v>43017</v>
      </c>
      <c r="C203" s="153"/>
      <c r="D203" s="154" t="s">
        <v>360</v>
      </c>
      <c r="E203" s="155" t="s">
        <v>623</v>
      </c>
      <c r="F203" s="156">
        <v>137.5</v>
      </c>
      <c r="G203" s="155"/>
      <c r="H203" s="155">
        <v>184</v>
      </c>
      <c r="I203" s="177">
        <v>183</v>
      </c>
      <c r="J203" s="178" t="s">
        <v>738</v>
      </c>
      <c r="K203" s="127">
        <f t="shared" si="65"/>
        <v>46.5</v>
      </c>
      <c r="L203" s="179">
        <f t="shared" si="66"/>
        <v>0.33818181818181819</v>
      </c>
      <c r="M203" s="180" t="s">
        <v>599</v>
      </c>
      <c r="N203" s="181">
        <v>43108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103</v>
      </c>
      <c r="B204" s="153">
        <v>43018</v>
      </c>
      <c r="C204" s="153"/>
      <c r="D204" s="154" t="s">
        <v>739</v>
      </c>
      <c r="E204" s="155" t="s">
        <v>623</v>
      </c>
      <c r="F204" s="156">
        <v>125.5</v>
      </c>
      <c r="G204" s="155"/>
      <c r="H204" s="155">
        <v>158</v>
      </c>
      <c r="I204" s="177">
        <v>155</v>
      </c>
      <c r="J204" s="178" t="s">
        <v>740</v>
      </c>
      <c r="K204" s="127">
        <f t="shared" si="65"/>
        <v>32.5</v>
      </c>
      <c r="L204" s="179">
        <f t="shared" si="66"/>
        <v>0.25896414342629481</v>
      </c>
      <c r="M204" s="180" t="s">
        <v>599</v>
      </c>
      <c r="N204" s="181">
        <v>43067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104</v>
      </c>
      <c r="B205" s="153">
        <v>43018</v>
      </c>
      <c r="C205" s="153"/>
      <c r="D205" s="154" t="s">
        <v>770</v>
      </c>
      <c r="E205" s="155" t="s">
        <v>623</v>
      </c>
      <c r="F205" s="156">
        <v>895</v>
      </c>
      <c r="G205" s="155"/>
      <c r="H205" s="155">
        <v>1122.5</v>
      </c>
      <c r="I205" s="177">
        <v>1078</v>
      </c>
      <c r="J205" s="178" t="s">
        <v>771</v>
      </c>
      <c r="K205" s="127">
        <v>227.5</v>
      </c>
      <c r="L205" s="179">
        <v>0.25418994413407803</v>
      </c>
      <c r="M205" s="180" t="s">
        <v>599</v>
      </c>
      <c r="N205" s="181">
        <v>43117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105</v>
      </c>
      <c r="B206" s="153">
        <v>43020</v>
      </c>
      <c r="C206" s="153"/>
      <c r="D206" s="154" t="s">
        <v>347</v>
      </c>
      <c r="E206" s="155" t="s">
        <v>623</v>
      </c>
      <c r="F206" s="156">
        <v>525</v>
      </c>
      <c r="G206" s="155"/>
      <c r="H206" s="155">
        <v>629</v>
      </c>
      <c r="I206" s="177">
        <v>629</v>
      </c>
      <c r="J206" s="230" t="s">
        <v>682</v>
      </c>
      <c r="K206" s="127">
        <v>104</v>
      </c>
      <c r="L206" s="179">
        <v>0.19809523809523799</v>
      </c>
      <c r="M206" s="180" t="s">
        <v>599</v>
      </c>
      <c r="N206" s="181">
        <v>43119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106</v>
      </c>
      <c r="B207" s="153">
        <v>43046</v>
      </c>
      <c r="C207" s="153"/>
      <c r="D207" s="154" t="s">
        <v>393</v>
      </c>
      <c r="E207" s="155" t="s">
        <v>623</v>
      </c>
      <c r="F207" s="156">
        <v>740</v>
      </c>
      <c r="G207" s="155"/>
      <c r="H207" s="155">
        <v>892.5</v>
      </c>
      <c r="I207" s="177">
        <v>900</v>
      </c>
      <c r="J207" s="178" t="s">
        <v>741</v>
      </c>
      <c r="K207" s="127">
        <f>H207-F207</f>
        <v>152.5</v>
      </c>
      <c r="L207" s="179">
        <f>K207/F207</f>
        <v>0.20608108108108109</v>
      </c>
      <c r="M207" s="180" t="s">
        <v>599</v>
      </c>
      <c r="N207" s="181">
        <v>43052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107</v>
      </c>
      <c r="B208" s="105">
        <v>43073</v>
      </c>
      <c r="C208" s="105"/>
      <c r="D208" s="106" t="s">
        <v>742</v>
      </c>
      <c r="E208" s="107" t="s">
        <v>623</v>
      </c>
      <c r="F208" s="108">
        <v>118.5</v>
      </c>
      <c r="G208" s="107"/>
      <c r="H208" s="107">
        <v>143.5</v>
      </c>
      <c r="I208" s="125">
        <v>145</v>
      </c>
      <c r="J208" s="140" t="s">
        <v>743</v>
      </c>
      <c r="K208" s="127">
        <f>H208-F208</f>
        <v>25</v>
      </c>
      <c r="L208" s="128">
        <f>K208/F208</f>
        <v>0.2109704641350211</v>
      </c>
      <c r="M208" s="129" t="s">
        <v>599</v>
      </c>
      <c r="N208" s="130">
        <v>43097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108</v>
      </c>
      <c r="B209" s="109">
        <v>43090</v>
      </c>
      <c r="C209" s="109"/>
      <c r="D209" s="157" t="s">
        <v>443</v>
      </c>
      <c r="E209" s="111" t="s">
        <v>623</v>
      </c>
      <c r="F209" s="112">
        <v>715</v>
      </c>
      <c r="G209" s="112"/>
      <c r="H209" s="113">
        <v>500</v>
      </c>
      <c r="I209" s="131">
        <v>872</v>
      </c>
      <c r="J209" s="137" t="s">
        <v>744</v>
      </c>
      <c r="K209" s="133">
        <f>H209-F209</f>
        <v>-215</v>
      </c>
      <c r="L209" s="134">
        <f>K209/F209</f>
        <v>-0.30069930069930068</v>
      </c>
      <c r="M209" s="135" t="s">
        <v>663</v>
      </c>
      <c r="N209" s="136">
        <v>43670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109</v>
      </c>
      <c r="B210" s="105">
        <v>43098</v>
      </c>
      <c r="C210" s="105"/>
      <c r="D210" s="106" t="s">
        <v>735</v>
      </c>
      <c r="E210" s="107" t="s">
        <v>623</v>
      </c>
      <c r="F210" s="108">
        <v>435</v>
      </c>
      <c r="G210" s="107"/>
      <c r="H210" s="107">
        <v>542.5</v>
      </c>
      <c r="I210" s="125">
        <v>539</v>
      </c>
      <c r="J210" s="140" t="s">
        <v>682</v>
      </c>
      <c r="K210" s="127">
        <v>107.5</v>
      </c>
      <c r="L210" s="128">
        <v>0.247126436781609</v>
      </c>
      <c r="M210" s="129" t="s">
        <v>599</v>
      </c>
      <c r="N210" s="130">
        <v>43206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110</v>
      </c>
      <c r="B211" s="105">
        <v>43098</v>
      </c>
      <c r="C211" s="105"/>
      <c r="D211" s="106" t="s">
        <v>571</v>
      </c>
      <c r="E211" s="107" t="s">
        <v>623</v>
      </c>
      <c r="F211" s="108">
        <v>885</v>
      </c>
      <c r="G211" s="107"/>
      <c r="H211" s="107">
        <v>1090</v>
      </c>
      <c r="I211" s="125">
        <v>1084</v>
      </c>
      <c r="J211" s="140" t="s">
        <v>682</v>
      </c>
      <c r="K211" s="127">
        <v>205</v>
      </c>
      <c r="L211" s="128">
        <v>0.23163841807909599</v>
      </c>
      <c r="M211" s="129" t="s">
        <v>599</v>
      </c>
      <c r="N211" s="130">
        <v>43213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6">
        <v>111</v>
      </c>
      <c r="B212" s="347">
        <v>43192</v>
      </c>
      <c r="C212" s="347"/>
      <c r="D212" s="115" t="s">
        <v>752</v>
      </c>
      <c r="E212" s="350" t="s">
        <v>623</v>
      </c>
      <c r="F212" s="353">
        <v>478.5</v>
      </c>
      <c r="G212" s="350"/>
      <c r="H212" s="350">
        <v>442</v>
      </c>
      <c r="I212" s="356">
        <v>613</v>
      </c>
      <c r="J212" s="383" t="s">
        <v>3403</v>
      </c>
      <c r="K212" s="133">
        <f>H212-F212</f>
        <v>-36.5</v>
      </c>
      <c r="L212" s="134">
        <f>K212/F212</f>
        <v>-7.6280041797283177E-2</v>
      </c>
      <c r="M212" s="135" t="s">
        <v>663</v>
      </c>
      <c r="N212" s="136">
        <v>43762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112</v>
      </c>
      <c r="B213" s="109">
        <v>43194</v>
      </c>
      <c r="C213" s="109"/>
      <c r="D213" s="373" t="s">
        <v>2978</v>
      </c>
      <c r="E213" s="111" t="s">
        <v>623</v>
      </c>
      <c r="F213" s="112">
        <f>141.5-7.3</f>
        <v>134.19999999999999</v>
      </c>
      <c r="G213" s="112"/>
      <c r="H213" s="113">
        <v>77</v>
      </c>
      <c r="I213" s="131">
        <v>180</v>
      </c>
      <c r="J213" s="383" t="s">
        <v>3402</v>
      </c>
      <c r="K213" s="133">
        <f>H213-F213</f>
        <v>-57.199999999999989</v>
      </c>
      <c r="L213" s="134">
        <f>K213/F213</f>
        <v>-0.42622950819672129</v>
      </c>
      <c r="M213" s="135" t="s">
        <v>663</v>
      </c>
      <c r="N213" s="136">
        <v>43522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113</v>
      </c>
      <c r="B214" s="109">
        <v>43209</v>
      </c>
      <c r="C214" s="109"/>
      <c r="D214" s="110" t="s">
        <v>745</v>
      </c>
      <c r="E214" s="111" t="s">
        <v>623</v>
      </c>
      <c r="F214" s="112">
        <v>430</v>
      </c>
      <c r="G214" s="112"/>
      <c r="H214" s="113">
        <v>220</v>
      </c>
      <c r="I214" s="131">
        <v>537</v>
      </c>
      <c r="J214" s="137" t="s">
        <v>746</v>
      </c>
      <c r="K214" s="133">
        <f>H214-F214</f>
        <v>-210</v>
      </c>
      <c r="L214" s="134">
        <f>K214/F214</f>
        <v>-0.48837209302325579</v>
      </c>
      <c r="M214" s="135" t="s">
        <v>663</v>
      </c>
      <c r="N214" s="136">
        <v>43252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67">
        <v>114</v>
      </c>
      <c r="B215" s="158">
        <v>43220</v>
      </c>
      <c r="C215" s="158"/>
      <c r="D215" s="159" t="s">
        <v>394</v>
      </c>
      <c r="E215" s="160" t="s">
        <v>623</v>
      </c>
      <c r="F215" s="162">
        <v>153.5</v>
      </c>
      <c r="G215" s="162"/>
      <c r="H215" s="162">
        <v>196</v>
      </c>
      <c r="I215" s="162">
        <v>196</v>
      </c>
      <c r="J215" s="358" t="s">
        <v>3494</v>
      </c>
      <c r="K215" s="182">
        <f>H215-F215</f>
        <v>42.5</v>
      </c>
      <c r="L215" s="183">
        <f>K215/F215</f>
        <v>0.27687296416938112</v>
      </c>
      <c r="M215" s="161" t="s">
        <v>599</v>
      </c>
      <c r="N215" s="184">
        <v>43605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115</v>
      </c>
      <c r="B216" s="109">
        <v>43306</v>
      </c>
      <c r="C216" s="109"/>
      <c r="D216" s="110" t="s">
        <v>768</v>
      </c>
      <c r="E216" s="111" t="s">
        <v>623</v>
      </c>
      <c r="F216" s="112">
        <v>27.5</v>
      </c>
      <c r="G216" s="112"/>
      <c r="H216" s="113">
        <v>13.1</v>
      </c>
      <c r="I216" s="131">
        <v>60</v>
      </c>
      <c r="J216" s="137" t="s">
        <v>772</v>
      </c>
      <c r="K216" s="133">
        <v>-14.4</v>
      </c>
      <c r="L216" s="134">
        <v>-0.52363636363636401</v>
      </c>
      <c r="M216" s="135" t="s">
        <v>663</v>
      </c>
      <c r="N216" s="136">
        <v>43138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66">
        <v>116</v>
      </c>
      <c r="B217" s="347">
        <v>43318</v>
      </c>
      <c r="C217" s="347"/>
      <c r="D217" s="115" t="s">
        <v>747</v>
      </c>
      <c r="E217" s="350" t="s">
        <v>623</v>
      </c>
      <c r="F217" s="350">
        <v>148.5</v>
      </c>
      <c r="G217" s="350"/>
      <c r="H217" s="350">
        <v>102</v>
      </c>
      <c r="I217" s="356">
        <v>182</v>
      </c>
      <c r="J217" s="137" t="s">
        <v>3493</v>
      </c>
      <c r="K217" s="133">
        <f>H217-F217</f>
        <v>-46.5</v>
      </c>
      <c r="L217" s="134">
        <f>K217/F217</f>
        <v>-0.31313131313131315</v>
      </c>
      <c r="M217" s="135" t="s">
        <v>663</v>
      </c>
      <c r="N217" s="136">
        <v>43661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117</v>
      </c>
      <c r="B218" s="105">
        <v>43335</v>
      </c>
      <c r="C218" s="105"/>
      <c r="D218" s="106" t="s">
        <v>773</v>
      </c>
      <c r="E218" s="107" t="s">
        <v>623</v>
      </c>
      <c r="F218" s="155">
        <v>285</v>
      </c>
      <c r="G218" s="107"/>
      <c r="H218" s="107">
        <v>355</v>
      </c>
      <c r="I218" s="125">
        <v>364</v>
      </c>
      <c r="J218" s="140" t="s">
        <v>774</v>
      </c>
      <c r="K218" s="127">
        <v>70</v>
      </c>
      <c r="L218" s="128">
        <v>0.24561403508771901</v>
      </c>
      <c r="M218" s="129" t="s">
        <v>599</v>
      </c>
      <c r="N218" s="130">
        <v>43455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118</v>
      </c>
      <c r="B219" s="105">
        <v>43341</v>
      </c>
      <c r="C219" s="105"/>
      <c r="D219" s="106" t="s">
        <v>384</v>
      </c>
      <c r="E219" s="107" t="s">
        <v>623</v>
      </c>
      <c r="F219" s="155">
        <v>525</v>
      </c>
      <c r="G219" s="107"/>
      <c r="H219" s="107">
        <v>585</v>
      </c>
      <c r="I219" s="125">
        <v>635</v>
      </c>
      <c r="J219" s="140" t="s">
        <v>748</v>
      </c>
      <c r="K219" s="127">
        <f t="shared" ref="K219:K231" si="67">H219-F219</f>
        <v>60</v>
      </c>
      <c r="L219" s="128">
        <f t="shared" ref="L219:L231" si="68">K219/F219</f>
        <v>0.11428571428571428</v>
      </c>
      <c r="M219" s="129" t="s">
        <v>599</v>
      </c>
      <c r="N219" s="130">
        <v>43662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119</v>
      </c>
      <c r="B220" s="105">
        <v>43395</v>
      </c>
      <c r="C220" s="105"/>
      <c r="D220" s="106" t="s">
        <v>368</v>
      </c>
      <c r="E220" s="107" t="s">
        <v>623</v>
      </c>
      <c r="F220" s="155">
        <v>475</v>
      </c>
      <c r="G220" s="107"/>
      <c r="H220" s="107">
        <v>574</v>
      </c>
      <c r="I220" s="125">
        <v>570</v>
      </c>
      <c r="J220" s="140" t="s">
        <v>682</v>
      </c>
      <c r="K220" s="127">
        <f t="shared" si="67"/>
        <v>99</v>
      </c>
      <c r="L220" s="128">
        <f t="shared" si="68"/>
        <v>0.20842105263157895</v>
      </c>
      <c r="M220" s="129" t="s">
        <v>599</v>
      </c>
      <c r="N220" s="130">
        <v>43403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120</v>
      </c>
      <c r="B221" s="153">
        <v>43397</v>
      </c>
      <c r="C221" s="153"/>
      <c r="D221" s="400" t="s">
        <v>391</v>
      </c>
      <c r="E221" s="155" t="s">
        <v>623</v>
      </c>
      <c r="F221" s="155">
        <v>707.5</v>
      </c>
      <c r="G221" s="155"/>
      <c r="H221" s="155">
        <v>872</v>
      </c>
      <c r="I221" s="177">
        <v>872</v>
      </c>
      <c r="J221" s="178" t="s">
        <v>682</v>
      </c>
      <c r="K221" s="127">
        <f t="shared" si="67"/>
        <v>164.5</v>
      </c>
      <c r="L221" s="179">
        <f t="shared" si="68"/>
        <v>0.23250883392226149</v>
      </c>
      <c r="M221" s="180" t="s">
        <v>599</v>
      </c>
      <c r="N221" s="181">
        <v>43482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121</v>
      </c>
      <c r="B222" s="153">
        <v>43398</v>
      </c>
      <c r="C222" s="153"/>
      <c r="D222" s="400" t="s">
        <v>348</v>
      </c>
      <c r="E222" s="155" t="s">
        <v>623</v>
      </c>
      <c r="F222" s="155">
        <v>162</v>
      </c>
      <c r="G222" s="155"/>
      <c r="H222" s="155">
        <v>204</v>
      </c>
      <c r="I222" s="177">
        <v>209</v>
      </c>
      <c r="J222" s="178" t="s">
        <v>3492</v>
      </c>
      <c r="K222" s="127">
        <f t="shared" si="67"/>
        <v>42</v>
      </c>
      <c r="L222" s="179">
        <f t="shared" si="68"/>
        <v>0.25925925925925924</v>
      </c>
      <c r="M222" s="180" t="s">
        <v>599</v>
      </c>
      <c r="N222" s="181">
        <v>43539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122</v>
      </c>
      <c r="B223" s="206">
        <v>43399</v>
      </c>
      <c r="C223" s="206"/>
      <c r="D223" s="154" t="s">
        <v>495</v>
      </c>
      <c r="E223" s="207" t="s">
        <v>623</v>
      </c>
      <c r="F223" s="207">
        <v>240</v>
      </c>
      <c r="G223" s="207"/>
      <c r="H223" s="207">
        <v>297</v>
      </c>
      <c r="I223" s="231">
        <v>297</v>
      </c>
      <c r="J223" s="178" t="s">
        <v>682</v>
      </c>
      <c r="K223" s="232">
        <f t="shared" si="67"/>
        <v>57</v>
      </c>
      <c r="L223" s="233">
        <f t="shared" si="68"/>
        <v>0.23749999999999999</v>
      </c>
      <c r="M223" s="234" t="s">
        <v>599</v>
      </c>
      <c r="N223" s="235">
        <v>43417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123</v>
      </c>
      <c r="B224" s="105">
        <v>43439</v>
      </c>
      <c r="C224" s="105"/>
      <c r="D224" s="147" t="s">
        <v>749</v>
      </c>
      <c r="E224" s="107" t="s">
        <v>623</v>
      </c>
      <c r="F224" s="107">
        <v>202.5</v>
      </c>
      <c r="G224" s="107"/>
      <c r="H224" s="107">
        <v>255</v>
      </c>
      <c r="I224" s="125">
        <v>252</v>
      </c>
      <c r="J224" s="140" t="s">
        <v>682</v>
      </c>
      <c r="K224" s="127">
        <f t="shared" si="67"/>
        <v>52.5</v>
      </c>
      <c r="L224" s="128">
        <f t="shared" si="68"/>
        <v>0.25925925925925924</v>
      </c>
      <c r="M224" s="129" t="s">
        <v>599</v>
      </c>
      <c r="N224" s="130">
        <v>43542</v>
      </c>
      <c r="O224" s="57"/>
      <c r="P224" s="16"/>
      <c r="Q224" s="16"/>
      <c r="R224" s="93" t="s">
        <v>751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124</v>
      </c>
      <c r="B225" s="206">
        <v>43465</v>
      </c>
      <c r="C225" s="105"/>
      <c r="D225" s="400" t="s">
        <v>423</v>
      </c>
      <c r="E225" s="207" t="s">
        <v>623</v>
      </c>
      <c r="F225" s="207">
        <v>710</v>
      </c>
      <c r="G225" s="207"/>
      <c r="H225" s="207">
        <v>866</v>
      </c>
      <c r="I225" s="231">
        <v>866</v>
      </c>
      <c r="J225" s="178" t="s">
        <v>682</v>
      </c>
      <c r="K225" s="127">
        <f t="shared" si="67"/>
        <v>156</v>
      </c>
      <c r="L225" s="128">
        <f t="shared" si="68"/>
        <v>0.21971830985915494</v>
      </c>
      <c r="M225" s="129" t="s">
        <v>599</v>
      </c>
      <c r="N225" s="361">
        <v>43553</v>
      </c>
      <c r="O225" s="57"/>
      <c r="P225" s="16"/>
      <c r="Q225" s="16"/>
      <c r="R225" s="17" t="s">
        <v>751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125</v>
      </c>
      <c r="B226" s="206">
        <v>43522</v>
      </c>
      <c r="C226" s="206"/>
      <c r="D226" s="400" t="s">
        <v>141</v>
      </c>
      <c r="E226" s="207" t="s">
        <v>623</v>
      </c>
      <c r="F226" s="207">
        <v>337.25</v>
      </c>
      <c r="G226" s="207"/>
      <c r="H226" s="207">
        <v>398.5</v>
      </c>
      <c r="I226" s="231">
        <v>411</v>
      </c>
      <c r="J226" s="140" t="s">
        <v>3491</v>
      </c>
      <c r="K226" s="127">
        <f t="shared" si="67"/>
        <v>61.25</v>
      </c>
      <c r="L226" s="128">
        <f t="shared" si="68"/>
        <v>0.1816160118606375</v>
      </c>
      <c r="M226" s="129" t="s">
        <v>599</v>
      </c>
      <c r="N226" s="361">
        <v>43760</v>
      </c>
      <c r="O226" s="57"/>
      <c r="P226" s="16"/>
      <c r="Q226" s="16"/>
      <c r="R226" s="93" t="s">
        <v>751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8">
        <v>126</v>
      </c>
      <c r="B227" s="163">
        <v>43559</v>
      </c>
      <c r="C227" s="163"/>
      <c r="D227" s="164" t="s">
        <v>410</v>
      </c>
      <c r="E227" s="165" t="s">
        <v>623</v>
      </c>
      <c r="F227" s="165">
        <v>130</v>
      </c>
      <c r="G227" s="165"/>
      <c r="H227" s="165">
        <v>65</v>
      </c>
      <c r="I227" s="185">
        <v>158</v>
      </c>
      <c r="J227" s="137" t="s">
        <v>750</v>
      </c>
      <c r="K227" s="133">
        <f t="shared" si="67"/>
        <v>-65</v>
      </c>
      <c r="L227" s="134">
        <f t="shared" si="68"/>
        <v>-0.5</v>
      </c>
      <c r="M227" s="135" t="s">
        <v>663</v>
      </c>
      <c r="N227" s="136">
        <v>43726</v>
      </c>
      <c r="O227" s="57"/>
      <c r="P227" s="16"/>
      <c r="Q227" s="16"/>
      <c r="R227" s="17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9">
        <v>127</v>
      </c>
      <c r="B228" s="186">
        <v>43017</v>
      </c>
      <c r="C228" s="186"/>
      <c r="D228" s="187" t="s">
        <v>169</v>
      </c>
      <c r="E228" s="188" t="s">
        <v>623</v>
      </c>
      <c r="F228" s="189">
        <v>141.5</v>
      </c>
      <c r="G228" s="190"/>
      <c r="H228" s="190">
        <v>183.5</v>
      </c>
      <c r="I228" s="190">
        <v>210</v>
      </c>
      <c r="J228" s="217" t="s">
        <v>3440</v>
      </c>
      <c r="K228" s="218">
        <f t="shared" si="67"/>
        <v>42</v>
      </c>
      <c r="L228" s="219">
        <f t="shared" si="68"/>
        <v>0.29681978798586572</v>
      </c>
      <c r="M228" s="189" t="s">
        <v>599</v>
      </c>
      <c r="N228" s="220">
        <v>43042</v>
      </c>
      <c r="O228" s="57"/>
      <c r="P228" s="16"/>
      <c r="Q228" s="16"/>
      <c r="R228" s="93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8">
        <v>128</v>
      </c>
      <c r="B229" s="163">
        <v>43074</v>
      </c>
      <c r="C229" s="163"/>
      <c r="D229" s="164" t="s">
        <v>303</v>
      </c>
      <c r="E229" s="165" t="s">
        <v>623</v>
      </c>
      <c r="F229" s="166">
        <v>172</v>
      </c>
      <c r="G229" s="165"/>
      <c r="H229" s="165">
        <v>155.25</v>
      </c>
      <c r="I229" s="185">
        <v>230</v>
      </c>
      <c r="J229" s="383" t="s">
        <v>3400</v>
      </c>
      <c r="K229" s="133">
        <f t="shared" ref="K229" si="69">H229-F229</f>
        <v>-16.75</v>
      </c>
      <c r="L229" s="134">
        <f t="shared" ref="L229" si="70">K229/F229</f>
        <v>-9.7383720930232565E-2</v>
      </c>
      <c r="M229" s="135" t="s">
        <v>663</v>
      </c>
      <c r="N229" s="136">
        <v>43787</v>
      </c>
      <c r="O229" s="57"/>
      <c r="P229" s="16"/>
      <c r="Q229" s="16"/>
      <c r="R229" s="17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69">
        <v>129</v>
      </c>
      <c r="B230" s="186">
        <v>43398</v>
      </c>
      <c r="C230" s="186"/>
      <c r="D230" s="187" t="s">
        <v>104</v>
      </c>
      <c r="E230" s="188" t="s">
        <v>623</v>
      </c>
      <c r="F230" s="190">
        <v>698.5</v>
      </c>
      <c r="G230" s="190"/>
      <c r="H230" s="190">
        <v>850</v>
      </c>
      <c r="I230" s="190">
        <v>890</v>
      </c>
      <c r="J230" s="221" t="s">
        <v>3488</v>
      </c>
      <c r="K230" s="218">
        <f t="shared" si="67"/>
        <v>151.5</v>
      </c>
      <c r="L230" s="219">
        <f t="shared" si="68"/>
        <v>0.21689334287759485</v>
      </c>
      <c r="M230" s="189" t="s">
        <v>599</v>
      </c>
      <c r="N230" s="220">
        <v>43453</v>
      </c>
      <c r="O230" s="57"/>
      <c r="P230" s="16"/>
      <c r="Q230" s="16"/>
      <c r="R230" s="17" t="s">
        <v>751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130</v>
      </c>
      <c r="B231" s="158">
        <v>42877</v>
      </c>
      <c r="C231" s="158"/>
      <c r="D231" s="159" t="s">
        <v>383</v>
      </c>
      <c r="E231" s="160" t="s">
        <v>623</v>
      </c>
      <c r="F231" s="161">
        <v>127.6</v>
      </c>
      <c r="G231" s="162"/>
      <c r="H231" s="162">
        <v>138</v>
      </c>
      <c r="I231" s="162">
        <v>190</v>
      </c>
      <c r="J231" s="384" t="s">
        <v>3404</v>
      </c>
      <c r="K231" s="182">
        <f t="shared" si="67"/>
        <v>10.400000000000006</v>
      </c>
      <c r="L231" s="183">
        <f t="shared" si="68"/>
        <v>8.1504702194357417E-2</v>
      </c>
      <c r="M231" s="161" t="s">
        <v>599</v>
      </c>
      <c r="N231" s="184">
        <v>43774</v>
      </c>
      <c r="O231" s="57"/>
      <c r="P231" s="16"/>
      <c r="Q231" s="16"/>
      <c r="R231" s="93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0">
        <v>131</v>
      </c>
      <c r="B232" s="194">
        <v>43158</v>
      </c>
      <c r="C232" s="194"/>
      <c r="D232" s="191" t="s">
        <v>754</v>
      </c>
      <c r="E232" s="195" t="s">
        <v>623</v>
      </c>
      <c r="F232" s="196">
        <v>317</v>
      </c>
      <c r="G232" s="195"/>
      <c r="H232" s="195"/>
      <c r="I232" s="224">
        <v>398</v>
      </c>
      <c r="J232" s="237" t="s">
        <v>601</v>
      </c>
      <c r="K232" s="193"/>
      <c r="L232" s="192"/>
      <c r="M232" s="223" t="s">
        <v>601</v>
      </c>
      <c r="N232" s="222"/>
      <c r="O232" s="57"/>
      <c r="P232" s="16"/>
      <c r="Q232" s="16"/>
      <c r="R232" s="341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8">
        <v>132</v>
      </c>
      <c r="B233" s="163">
        <v>43164</v>
      </c>
      <c r="C233" s="163"/>
      <c r="D233" s="164" t="s">
        <v>135</v>
      </c>
      <c r="E233" s="165" t="s">
        <v>623</v>
      </c>
      <c r="F233" s="166">
        <f>510-14.4</f>
        <v>495.6</v>
      </c>
      <c r="G233" s="165"/>
      <c r="H233" s="165">
        <v>350</v>
      </c>
      <c r="I233" s="185">
        <v>672</v>
      </c>
      <c r="J233" s="383" t="s">
        <v>3461</v>
      </c>
      <c r="K233" s="133">
        <f t="shared" ref="K233" si="71">H233-F233</f>
        <v>-145.60000000000002</v>
      </c>
      <c r="L233" s="134">
        <f t="shared" ref="L233" si="72">K233/F233</f>
        <v>-0.29378531073446329</v>
      </c>
      <c r="M233" s="135" t="s">
        <v>663</v>
      </c>
      <c r="N233" s="136">
        <v>43887</v>
      </c>
      <c r="O233" s="57"/>
      <c r="P233" s="16"/>
      <c r="Q233" s="16"/>
      <c r="R233" s="17" t="s">
        <v>751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8">
        <v>133</v>
      </c>
      <c r="B234" s="163">
        <v>43237</v>
      </c>
      <c r="C234" s="163"/>
      <c r="D234" s="164" t="s">
        <v>489</v>
      </c>
      <c r="E234" s="165" t="s">
        <v>623</v>
      </c>
      <c r="F234" s="166">
        <v>230.3</v>
      </c>
      <c r="G234" s="165"/>
      <c r="H234" s="165">
        <v>102.5</v>
      </c>
      <c r="I234" s="185">
        <v>348</v>
      </c>
      <c r="J234" s="383" t="s">
        <v>3482</v>
      </c>
      <c r="K234" s="133">
        <f t="shared" ref="K234" si="73">H234-F234</f>
        <v>-127.80000000000001</v>
      </c>
      <c r="L234" s="134">
        <f t="shared" ref="L234" si="74">K234/F234</f>
        <v>-0.55492835432045162</v>
      </c>
      <c r="M234" s="135" t="s">
        <v>663</v>
      </c>
      <c r="N234" s="136">
        <v>43896</v>
      </c>
      <c r="O234" s="57"/>
      <c r="P234" s="16"/>
      <c r="Q234" s="16"/>
      <c r="R234" s="343" t="s">
        <v>751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4">
        <v>134</v>
      </c>
      <c r="B235" s="197">
        <v>43258</v>
      </c>
      <c r="C235" s="197"/>
      <c r="D235" s="200" t="s">
        <v>449</v>
      </c>
      <c r="E235" s="198" t="s">
        <v>623</v>
      </c>
      <c r="F235" s="196">
        <f>342.5-5.1</f>
        <v>337.4</v>
      </c>
      <c r="G235" s="198"/>
      <c r="H235" s="198"/>
      <c r="I235" s="225">
        <v>439</v>
      </c>
      <c r="J235" s="237" t="s">
        <v>601</v>
      </c>
      <c r="K235" s="227"/>
      <c r="L235" s="228"/>
      <c r="M235" s="226" t="s">
        <v>601</v>
      </c>
      <c r="N235" s="229"/>
      <c r="O235" s="57"/>
      <c r="P235" s="16"/>
      <c r="Q235" s="16"/>
      <c r="R235" s="341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4">
        <v>135</v>
      </c>
      <c r="B236" s="197">
        <v>43285</v>
      </c>
      <c r="C236" s="197"/>
      <c r="D236" s="201" t="s">
        <v>49</v>
      </c>
      <c r="E236" s="198" t="s">
        <v>623</v>
      </c>
      <c r="F236" s="196">
        <f>127.5-5.53</f>
        <v>121.97</v>
      </c>
      <c r="G236" s="198"/>
      <c r="H236" s="198"/>
      <c r="I236" s="225">
        <v>170</v>
      </c>
      <c r="J236" s="237" t="s">
        <v>601</v>
      </c>
      <c r="K236" s="227"/>
      <c r="L236" s="228"/>
      <c r="M236" s="226" t="s">
        <v>601</v>
      </c>
      <c r="N236" s="229"/>
      <c r="O236" s="57"/>
      <c r="P236" s="16"/>
      <c r="Q236" s="16"/>
      <c r="R236" s="17" t="s">
        <v>751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8">
        <v>136</v>
      </c>
      <c r="B237" s="163">
        <v>43294</v>
      </c>
      <c r="C237" s="163"/>
      <c r="D237" s="164" t="s">
        <v>243</v>
      </c>
      <c r="E237" s="165" t="s">
        <v>623</v>
      </c>
      <c r="F237" s="166">
        <v>46.5</v>
      </c>
      <c r="G237" s="165"/>
      <c r="H237" s="165">
        <v>17</v>
      </c>
      <c r="I237" s="185">
        <v>59</v>
      </c>
      <c r="J237" s="383" t="s">
        <v>3460</v>
      </c>
      <c r="K237" s="133">
        <f t="shared" ref="K237" si="75">H237-F237</f>
        <v>-29.5</v>
      </c>
      <c r="L237" s="134">
        <f t="shared" ref="L237" si="76">K237/F237</f>
        <v>-0.63440860215053763</v>
      </c>
      <c r="M237" s="135" t="s">
        <v>663</v>
      </c>
      <c r="N237" s="136">
        <v>43887</v>
      </c>
      <c r="O237" s="57"/>
      <c r="P237" s="16"/>
      <c r="Q237" s="16"/>
      <c r="R237" s="17" t="s">
        <v>751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0">
        <v>137</v>
      </c>
      <c r="B238" s="194">
        <v>43396</v>
      </c>
      <c r="C238" s="194"/>
      <c r="D238" s="201" t="s">
        <v>425</v>
      </c>
      <c r="E238" s="198" t="s">
        <v>623</v>
      </c>
      <c r="F238" s="199">
        <v>156.5</v>
      </c>
      <c r="G238" s="198"/>
      <c r="H238" s="198"/>
      <c r="I238" s="225">
        <v>191</v>
      </c>
      <c r="J238" s="237" t="s">
        <v>601</v>
      </c>
      <c r="K238" s="227"/>
      <c r="L238" s="228"/>
      <c r="M238" s="226" t="s">
        <v>601</v>
      </c>
      <c r="N238" s="229"/>
      <c r="O238" s="57"/>
      <c r="P238" s="16"/>
      <c r="Q238" s="16"/>
      <c r="R238" s="17" t="s">
        <v>751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0">
        <v>138</v>
      </c>
      <c r="B239" s="194">
        <v>43439</v>
      </c>
      <c r="C239" s="194"/>
      <c r="D239" s="201" t="s">
        <v>330</v>
      </c>
      <c r="E239" s="198" t="s">
        <v>623</v>
      </c>
      <c r="F239" s="199">
        <v>259.5</v>
      </c>
      <c r="G239" s="198"/>
      <c r="H239" s="198"/>
      <c r="I239" s="225">
        <v>321</v>
      </c>
      <c r="J239" s="237" t="s">
        <v>601</v>
      </c>
      <c r="K239" s="227"/>
      <c r="L239" s="228"/>
      <c r="M239" s="226" t="s">
        <v>601</v>
      </c>
      <c r="N239" s="229"/>
      <c r="O239" s="16"/>
      <c r="P239" s="16"/>
      <c r="Q239" s="16"/>
      <c r="R239" s="17" t="s">
        <v>751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8">
        <v>139</v>
      </c>
      <c r="B240" s="163">
        <v>43439</v>
      </c>
      <c r="C240" s="163"/>
      <c r="D240" s="164" t="s">
        <v>775</v>
      </c>
      <c r="E240" s="165" t="s">
        <v>623</v>
      </c>
      <c r="F240" s="165">
        <v>715</v>
      </c>
      <c r="G240" s="165"/>
      <c r="H240" s="165">
        <v>445</v>
      </c>
      <c r="I240" s="185">
        <v>840</v>
      </c>
      <c r="J240" s="137" t="s">
        <v>2994</v>
      </c>
      <c r="K240" s="133">
        <f t="shared" ref="K240:K243" si="77">H240-F240</f>
        <v>-270</v>
      </c>
      <c r="L240" s="134">
        <f t="shared" ref="L240:L243" si="78">K240/F240</f>
        <v>-0.3776223776223776</v>
      </c>
      <c r="M240" s="135" t="s">
        <v>663</v>
      </c>
      <c r="N240" s="136">
        <v>43800</v>
      </c>
      <c r="O240" s="57"/>
      <c r="P240" s="16"/>
      <c r="Q240" s="16"/>
      <c r="R240" s="17" t="s">
        <v>751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140</v>
      </c>
      <c r="B241" s="206">
        <v>43469</v>
      </c>
      <c r="C241" s="206"/>
      <c r="D241" s="154" t="s">
        <v>145</v>
      </c>
      <c r="E241" s="207" t="s">
        <v>623</v>
      </c>
      <c r="F241" s="207">
        <v>875</v>
      </c>
      <c r="G241" s="207"/>
      <c r="H241" s="207">
        <v>1165</v>
      </c>
      <c r="I241" s="231">
        <v>1185</v>
      </c>
      <c r="J241" s="140" t="s">
        <v>3489</v>
      </c>
      <c r="K241" s="127">
        <f t="shared" si="77"/>
        <v>290</v>
      </c>
      <c r="L241" s="128">
        <f t="shared" si="78"/>
        <v>0.33142857142857141</v>
      </c>
      <c r="M241" s="129" t="s">
        <v>599</v>
      </c>
      <c r="N241" s="361">
        <v>43847</v>
      </c>
      <c r="O241" s="57"/>
      <c r="P241" s="16"/>
      <c r="Q241" s="16"/>
      <c r="R241" s="343" t="s">
        <v>751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141</v>
      </c>
      <c r="B242" s="206">
        <v>43559</v>
      </c>
      <c r="C242" s="206"/>
      <c r="D242" s="400" t="s">
        <v>345</v>
      </c>
      <c r="E242" s="207" t="s">
        <v>623</v>
      </c>
      <c r="F242" s="207">
        <f>387-14.63</f>
        <v>372.37</v>
      </c>
      <c r="G242" s="207"/>
      <c r="H242" s="207">
        <v>490</v>
      </c>
      <c r="I242" s="231">
        <v>490</v>
      </c>
      <c r="J242" s="140" t="s">
        <v>682</v>
      </c>
      <c r="K242" s="127">
        <f t="shared" si="77"/>
        <v>117.63</v>
      </c>
      <c r="L242" s="128">
        <f t="shared" si="78"/>
        <v>0.31589548030185027</v>
      </c>
      <c r="M242" s="129" t="s">
        <v>599</v>
      </c>
      <c r="N242" s="361">
        <v>43850</v>
      </c>
      <c r="O242" s="57"/>
      <c r="P242" s="16"/>
      <c r="Q242" s="16"/>
      <c r="R242" s="343" t="s">
        <v>751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8">
        <v>142</v>
      </c>
      <c r="B243" s="163">
        <v>43578</v>
      </c>
      <c r="C243" s="163"/>
      <c r="D243" s="164" t="s">
        <v>776</v>
      </c>
      <c r="E243" s="165" t="s">
        <v>600</v>
      </c>
      <c r="F243" s="165">
        <v>220</v>
      </c>
      <c r="G243" s="165"/>
      <c r="H243" s="165">
        <v>127.5</v>
      </c>
      <c r="I243" s="185">
        <v>284</v>
      </c>
      <c r="J243" s="383" t="s">
        <v>3483</v>
      </c>
      <c r="K243" s="133">
        <f t="shared" si="77"/>
        <v>-92.5</v>
      </c>
      <c r="L243" s="134">
        <f t="shared" si="78"/>
        <v>-0.42045454545454547</v>
      </c>
      <c r="M243" s="135" t="s">
        <v>663</v>
      </c>
      <c r="N243" s="136">
        <v>43896</v>
      </c>
      <c r="O243" s="57"/>
      <c r="P243" s="16"/>
      <c r="Q243" s="16"/>
      <c r="R243" s="17" t="s">
        <v>751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143</v>
      </c>
      <c r="B244" s="206">
        <v>43622</v>
      </c>
      <c r="C244" s="206"/>
      <c r="D244" s="400" t="s">
        <v>496</v>
      </c>
      <c r="E244" s="207" t="s">
        <v>600</v>
      </c>
      <c r="F244" s="207">
        <v>332.8</v>
      </c>
      <c r="G244" s="207"/>
      <c r="H244" s="207">
        <v>405</v>
      </c>
      <c r="I244" s="231">
        <v>419</v>
      </c>
      <c r="J244" s="140" t="s">
        <v>3490</v>
      </c>
      <c r="K244" s="127">
        <f t="shared" ref="K244" si="79">H244-F244</f>
        <v>72.199999999999989</v>
      </c>
      <c r="L244" s="128">
        <f t="shared" ref="L244" si="80">K244/F244</f>
        <v>0.21694711538461534</v>
      </c>
      <c r="M244" s="129" t="s">
        <v>599</v>
      </c>
      <c r="N244" s="361">
        <v>43860</v>
      </c>
      <c r="O244" s="57"/>
      <c r="P244" s="16"/>
      <c r="Q244" s="16"/>
      <c r="R244" s="17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43">
        <v>144</v>
      </c>
      <c r="B245" s="142">
        <v>43641</v>
      </c>
      <c r="C245" s="142"/>
      <c r="D245" s="143" t="s">
        <v>139</v>
      </c>
      <c r="E245" s="144" t="s">
        <v>623</v>
      </c>
      <c r="F245" s="145">
        <v>386</v>
      </c>
      <c r="G245" s="146"/>
      <c r="H245" s="146">
        <v>395</v>
      </c>
      <c r="I245" s="146">
        <v>452</v>
      </c>
      <c r="J245" s="169" t="s">
        <v>3405</v>
      </c>
      <c r="K245" s="170">
        <f t="shared" ref="K245" si="81">H245-F245</f>
        <v>9</v>
      </c>
      <c r="L245" s="171">
        <f t="shared" ref="L245" si="82">K245/F245</f>
        <v>2.3316062176165803E-2</v>
      </c>
      <c r="M245" s="172" t="s">
        <v>708</v>
      </c>
      <c r="N245" s="173">
        <v>43868</v>
      </c>
      <c r="O245" s="16"/>
      <c r="P245" s="16"/>
      <c r="Q245" s="16"/>
      <c r="R245" s="17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1">
        <v>145</v>
      </c>
      <c r="B246" s="194">
        <v>43707</v>
      </c>
      <c r="C246" s="194"/>
      <c r="D246" s="201" t="s">
        <v>260</v>
      </c>
      <c r="E246" s="198" t="s">
        <v>623</v>
      </c>
      <c r="F246" s="198" t="s">
        <v>755</v>
      </c>
      <c r="G246" s="198"/>
      <c r="H246" s="198"/>
      <c r="I246" s="225">
        <v>190</v>
      </c>
      <c r="J246" s="237" t="s">
        <v>601</v>
      </c>
      <c r="K246" s="227"/>
      <c r="L246" s="228"/>
      <c r="M246" s="357" t="s">
        <v>601</v>
      </c>
      <c r="N246" s="229"/>
      <c r="O246" s="16"/>
      <c r="P246" s="16"/>
      <c r="Q246" s="16"/>
      <c r="R246" s="343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146</v>
      </c>
      <c r="B247" s="206">
        <v>43731</v>
      </c>
      <c r="C247" s="206"/>
      <c r="D247" s="154" t="s">
        <v>440</v>
      </c>
      <c r="E247" s="207" t="s">
        <v>623</v>
      </c>
      <c r="F247" s="207">
        <v>235</v>
      </c>
      <c r="G247" s="207"/>
      <c r="H247" s="207">
        <v>295</v>
      </c>
      <c r="I247" s="231">
        <v>296</v>
      </c>
      <c r="J247" s="140" t="s">
        <v>3147</v>
      </c>
      <c r="K247" s="127">
        <f t="shared" ref="K247" si="83">H247-F247</f>
        <v>60</v>
      </c>
      <c r="L247" s="128">
        <f t="shared" ref="L247" si="84">K247/F247</f>
        <v>0.25531914893617019</v>
      </c>
      <c r="M247" s="129" t="s">
        <v>599</v>
      </c>
      <c r="N247" s="361">
        <v>43844</v>
      </c>
      <c r="O247" s="57"/>
      <c r="P247" s="16"/>
      <c r="Q247" s="16"/>
      <c r="R247" s="17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147</v>
      </c>
      <c r="B248" s="206">
        <v>43752</v>
      </c>
      <c r="C248" s="206"/>
      <c r="D248" s="154" t="s">
        <v>2977</v>
      </c>
      <c r="E248" s="207" t="s">
        <v>623</v>
      </c>
      <c r="F248" s="207">
        <v>277.5</v>
      </c>
      <c r="G248" s="207"/>
      <c r="H248" s="207">
        <v>333</v>
      </c>
      <c r="I248" s="231">
        <v>333</v>
      </c>
      <c r="J248" s="140" t="s">
        <v>3148</v>
      </c>
      <c r="K248" s="127">
        <f t="shared" ref="K248" si="85">H248-F248</f>
        <v>55.5</v>
      </c>
      <c r="L248" s="128">
        <f t="shared" ref="L248" si="86">K248/F248</f>
        <v>0.2</v>
      </c>
      <c r="M248" s="129" t="s">
        <v>599</v>
      </c>
      <c r="N248" s="361">
        <v>43846</v>
      </c>
      <c r="O248" s="57"/>
      <c r="P248" s="16"/>
      <c r="Q248" s="16"/>
      <c r="R248" s="343" t="s">
        <v>751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148</v>
      </c>
      <c r="B249" s="206">
        <v>43752</v>
      </c>
      <c r="C249" s="206"/>
      <c r="D249" s="154" t="s">
        <v>2976</v>
      </c>
      <c r="E249" s="207" t="s">
        <v>623</v>
      </c>
      <c r="F249" s="207">
        <v>930</v>
      </c>
      <c r="G249" s="207"/>
      <c r="H249" s="207">
        <v>1165</v>
      </c>
      <c r="I249" s="231">
        <v>1200</v>
      </c>
      <c r="J249" s="140" t="s">
        <v>3150</v>
      </c>
      <c r="K249" s="127">
        <f t="shared" ref="K249" si="87">H249-F249</f>
        <v>235</v>
      </c>
      <c r="L249" s="128">
        <f t="shared" ref="L249" si="88">K249/F249</f>
        <v>0.25268817204301075</v>
      </c>
      <c r="M249" s="129" t="s">
        <v>599</v>
      </c>
      <c r="N249" s="361">
        <v>43847</v>
      </c>
      <c r="O249" s="57"/>
      <c r="P249" s="16"/>
      <c r="Q249" s="16"/>
      <c r="R249" s="343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0">
        <v>149</v>
      </c>
      <c r="B250" s="346">
        <v>43753</v>
      </c>
      <c r="C250" s="211"/>
      <c r="D250" s="372" t="s">
        <v>2975</v>
      </c>
      <c r="E250" s="349" t="s">
        <v>623</v>
      </c>
      <c r="F250" s="352">
        <v>111</v>
      </c>
      <c r="G250" s="349"/>
      <c r="H250" s="349"/>
      <c r="I250" s="355">
        <v>141</v>
      </c>
      <c r="J250" s="237" t="s">
        <v>601</v>
      </c>
      <c r="K250" s="237"/>
      <c r="L250" s="122"/>
      <c r="M250" s="360" t="s">
        <v>601</v>
      </c>
      <c r="N250" s="239"/>
      <c r="O250" s="16"/>
      <c r="P250" s="16"/>
      <c r="Q250" s="16"/>
      <c r="R250" s="343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150</v>
      </c>
      <c r="B251" s="206">
        <v>43753</v>
      </c>
      <c r="C251" s="206"/>
      <c r="D251" s="154" t="s">
        <v>2974</v>
      </c>
      <c r="E251" s="207" t="s">
        <v>623</v>
      </c>
      <c r="F251" s="208">
        <v>296</v>
      </c>
      <c r="G251" s="207"/>
      <c r="H251" s="207">
        <v>370</v>
      </c>
      <c r="I251" s="231">
        <v>370</v>
      </c>
      <c r="J251" s="140" t="s">
        <v>682</v>
      </c>
      <c r="K251" s="127">
        <f t="shared" ref="K251" si="89">H251-F251</f>
        <v>74</v>
      </c>
      <c r="L251" s="128">
        <f t="shared" ref="L251" si="90">K251/F251</f>
        <v>0.25</v>
      </c>
      <c r="M251" s="129" t="s">
        <v>599</v>
      </c>
      <c r="N251" s="361">
        <v>43853</v>
      </c>
      <c r="O251" s="57"/>
      <c r="P251" s="16"/>
      <c r="Q251" s="16"/>
      <c r="R251" s="343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1">
        <v>151</v>
      </c>
      <c r="B252" s="210">
        <v>43754</v>
      </c>
      <c r="C252" s="210"/>
      <c r="D252" s="191" t="s">
        <v>2973</v>
      </c>
      <c r="E252" s="348" t="s">
        <v>623</v>
      </c>
      <c r="F252" s="351" t="s">
        <v>2939</v>
      </c>
      <c r="G252" s="348"/>
      <c r="H252" s="348"/>
      <c r="I252" s="354">
        <v>344</v>
      </c>
      <c r="J252" s="237" t="s">
        <v>601</v>
      </c>
      <c r="K252" s="240"/>
      <c r="L252" s="359"/>
      <c r="M252" s="342" t="s">
        <v>601</v>
      </c>
      <c r="N252" s="362"/>
      <c r="O252" s="16"/>
      <c r="P252" s="16"/>
      <c r="Q252" s="16"/>
      <c r="R252" s="343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45">
        <v>152</v>
      </c>
      <c r="B253" s="211">
        <v>43832</v>
      </c>
      <c r="C253" s="211"/>
      <c r="D253" s="215" t="s">
        <v>2253</v>
      </c>
      <c r="E253" s="212" t="s">
        <v>623</v>
      </c>
      <c r="F253" s="213" t="s">
        <v>3135</v>
      </c>
      <c r="G253" s="212"/>
      <c r="H253" s="212"/>
      <c r="I253" s="236">
        <v>590</v>
      </c>
      <c r="J253" s="237" t="s">
        <v>601</v>
      </c>
      <c r="K253" s="237"/>
      <c r="L253" s="122"/>
      <c r="M253" s="342" t="s">
        <v>601</v>
      </c>
      <c r="N253" s="239"/>
      <c r="O253" s="16"/>
      <c r="P253" s="16"/>
      <c r="Q253" s="16"/>
      <c r="R253" s="343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153</v>
      </c>
      <c r="B254" s="206">
        <v>43966</v>
      </c>
      <c r="C254" s="206"/>
      <c r="D254" s="154" t="s">
        <v>65</v>
      </c>
      <c r="E254" s="207" t="s">
        <v>623</v>
      </c>
      <c r="F254" s="208">
        <v>67.5</v>
      </c>
      <c r="G254" s="207"/>
      <c r="H254" s="207">
        <v>86</v>
      </c>
      <c r="I254" s="231">
        <v>86</v>
      </c>
      <c r="J254" s="140" t="s">
        <v>3628</v>
      </c>
      <c r="K254" s="127">
        <f t="shared" ref="K254" si="91">H254-F254</f>
        <v>18.5</v>
      </c>
      <c r="L254" s="128">
        <f t="shared" ref="L254" si="92">K254/F254</f>
        <v>0.27407407407407408</v>
      </c>
      <c r="M254" s="129" t="s">
        <v>599</v>
      </c>
      <c r="N254" s="361">
        <v>44008</v>
      </c>
      <c r="O254" s="57"/>
      <c r="P254" s="16"/>
      <c r="Q254" s="16"/>
      <c r="R254" s="343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9">
        <v>154</v>
      </c>
      <c r="B255" s="211">
        <v>44035</v>
      </c>
      <c r="C255" s="211"/>
      <c r="D255" s="215" t="s">
        <v>495</v>
      </c>
      <c r="E255" s="212" t="s">
        <v>623</v>
      </c>
      <c r="F255" s="213" t="s">
        <v>3631</v>
      </c>
      <c r="G255" s="212"/>
      <c r="H255" s="212"/>
      <c r="I255" s="236">
        <v>296</v>
      </c>
      <c r="J255" s="237" t="s">
        <v>601</v>
      </c>
      <c r="K255" s="237"/>
      <c r="L255" s="122"/>
      <c r="M255" s="238"/>
      <c r="N255" s="239"/>
      <c r="O255" s="16"/>
      <c r="P255" s="16"/>
      <c r="Q255" s="16"/>
      <c r="R255" s="343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9">
        <v>155</v>
      </c>
      <c r="B256" s="211">
        <v>44092</v>
      </c>
      <c r="C256" s="211"/>
      <c r="D256" s="215" t="s">
        <v>416</v>
      </c>
      <c r="E256" s="212" t="s">
        <v>623</v>
      </c>
      <c r="F256" s="213" t="s">
        <v>3635</v>
      </c>
      <c r="G256" s="212"/>
      <c r="H256" s="212"/>
      <c r="I256" s="236">
        <v>248</v>
      </c>
      <c r="J256" s="237" t="s">
        <v>601</v>
      </c>
      <c r="K256" s="237"/>
      <c r="L256" s="122"/>
      <c r="M256" s="238"/>
      <c r="N256" s="239"/>
      <c r="O256" s="16"/>
      <c r="P256" s="16"/>
      <c r="Q256" s="16"/>
      <c r="R256" s="343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9">
        <v>156</v>
      </c>
      <c r="B257" s="186">
        <v>44140</v>
      </c>
      <c r="C257" s="186"/>
      <c r="D257" s="187" t="s">
        <v>416</v>
      </c>
      <c r="E257" s="188" t="s">
        <v>623</v>
      </c>
      <c r="F257" s="190">
        <v>182.5</v>
      </c>
      <c r="G257" s="190"/>
      <c r="H257" s="190">
        <v>221</v>
      </c>
      <c r="I257" s="190">
        <v>248</v>
      </c>
      <c r="J257" s="483" t="s">
        <v>3639</v>
      </c>
      <c r="K257" s="218">
        <f t="shared" ref="K257" si="93">H257-F257</f>
        <v>38.5</v>
      </c>
      <c r="L257" s="219">
        <f t="shared" ref="L257" si="94">K257/F257</f>
        <v>0.21095890410958903</v>
      </c>
      <c r="M257" s="189" t="s">
        <v>599</v>
      </c>
      <c r="N257" s="220">
        <v>44167</v>
      </c>
      <c r="O257" s="16"/>
      <c r="P257" s="16"/>
      <c r="Q257" s="16"/>
      <c r="R257" s="343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9">
        <v>157</v>
      </c>
      <c r="B258" s="211">
        <v>44140</v>
      </c>
      <c r="C258" s="211"/>
      <c r="D258" s="215" t="s">
        <v>330</v>
      </c>
      <c r="E258" s="212" t="s">
        <v>623</v>
      </c>
      <c r="F258" s="213" t="s">
        <v>3636</v>
      </c>
      <c r="G258" s="212"/>
      <c r="H258" s="212"/>
      <c r="I258" s="236">
        <v>320</v>
      </c>
      <c r="J258" s="237" t="s">
        <v>601</v>
      </c>
      <c r="K258" s="237"/>
      <c r="L258" s="122"/>
      <c r="M258" s="238"/>
      <c r="N258" s="239"/>
      <c r="O258" s="16"/>
      <c r="P258" s="16"/>
      <c r="Q258" s="16"/>
      <c r="R258" s="343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158</v>
      </c>
      <c r="B259" s="206">
        <v>44140</v>
      </c>
      <c r="C259" s="206"/>
      <c r="D259" s="154" t="s">
        <v>491</v>
      </c>
      <c r="E259" s="207" t="s">
        <v>623</v>
      </c>
      <c r="F259" s="208">
        <v>925</v>
      </c>
      <c r="G259" s="207"/>
      <c r="H259" s="207">
        <v>1095</v>
      </c>
      <c r="I259" s="231">
        <v>1093</v>
      </c>
      <c r="J259" s="546" t="s">
        <v>3700</v>
      </c>
      <c r="K259" s="127">
        <f t="shared" ref="K259" si="95">H259-F259</f>
        <v>170</v>
      </c>
      <c r="L259" s="128">
        <f t="shared" ref="L259" si="96">K259/F259</f>
        <v>0.18378378378378379</v>
      </c>
      <c r="M259" s="129" t="s">
        <v>599</v>
      </c>
      <c r="N259" s="361">
        <v>44201</v>
      </c>
      <c r="O259" s="16"/>
      <c r="P259" s="16"/>
      <c r="Q259" s="16"/>
      <c r="R259" s="343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9">
        <v>159</v>
      </c>
      <c r="B260" s="211">
        <v>44140</v>
      </c>
      <c r="C260" s="211"/>
      <c r="D260" s="215" t="s">
        <v>345</v>
      </c>
      <c r="E260" s="212" t="s">
        <v>623</v>
      </c>
      <c r="F260" s="213" t="s">
        <v>3637</v>
      </c>
      <c r="G260" s="212"/>
      <c r="H260" s="212"/>
      <c r="I260" s="236">
        <v>406</v>
      </c>
      <c r="J260" s="237" t="s">
        <v>601</v>
      </c>
      <c r="K260" s="237"/>
      <c r="L260" s="122"/>
      <c r="M260" s="238"/>
      <c r="N260" s="239"/>
      <c r="O260" s="16"/>
      <c r="P260" s="16"/>
      <c r="Q260" s="16"/>
      <c r="R260" s="343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9">
        <v>160</v>
      </c>
      <c r="B261" s="211">
        <v>44141</v>
      </c>
      <c r="C261" s="211"/>
      <c r="D261" s="215" t="s">
        <v>495</v>
      </c>
      <c r="E261" s="212" t="s">
        <v>623</v>
      </c>
      <c r="F261" s="213" t="s">
        <v>3638</v>
      </c>
      <c r="G261" s="212"/>
      <c r="H261" s="212"/>
      <c r="I261" s="236">
        <v>290</v>
      </c>
      <c r="J261" s="237" t="s">
        <v>601</v>
      </c>
      <c r="K261" s="237"/>
      <c r="L261" s="122"/>
      <c r="M261" s="238"/>
      <c r="N261" s="239"/>
      <c r="O261" s="16"/>
      <c r="P261" s="16"/>
      <c r="Q261" s="16"/>
      <c r="R261" s="343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9">
        <v>161</v>
      </c>
      <c r="B262" s="211">
        <v>44187</v>
      </c>
      <c r="C262" s="211"/>
      <c r="D262" s="215" t="s">
        <v>1975</v>
      </c>
      <c r="E262" s="212" t="s">
        <v>623</v>
      </c>
      <c r="F262" s="515" t="s">
        <v>3649</v>
      </c>
      <c r="G262" s="212"/>
      <c r="H262" s="212"/>
      <c r="I262" s="236">
        <v>239</v>
      </c>
      <c r="J262" s="516" t="s">
        <v>601</v>
      </c>
      <c r="K262" s="237"/>
      <c r="L262" s="122"/>
      <c r="M262" s="238"/>
      <c r="N262" s="239"/>
      <c r="O262" s="16"/>
      <c r="P262" s="16"/>
      <c r="Q262" s="16"/>
      <c r="R262" s="343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9"/>
      <c r="B263" s="211"/>
      <c r="C263" s="211"/>
      <c r="D263" s="215"/>
      <c r="E263" s="212"/>
      <c r="F263" s="213"/>
      <c r="G263" s="212"/>
      <c r="H263" s="212"/>
      <c r="I263" s="236"/>
      <c r="J263" s="237"/>
      <c r="K263" s="237"/>
      <c r="L263" s="122"/>
      <c r="M263" s="238"/>
      <c r="N263" s="239"/>
      <c r="O263" s="16"/>
      <c r="P263" s="16"/>
      <c r="R263" s="343"/>
    </row>
    <row r="264" spans="1:26">
      <c r="A264" s="209"/>
      <c r="B264" s="211"/>
      <c r="C264" s="211"/>
      <c r="D264" s="215"/>
      <c r="E264" s="212"/>
      <c r="F264" s="213"/>
      <c r="G264" s="212"/>
      <c r="H264" s="212"/>
      <c r="I264" s="236"/>
      <c r="J264" s="237"/>
      <c r="K264" s="237"/>
      <c r="L264" s="122"/>
      <c r="M264" s="238"/>
      <c r="N264" s="239"/>
      <c r="O264" s="16"/>
      <c r="R264" s="241"/>
    </row>
    <row r="265" spans="1:26">
      <c r="A265" s="209"/>
      <c r="B265" s="211"/>
      <c r="C265" s="211"/>
      <c r="D265" s="215"/>
      <c r="E265" s="212"/>
      <c r="F265" s="213"/>
      <c r="G265" s="212"/>
      <c r="H265" s="212"/>
      <c r="I265" s="236"/>
      <c r="J265" s="237"/>
      <c r="K265" s="237"/>
      <c r="L265" s="122"/>
      <c r="M265" s="238"/>
      <c r="N265" s="239"/>
      <c r="O265" s="16"/>
      <c r="R265" s="241"/>
    </row>
    <row r="266" spans="1:26">
      <c r="A266" s="209"/>
      <c r="B266" s="211"/>
      <c r="C266" s="211"/>
      <c r="D266" s="215"/>
      <c r="E266" s="212"/>
      <c r="F266" s="213"/>
      <c r="G266" s="212"/>
      <c r="H266" s="212"/>
      <c r="I266" s="236"/>
      <c r="J266" s="237"/>
      <c r="K266" s="237"/>
      <c r="L266" s="122"/>
      <c r="M266" s="238"/>
      <c r="N266" s="239"/>
      <c r="O266" s="16"/>
      <c r="R266" s="241"/>
    </row>
    <row r="267" spans="1:26">
      <c r="A267" s="209"/>
      <c r="B267" s="199" t="s">
        <v>2980</v>
      </c>
      <c r="O267" s="16"/>
      <c r="R267" s="241"/>
    </row>
    <row r="268" spans="1:26">
      <c r="R268" s="241"/>
    </row>
    <row r="269" spans="1:26">
      <c r="R269" s="241"/>
    </row>
    <row r="270" spans="1:26">
      <c r="R270" s="241"/>
    </row>
    <row r="271" spans="1:26">
      <c r="R271" s="241"/>
    </row>
    <row r="272" spans="1:26">
      <c r="R272" s="241"/>
    </row>
    <row r="273" spans="1:18">
      <c r="R273" s="241"/>
    </row>
    <row r="274" spans="1:18">
      <c r="R274" s="241"/>
    </row>
    <row r="284" spans="1:18">
      <c r="A284" s="216"/>
    </row>
    <row r="285" spans="1:18">
      <c r="A285" s="216"/>
      <c r="F285" s="517"/>
    </row>
    <row r="286" spans="1:18">
      <c r="A286" s="212"/>
    </row>
  </sheetData>
  <autoFilter ref="R1:R28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2021-01-07T03:11:21Z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