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59" i="7"/>
  <c r="M59" s="1"/>
  <c r="K58"/>
  <c r="M58" s="1"/>
  <c r="L33"/>
  <c r="K33"/>
  <c r="L46"/>
  <c r="K46"/>
  <c r="M46" s="1"/>
  <c r="M44"/>
  <c r="L44"/>
  <c r="K44"/>
  <c r="M33" l="1"/>
  <c r="L28" l="1"/>
  <c r="K28"/>
  <c r="M28" s="1"/>
  <c r="K57"/>
  <c r="M57" s="1"/>
  <c r="L30"/>
  <c r="K30"/>
  <c r="M30" s="1"/>
  <c r="K245"/>
  <c r="L245" s="1"/>
  <c r="L47"/>
  <c r="K47"/>
  <c r="M47" s="1"/>
  <c r="K55"/>
  <c r="M55" s="1"/>
  <c r="L26"/>
  <c r="K26"/>
  <c r="L25"/>
  <c r="K25"/>
  <c r="M25" s="1"/>
  <c r="M26" l="1"/>
  <c r="L13"/>
  <c r="K13"/>
  <c r="M13" l="1"/>
  <c r="L10" l="1"/>
  <c r="K10"/>
  <c r="M10" l="1"/>
  <c r="K242" l="1"/>
  <c r="L242" s="1"/>
  <c r="M7" l="1"/>
  <c r="F230" l="1"/>
  <c r="K231"/>
  <c r="L231" s="1"/>
  <c r="K222"/>
  <c r="L222" s="1"/>
  <c r="K225"/>
  <c r="L225" s="1"/>
  <c r="K233" l="1"/>
  <c r="L233" s="1"/>
  <c r="F224"/>
  <c r="F223"/>
  <c r="F221"/>
  <c r="K221" s="1"/>
  <c r="L221" s="1"/>
  <c r="F201"/>
  <c r="F153"/>
  <c r="K232" l="1"/>
  <c r="L232" s="1"/>
  <c r="K230"/>
  <c r="L230" s="1"/>
  <c r="K236"/>
  <c r="L236" s="1"/>
  <c r="K237"/>
  <c r="L237" s="1"/>
  <c r="K229"/>
  <c r="L229" s="1"/>
  <c r="K239"/>
  <c r="L239" s="1"/>
  <c r="K235"/>
  <c r="L235" s="1"/>
  <c r="K228" l="1"/>
  <c r="L228" s="1"/>
  <c r="K217"/>
  <c r="L217" s="1"/>
  <c r="K219"/>
  <c r="L219" s="1"/>
  <c r="K216"/>
  <c r="L216" s="1"/>
  <c r="K218"/>
  <c r="L218" s="1"/>
  <c r="K147"/>
  <c r="L147" s="1"/>
  <c r="K200"/>
  <c r="L200" s="1"/>
  <c r="K214"/>
  <c r="L214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3"/>
  <c r="L203" s="1"/>
  <c r="K202"/>
  <c r="L202" s="1"/>
  <c r="K201"/>
  <c r="L201" s="1"/>
  <c r="K197"/>
  <c r="L197" s="1"/>
  <c r="K196"/>
  <c r="L196" s="1"/>
  <c r="K195"/>
  <c r="L195" s="1"/>
  <c r="K192"/>
  <c r="L192" s="1"/>
  <c r="K191"/>
  <c r="L191" s="1"/>
  <c r="K190"/>
  <c r="L190" s="1"/>
  <c r="K189"/>
  <c r="L189" s="1"/>
  <c r="K188"/>
  <c r="L188" s="1"/>
  <c r="K187"/>
  <c r="L187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3"/>
  <c r="L173" s="1"/>
  <c r="K171"/>
  <c r="L171" s="1"/>
  <c r="K169"/>
  <c r="L169" s="1"/>
  <c r="K168"/>
  <c r="L168" s="1"/>
  <c r="K167"/>
  <c r="L167" s="1"/>
  <c r="K165"/>
  <c r="L165" s="1"/>
  <c r="K164"/>
  <c r="L164" s="1"/>
  <c r="K163"/>
  <c r="L163" s="1"/>
  <c r="K162"/>
  <c r="K161"/>
  <c r="L161" s="1"/>
  <c r="K160"/>
  <c r="L160" s="1"/>
  <c r="K158"/>
  <c r="L158" s="1"/>
  <c r="K157"/>
  <c r="L157" s="1"/>
  <c r="K156"/>
  <c r="L156" s="1"/>
  <c r="K155"/>
  <c r="L155" s="1"/>
  <c r="K154"/>
  <c r="L154" s="1"/>
  <c r="K153"/>
  <c r="L153" s="1"/>
  <c r="H152"/>
  <c r="K152" s="1"/>
  <c r="L152" s="1"/>
  <c r="K149"/>
  <c r="L149" s="1"/>
  <c r="K148"/>
  <c r="L148" s="1"/>
  <c r="K146"/>
  <c r="L146" s="1"/>
  <c r="K145"/>
  <c r="L145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H118"/>
  <c r="K118" s="1"/>
  <c r="L118" s="1"/>
  <c r="F117"/>
  <c r="K117" s="1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D7" i="6"/>
  <c r="K6" i="4"/>
  <c r="K6" i="3"/>
  <c r="L6" i="2"/>
</calcChain>
</file>

<file path=xl/sharedStrings.xml><?xml version="1.0" encoding="utf-8"?>
<sst xmlns="http://schemas.openxmlformats.org/spreadsheetml/2006/main" count="7625" uniqueCount="3830">
  <si>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</si>
  <si>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</si>
  <si>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</si>
  <si>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</si>
  <si>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</si>
  <si>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</si>
  <si>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</si>
  <si>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</si>
  <si>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</si>
  <si>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</si>
  <si>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</si>
  <si>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</si>
  <si>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</si>
  <si>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</si>
  <si>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</si>
  <si>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</si>
  <si>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</si>
  <si>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</si>
  <si>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</si>
  <si>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</si>
  <si>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</si>
  <si>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</si>
  <si>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</si>
  <si>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</si>
  <si>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</si>
  <si>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</si>
  <si>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</si>
  <si>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</si>
  <si>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</si>
  <si>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</si>
  <si>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</si>
  <si>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</si>
  <si>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</si>
  <si>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</si>
  <si>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</si>
  <si>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</si>
  <si>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</si>
  <si>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</si>
  <si>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</si>
  <si>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</si>
  <si>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</si>
  <si>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</si>
  <si>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</si>
  <si>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</si>
  <si>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</si>
  <si>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</si>
  <si>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</si>
  <si>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</si>
  <si>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</si>
  <si>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</si>
  <si>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</si>
  <si>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</si>
  <si>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</si>
  <si>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</si>
  <si>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</si>
  <si>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</si>
  <si>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</si>
  <si>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</si>
  <si>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</si>
  <si>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</si>
  <si>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</si>
  <si>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</si>
  <si>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</si>
  <si>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</si>
  <si>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</si>
  <si>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</si>
  <si>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</si>
  <si>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</si>
  <si>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</si>
  <si>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</si>
  <si>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</si>
  <si>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</si>
  <si>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</si>
  <si>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</si>
  <si>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</si>
  <si>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</si>
  <si>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</si>
  <si>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</si>
  <si>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</si>
  <si>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</si>
  <si>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</si>
  <si>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</si>
  <si>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</si>
  <si>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</si>
  <si>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</si>
  <si>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</si>
  <si>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</si>
  <si>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</si>
  <si>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</si>
  <si>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</si>
  <si>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</si>
  <si>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</si>
  <si>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</si>
  <si>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</si>
  <si>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</si>
  <si>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</si>
  <si>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</si>
  <si>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</si>
  <si>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</si>
  <si>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</si>
  <si>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</si>
  <si>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</si>
  <si>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</si>
  <si>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</si>
  <si>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</si>
  <si>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</si>
  <si>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</si>
  <si>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</si>
  <si>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</si>
  <si>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</si>
  <si>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</si>
  <si>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</si>
  <si>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</si>
  <si>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</si>
  <si>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</si>
  <si>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</si>
  <si>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</si>
  <si>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</si>
  <si>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</si>
  <si>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</si>
  <si>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</si>
  <si>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</si>
  <si>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</si>
  <si>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</si>
  <si>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</si>
  <si>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</si>
  <si>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</si>
  <si>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</si>
  <si>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</si>
  <si>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</si>
  <si>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</si>
  <si>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</si>
  <si>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</si>
  <si>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</si>
  <si>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</si>
  <si>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</si>
  <si>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</si>
  <si>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</si>
  <si>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</si>
  <si>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</si>
  <si>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</si>
  <si>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</si>
  <si>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</si>
  <si>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</si>
  <si>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</si>
  <si>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</si>
  <si>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</si>
  <si>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</si>
  <si>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</si>
  <si>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</si>
  <si>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</si>
  <si>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</si>
  <si>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</si>
  <si>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</si>
  <si>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</si>
  <si>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</si>
  <si>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</si>
  <si>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</si>
  <si>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</si>
  <si>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</si>
  <si>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</si>
  <si>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</si>
  <si>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</si>
  <si>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</si>
  <si>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</si>
  <si>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</si>
  <si>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</si>
  <si>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</si>
  <si>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</si>
  <si>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</si>
  <si>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</si>
  <si>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</si>
  <si>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</si>
  <si>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</si>
  <si>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</si>
  <si>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</si>
  <si>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</si>
  <si>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</si>
  <si>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</si>
  <si>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</si>
  <si>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</si>
  <si>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</si>
  <si>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</si>
  <si>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</si>
  <si>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</si>
  <si>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</si>
  <si>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</si>
  <si>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</si>
  <si>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</si>
  <si>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</si>
  <si>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</si>
  <si>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</si>
  <si>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</si>
  <si>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</si>
  <si>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</si>
  <si>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</si>
  <si>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</si>
  <si>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</si>
  <si>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</si>
  <si>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</si>
  <si>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</si>
  <si>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</si>
  <si>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</si>
  <si>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</si>
  <si>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</si>
  <si>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</si>
  <si>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</si>
  <si>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</si>
  <si>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</si>
  <si>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</si>
  <si>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</si>
  <si>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</si>
  <si>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</si>
  <si>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</si>
  <si>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</si>
  <si>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</si>
  <si>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</si>
  <si>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</si>
  <si>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</si>
  <si>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</si>
  <si>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</si>
  <si>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</si>
  <si>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</si>
  <si>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</si>
  <si>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</si>
  <si>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</si>
  <si>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</si>
  <si>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</si>
  <si>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</si>
  <si>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</si>
  <si>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</si>
  <si>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</si>
  <si>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</si>
  <si>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</si>
  <si>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</si>
  <si>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</si>
  <si>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</si>
  <si>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</si>
  <si>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</si>
  <si>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</si>
  <si>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</si>
  <si>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</si>
  <si>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</si>
  <si>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</si>
  <si>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</si>
  <si>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</si>
  <si>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</si>
  <si>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</si>
  <si>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</si>
  <si>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</si>
  <si>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</si>
  <si>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</si>
  <si>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</si>
  <si>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</si>
  <si>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</si>
  <si>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</si>
  <si>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</si>
  <si>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</si>
  <si>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</si>
  <si>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</si>
  <si>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</si>
  <si>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</si>
  <si>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</si>
  <si>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</si>
  <si>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</si>
  <si>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</si>
  <si>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</si>
  <si>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</si>
  <si>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</si>
  <si>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</si>
  <si>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</si>
  <si>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</si>
  <si>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</si>
  <si>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</si>
  <si>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</si>
  <si>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</si>
  <si>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</si>
  <si>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</si>
  <si>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</si>
  <si>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</si>
  <si>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</si>
  <si>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</si>
  <si>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</si>
  <si>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</si>
  <si>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</si>
  <si>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</si>
  <si>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</si>
  <si>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</si>
  <si>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</si>
  <si>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</si>
  <si>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</si>
  <si>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</si>
  <si>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</si>
  <si>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</si>
  <si>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</si>
  <si>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</si>
  <si>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</si>
  <si>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</si>
  <si>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</si>
  <si>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</si>
  <si>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</si>
  <si>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</si>
  <si>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</si>
  <si>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</si>
  <si>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</si>
  <si>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</si>
  <si>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</si>
  <si>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</si>
  <si>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</si>
  <si>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</si>
  <si>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</si>
  <si>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</si>
  <si>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</si>
  <si>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</si>
  <si>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</si>
  <si>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</si>
  <si>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</si>
  <si>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</si>
  <si>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</si>
  <si>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</si>
  <si>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</si>
  <si>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</si>
  <si>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</si>
  <si>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</si>
  <si>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</si>
  <si>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</si>
  <si>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</si>
  <si>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</si>
  <si>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</si>
  <si>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</si>
  <si>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</si>
  <si>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</si>
  <si>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</si>
  <si>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</si>
  <si>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</si>
  <si>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</si>
  <si>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</si>
  <si>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</si>
  <si>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</si>
  <si>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</si>
  <si>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</si>
  <si>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</si>
  <si>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</si>
  <si>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</si>
  <si>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</si>
  <si>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</si>
  <si>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</si>
  <si>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</si>
  <si>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</si>
  <si>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</si>
  <si>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</si>
  <si>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</si>
  <si>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</si>
  <si>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</si>
  <si>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</si>
  <si>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</si>
  <si>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</si>
  <si>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</si>
  <si>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</si>
  <si>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</si>
  <si>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</si>
  <si>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</si>
  <si>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</si>
  <si>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</si>
  <si>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</si>
  <si>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</si>
  <si>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</si>
  <si>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</si>
  <si>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</si>
  <si>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</si>
  <si>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</si>
  <si>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</si>
  <si>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</si>
  <si>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</si>
  <si>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</si>
  <si>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</si>
  <si>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</si>
  <si>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</si>
  <si>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</si>
  <si>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</si>
  <si>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</si>
  <si>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</si>
  <si>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</si>
  <si>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</si>
  <si>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</si>
  <si>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</si>
  <si>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</si>
  <si>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</si>
  <si>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</si>
  <si>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</si>
  <si>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</si>
  <si>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</si>
  <si>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</si>
  <si>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</si>
  <si>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</si>
  <si>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</si>
  <si>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</si>
  <si>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</si>
  <si>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</si>
  <si>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</si>
  <si>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</si>
  <si>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</si>
  <si>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</si>
  <si>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</si>
  <si>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</si>
  <si>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</si>
  <si>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</si>
  <si>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</si>
  <si>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</si>
  <si>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</si>
  <si>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</si>
  <si>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</si>
  <si>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</si>
  <si>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</si>
  <si>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</si>
  <si>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</si>
  <si>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</si>
  <si>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</si>
  <si>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</si>
  <si>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</si>
  <si>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</si>
  <si>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</si>
  <si>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</si>
  <si>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</si>
  <si>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</si>
  <si>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</si>
  <si>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</si>
  <si>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</si>
  <si>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</si>
  <si>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</si>
  <si>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</si>
  <si>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</si>
  <si>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</si>
  <si>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</si>
  <si>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</si>
  <si>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</si>
  <si>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</si>
  <si>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</si>
  <si>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</si>
  <si>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</si>
  <si>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</si>
  <si>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</si>
  <si>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</si>
  <si>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</si>
  <si>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</si>
  <si>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</si>
  <si>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</si>
  <si>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</si>
  <si>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</si>
  <si>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</si>
  <si>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</si>
  <si>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</si>
  <si>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</si>
  <si>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</si>
  <si>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</si>
  <si>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</si>
  <si>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</si>
  <si>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</si>
  <si>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</si>
  <si>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</si>
  <si>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</si>
  <si>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</si>
  <si>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</si>
  <si>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</si>
  <si>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</si>
  <si>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</si>
  <si>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</si>
  <si>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</si>
  <si>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</si>
  <si>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</si>
  <si>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</si>
  <si>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</si>
  <si>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</si>
  <si>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</si>
  <si>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</si>
  <si>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</si>
  <si>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</si>
  <si>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</si>
  <si>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</si>
  <si>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</si>
  <si>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</si>
  <si>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</si>
  <si>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</si>
  <si>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</si>
  <si>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</si>
  <si>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</si>
  <si>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</si>
  <si>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</si>
  <si>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</si>
  <si>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</si>
  <si>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</si>
  <si>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</si>
  <si>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</si>
  <si>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</si>
  <si>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</si>
  <si>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</si>
  <si>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</si>
  <si>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</si>
  <si>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</si>
  <si>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</si>
  <si>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</si>
  <si>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</si>
  <si>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</si>
  <si>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</si>
  <si>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</si>
  <si>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</si>
  <si>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</si>
  <si>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</si>
  <si>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</si>
  <si>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</si>
  <si>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</si>
  <si>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</si>
  <si>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</si>
  <si>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</si>
  <si>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</si>
  <si>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</si>
  <si>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</si>
  <si>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</si>
  <si>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</si>
  <si>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</si>
  <si>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</si>
  <si>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</si>
  <si>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</si>
  <si>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</si>
  <si>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</si>
  <si>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</si>
  <si>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</si>
  <si>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</si>
  <si>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</si>
  <si>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</si>
  <si>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</si>
  <si>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</si>
  <si>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</si>
  <si>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</si>
  <si>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</si>
  <si>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</si>
  <si>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</si>
  <si>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</si>
  <si>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</si>
  <si>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</si>
  <si>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</si>
  <si>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</si>
  <si>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</si>
  <si>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</si>
  <si>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</si>
  <si>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</si>
  <si>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</si>
  <si>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</si>
  <si>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</si>
  <si>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</si>
  <si>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</si>
  <si>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</si>
  <si>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</si>
  <si>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</si>
  <si>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</si>
  <si>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</si>
  <si>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</si>
  <si>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</si>
  <si>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</si>
  <si>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</si>
  <si>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</si>
  <si>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</si>
  <si>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</si>
  <si>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</si>
  <si>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</si>
  <si>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</si>
  <si>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</si>
  <si>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</si>
  <si>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</si>
  <si>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</si>
  <si>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</si>
  <si>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</si>
  <si>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</si>
  <si>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</si>
  <si>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</si>
  <si>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</si>
  <si>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</si>
  <si>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</si>
  <si>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</si>
  <si>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</si>
  <si>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</si>
  <si>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</si>
  <si>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</si>
  <si>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</si>
  <si>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</si>
  <si>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</si>
  <si>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</si>
  <si>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</si>
  <si>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</si>
  <si>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</si>
  <si>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</si>
  <si>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</si>
  <si>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</si>
  <si>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</si>
  <si>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</si>
  <si>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</si>
  <si>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</si>
  <si>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</si>
  <si>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</si>
  <si>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</si>
  <si>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</si>
  <si>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</si>
  <si>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</si>
  <si>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</si>
  <si>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</si>
  <si>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</si>
  <si>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</si>
  <si>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</si>
  <si>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</si>
  <si>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</si>
  <si>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</si>
  <si>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</si>
  <si>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</si>
  <si>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</si>
  <si>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</si>
  <si>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</si>
  <si>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</si>
  <si>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</si>
  <si>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</si>
  <si>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</si>
  <si>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</si>
  <si>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</si>
  <si>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</si>
  <si>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</si>
  <si>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</si>
  <si>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</si>
  <si>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</si>
  <si>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</si>
  <si>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</si>
  <si>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</si>
  <si>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</si>
  <si>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</si>
  <si>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</si>
  <si>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</si>
  <si>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</si>
  <si>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</si>
  <si>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</si>
  <si>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</si>
  <si>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</si>
  <si>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</si>
  <si>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</si>
  <si>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</si>
  <si>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</si>
  <si>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</si>
  <si>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</si>
  <si>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</si>
  <si>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</si>
  <si>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</si>
  <si>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</si>
  <si>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</si>
  <si>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</si>
  <si>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</si>
  <si>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</si>
  <si>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</si>
  <si>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</si>
  <si>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</si>
  <si>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</si>
  <si>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</si>
  <si>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</si>
  <si>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</si>
  <si>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</si>
  <si>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</si>
  <si>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</si>
  <si>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</si>
  <si>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</si>
  <si>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</si>
  <si>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</si>
  <si>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</si>
  <si>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</si>
  <si>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</si>
  <si>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</si>
  <si>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</si>
  <si>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</si>
  <si>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</si>
  <si>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</si>
  <si>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</si>
  <si>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</si>
  <si>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</si>
  <si>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</si>
  <si>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</si>
  <si>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</si>
  <si>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</si>
  <si>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</si>
  <si>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</si>
  <si>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</si>
  <si>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</si>
  <si>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</si>
  <si>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</si>
  <si>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</si>
  <si>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</si>
  <si>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</si>
  <si>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</si>
  <si>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</si>
  <si>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</si>
  <si>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</si>
  <si>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</si>
  <si>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</si>
  <si>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</si>
  <si>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</si>
  <si>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</si>
  <si>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</si>
  <si>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</si>
  <si>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</si>
  <si>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</si>
  <si>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</si>
  <si>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</si>
  <si>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</si>
  <si>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</si>
  <si>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</si>
  <si>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</si>
  <si>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</si>
  <si>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</si>
  <si>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</si>
  <si>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</si>
  <si>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</si>
  <si>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</si>
  <si>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</si>
  <si>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</si>
  <si>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</si>
  <si>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</si>
  <si>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</si>
  <si>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</si>
  <si>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</si>
  <si>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</si>
  <si>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</si>
  <si>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</si>
  <si>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</si>
  <si>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</si>
  <si>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</si>
  <si>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</si>
  <si>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</si>
  <si>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</si>
  <si>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</si>
  <si>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</si>
  <si>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</si>
  <si>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</si>
  <si>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</si>
  <si>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</si>
  <si>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</si>
  <si>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</si>
  <si>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</si>
  <si>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</si>
  <si>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</si>
  <si>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</si>
  <si>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</si>
  <si>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</si>
  <si>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</si>
  <si>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</si>
  <si>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</si>
  <si>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</si>
  <si>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</si>
  <si>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</si>
  <si>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</si>
  <si>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</si>
  <si>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</si>
  <si>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</si>
  <si>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</si>
  <si>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</si>
  <si>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</si>
  <si>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</si>
  <si>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</si>
  <si>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</si>
  <si>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</si>
  <si>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</si>
  <si>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</si>
  <si>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</si>
  <si>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</si>
  <si>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</si>
  <si>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</si>
  <si>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</si>
  <si>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</si>
  <si>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</si>
  <si>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</si>
  <si>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</si>
  <si>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</si>
  <si>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</si>
  <si>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</si>
  <si>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</si>
  <si>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</si>
  <si>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</si>
  <si>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</si>
  <si>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</si>
  <si>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</si>
  <si>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</si>
  <si>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</si>
  <si>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</si>
  <si>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</si>
  <si>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</si>
  <si>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</si>
  <si>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</si>
  <si>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</si>
  <si>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</si>
  <si>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</si>
  <si>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</si>
  <si>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</si>
  <si>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</si>
  <si>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</si>
  <si>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</si>
  <si>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</si>
  <si>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</si>
  <si>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</si>
  <si>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</si>
  <si>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</si>
  <si>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</si>
  <si>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</si>
  <si>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</si>
  <si>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</si>
  <si>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</si>
  <si>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</si>
  <si>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</si>
  <si>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</si>
  <si>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</si>
  <si>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</si>
  <si>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</si>
  <si>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</si>
  <si>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</si>
  <si>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</si>
  <si>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</si>
  <si>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</si>
  <si>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</si>
  <si>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</si>
  <si>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</si>
  <si>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</si>
  <si>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</si>
  <si>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</si>
  <si>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</si>
  <si>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</si>
  <si>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</si>
  <si>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</si>
  <si>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</si>
  <si>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</si>
  <si>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</si>
  <si>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</si>
  <si>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</si>
  <si>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</si>
  <si>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</si>
  <si>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</si>
  <si>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</si>
  <si>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</si>
  <si>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</si>
  <si>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</si>
  <si>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</si>
  <si>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</si>
  <si>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</si>
  <si>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</si>
  <si>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</si>
  <si>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</si>
  <si>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</si>
  <si>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</si>
  <si>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</si>
  <si>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</si>
  <si>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</si>
  <si>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</si>
  <si>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</si>
  <si>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</si>
  <si>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</si>
  <si>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</si>
  <si>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</si>
  <si>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</si>
  <si>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</si>
  <si>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</si>
  <si>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</si>
  <si>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</si>
  <si>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</si>
  <si>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</si>
  <si>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</si>
  <si>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</si>
  <si>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</si>
  <si>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</si>
  <si>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</si>
  <si>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</si>
  <si>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</si>
  <si>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</si>
  <si>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</si>
  <si>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</si>
  <si>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</si>
  <si>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</si>
  <si>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</si>
  <si>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</si>
  <si>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</si>
  <si>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</si>
  <si>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</si>
  <si>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</si>
  <si>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</si>
  <si>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</si>
  <si>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</si>
  <si>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</si>
  <si>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</si>
  <si>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</si>
  <si>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</si>
  <si>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</si>
  <si>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</si>
  <si>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</si>
  <si>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</si>
  <si>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</si>
  <si>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</si>
  <si>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</si>
  <si>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</si>
  <si>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</si>
  <si>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</si>
  <si>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</si>
  <si>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</si>
  <si>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</si>
  <si>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</si>
  <si>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</si>
  <si>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</si>
  <si>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</si>
  <si>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</si>
  <si>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</si>
  <si>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</si>
  <si>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</si>
  <si>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</si>
  <si>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</si>
  <si>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</si>
  <si>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</si>
  <si>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</si>
  <si>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</si>
  <si>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</si>
  <si>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</si>
  <si>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</si>
  <si>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</si>
  <si>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</si>
  <si>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</si>
  <si>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</si>
  <si>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</si>
  <si>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</si>
  <si>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</si>
  <si>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</si>
  <si>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</si>
  <si>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</si>
  <si>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</si>
  <si>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</si>
  <si>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</si>
  <si>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</si>
  <si>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</si>
  <si>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</si>
  <si>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</si>
  <si>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</si>
  <si>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</si>
  <si>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</si>
  <si>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</si>
  <si>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</si>
  <si>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</si>
  <si>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</si>
  <si>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</si>
  <si>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</si>
  <si>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</si>
  <si>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</si>
  <si>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</si>
  <si>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</si>
  <si>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</si>
  <si>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</si>
  <si>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</si>
  <si>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</si>
  <si>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</si>
  <si>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</si>
  <si>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</si>
  <si>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</si>
  <si>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</si>
  <si>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</si>
  <si>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</si>
  <si>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</si>
  <si>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</si>
  <si>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</si>
  <si>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</si>
  <si>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</si>
  <si>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</si>
  <si>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</si>
  <si>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</si>
  <si>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</si>
  <si>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</si>
  <si>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</si>
  <si>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</si>
  <si>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</si>
  <si>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</si>
  <si>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</si>
  <si>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</si>
  <si>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</si>
  <si>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</si>
  <si>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</si>
  <si>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</si>
  <si>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</si>
  <si>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</si>
  <si>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</si>
  <si>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</si>
  <si>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</si>
  <si>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</si>
  <si>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</si>
  <si>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</si>
  <si>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</si>
  <si>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</si>
  <si>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</si>
  <si>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</si>
  <si>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</si>
  <si>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</si>
  <si>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</si>
  <si>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</si>
  <si>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</si>
  <si>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</si>
  <si>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</si>
  <si>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</si>
  <si>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</si>
  <si>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</si>
  <si>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</si>
  <si>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</si>
  <si>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</si>
  <si>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</si>
  <si>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</si>
  <si>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</si>
  <si>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</si>
  <si>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</si>
  <si>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</si>
  <si>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</si>
  <si>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</si>
  <si>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</si>
  <si>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</si>
  <si>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</si>
  <si>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</si>
  <si>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</si>
  <si>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</si>
  <si>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</si>
  <si>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</si>
  <si>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</si>
  <si>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</si>
  <si>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</si>
  <si>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</si>
  <si>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</si>
  <si>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</si>
  <si>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</si>
  <si>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</si>
  <si>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</si>
  <si>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</si>
  <si>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</si>
  <si>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</si>
  <si>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</si>
  <si>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</si>
  <si>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</si>
  <si>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</si>
  <si>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</si>
  <si>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</si>
  <si>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</si>
  <si>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</si>
  <si>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</si>
  <si>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</si>
  <si>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</si>
  <si>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</si>
  <si>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</si>
  <si>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</si>
  <si>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</si>
  <si>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</si>
  <si>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</si>
  <si>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</si>
  <si>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</si>
  <si>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</si>
  <si>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</si>
  <si>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</si>
  <si>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</si>
  <si>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</si>
  <si>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</si>
  <si>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</si>
  <si>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</si>
  <si>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</si>
  <si>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</si>
  <si>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</si>
  <si>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</si>
  <si>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</si>
  <si>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</si>
  <si>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</si>
  <si>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</si>
  <si>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</si>
  <si>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</si>
  <si>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</si>
  <si>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</si>
  <si>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</si>
  <si>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</si>
  <si>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</si>
  <si>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</si>
  <si>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</si>
  <si>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</si>
  <si>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</si>
  <si>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</si>
  <si>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</si>
  <si>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</si>
  <si>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</si>
  <si>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</si>
  <si>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</si>
  <si>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</si>
  <si>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</si>
  <si>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</si>
  <si>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</si>
  <si>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</si>
  <si>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</si>
  <si>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</si>
  <si>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</si>
  <si>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</si>
  <si>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</si>
  <si>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</si>
  <si>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</si>
  <si>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</si>
  <si>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</si>
  <si>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</si>
  <si>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</si>
  <si>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</si>
  <si>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</si>
  <si>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</si>
  <si>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</si>
  <si>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</si>
  <si>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</si>
  <si>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</si>
  <si>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</si>
  <si>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</si>
  <si>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</si>
  <si>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</si>
  <si>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</si>
  <si>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</si>
  <si>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</si>
  <si>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</si>
  <si>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</si>
  <si>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</si>
  <si>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</si>
  <si>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</si>
  <si>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</si>
  <si>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</si>
  <si>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</si>
  <si>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</si>
  <si>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</si>
  <si>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</si>
  <si>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</si>
  <si>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</si>
  <si>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</si>
  <si>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</si>
  <si>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</si>
  <si>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</si>
  <si>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</si>
  <si>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</si>
  <si>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</si>
  <si>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</si>
  <si>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</si>
  <si>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</si>
  <si>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</si>
  <si>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</si>
  <si>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</si>
  <si>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</si>
  <si>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</si>
  <si>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</si>
  <si>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</si>
  <si>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</si>
  <si>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</si>
  <si>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</si>
  <si>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</si>
  <si>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</si>
  <si>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</si>
  <si>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</si>
  <si>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</si>
  <si>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</si>
  <si>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</si>
  <si>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</si>
  <si>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</si>
  <si>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</si>
  <si>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</si>
  <si>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</si>
  <si>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</si>
  <si>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</si>
  <si>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</si>
  <si>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</si>
  <si>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</si>
  <si>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</si>
  <si>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</si>
  <si>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</si>
  <si>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</si>
  <si>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</si>
  <si>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</si>
  <si>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</si>
  <si>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</si>
  <si>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</si>
  <si>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</si>
  <si>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</si>
  <si>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</si>
  <si>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</si>
  <si>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</si>
  <si>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</si>
  <si>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</si>
  <si>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</si>
  <si>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</si>
  <si>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</si>
  <si>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</si>
  <si>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</si>
  <si>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</si>
  <si>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</si>
  <si>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</si>
  <si>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</si>
  <si>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</si>
  <si>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</si>
  <si>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</si>
  <si>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</si>
  <si>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</si>
  <si>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</si>
  <si>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</si>
  <si>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</si>
  <si>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</si>
  <si>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</si>
  <si>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</si>
  <si>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</si>
  <si>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</si>
  <si>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</si>
  <si>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</si>
  <si>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</si>
  <si>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</si>
  <si>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</si>
  <si>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</si>
  <si>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</si>
  <si>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</si>
  <si>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</si>
  <si>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</si>
  <si>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</si>
  <si>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</si>
  <si>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</si>
  <si>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</si>
  <si>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</si>
  <si>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</si>
  <si>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</si>
  <si>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</si>
  <si>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</si>
  <si>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</si>
  <si>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</si>
  <si>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</si>
  <si>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</si>
  <si>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</si>
  <si>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</si>
  <si>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</si>
  <si>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</si>
  <si>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</si>
  <si>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</si>
  <si>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</si>
  <si>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</si>
  <si>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</si>
  <si>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</si>
  <si>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</si>
  <si>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</si>
  <si>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</si>
  <si>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</si>
  <si>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</si>
  <si>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</si>
  <si>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</si>
  <si>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</si>
  <si>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</si>
  <si>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</si>
  <si>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</si>
  <si>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</si>
  <si>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</si>
  <si>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</si>
  <si>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</si>
  <si>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</si>
  <si>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</si>
  <si>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</si>
  <si>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</si>
  <si>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</si>
  <si>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</si>
  <si>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</si>
  <si>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</si>
  <si>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</si>
  <si>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</si>
  <si>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</si>
  <si>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</si>
  <si>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</si>
  <si>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</si>
  <si>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</si>
  <si>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</si>
  <si>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</si>
  <si>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</si>
  <si>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</si>
  <si>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</si>
  <si>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</si>
  <si>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</si>
  <si>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</si>
  <si>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</si>
  <si>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</si>
  <si>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</si>
  <si>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</si>
  <si>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</si>
  <si>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</si>
  <si>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</si>
  <si>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</si>
  <si>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</si>
  <si>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</si>
  <si>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</si>
  <si>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</si>
  <si>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</si>
  <si>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</si>
  <si>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</si>
  <si>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</si>
  <si>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</si>
  <si>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</si>
  <si>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</si>
  <si>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</si>
  <si>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</si>
  <si>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</si>
  <si>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</si>
  <si>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</si>
  <si>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</si>
  <si>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</si>
  <si>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</si>
  <si>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</si>
  <si>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</si>
  <si>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</si>
  <si>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</si>
  <si>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</si>
  <si>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</si>
  <si>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</si>
  <si>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</si>
  <si>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</si>
  <si>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</si>
  <si>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</si>
  <si>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</si>
  <si>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</si>
  <si>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</si>
  <si>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</si>
  <si>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</si>
  <si>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</si>
  <si>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</si>
  <si>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</si>
  <si>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</si>
  <si>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</si>
  <si>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</si>
  <si>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</si>
  <si>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</si>
  <si>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</si>
  <si>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</si>
  <si>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</si>
  <si>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</si>
  <si>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</si>
  <si>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</si>
  <si>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</si>
  <si>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</si>
  <si>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</si>
  <si>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</si>
  <si>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</si>
  <si>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</si>
  <si>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</si>
  <si>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</si>
  <si>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</si>
  <si>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</si>
  <si>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</si>
  <si>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</si>
  <si>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</si>
  <si>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</si>
  <si>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</si>
  <si>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</si>
  <si>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</si>
  <si>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</si>
  <si>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</si>
  <si>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</si>
  <si>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</si>
  <si>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</si>
  <si>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</si>
  <si>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</si>
  <si>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</si>
  <si>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</si>
  <si>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</si>
  <si>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</si>
  <si>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</si>
  <si>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</si>
  <si>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</si>
  <si>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</si>
  <si>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</si>
  <si>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</si>
  <si>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</si>
  <si>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</si>
  <si>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</si>
  <si>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</si>
  <si>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</si>
  <si>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</si>
  <si>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</si>
  <si>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</si>
  <si>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</si>
  <si>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</si>
  <si>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</si>
  <si>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</si>
  <si>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</si>
  <si>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</si>
  <si>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</si>
  <si>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</si>
  <si>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</si>
  <si>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</si>
  <si>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</si>
  <si>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</si>
  <si>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</si>
  <si>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</si>
  <si>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</si>
  <si>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</si>
  <si>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</si>
  <si>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</si>
  <si>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</si>
  <si>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</si>
  <si>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</si>
  <si>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</si>
  <si>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</si>
  <si>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</si>
  <si>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</si>
  <si>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</si>
  <si>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</si>
  <si>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</si>
  <si>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</si>
  <si>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</si>
  <si>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</si>
  <si>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</si>
  <si>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</si>
  <si>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</si>
  <si>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</si>
  <si>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</si>
  <si>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</si>
  <si>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</si>
  <si>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</si>
  <si>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</si>
  <si>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</si>
  <si>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</si>
  <si>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</si>
  <si>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</si>
  <si>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</si>
  <si>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</si>
  <si>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</si>
  <si>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</si>
  <si>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</si>
  <si>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</si>
  <si>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</si>
  <si>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</si>
  <si>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</si>
  <si>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</si>
  <si>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</si>
  <si>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</si>
  <si>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</si>
  <si>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</si>
  <si>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</si>
  <si>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</si>
  <si>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</si>
  <si>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</si>
  <si>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</si>
  <si>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</si>
  <si>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</si>
  <si>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</si>
  <si>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</si>
  <si>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</si>
  <si>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</si>
  <si>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</si>
  <si>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</si>
  <si>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</si>
  <si>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</si>
  <si>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</si>
  <si>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</si>
  <si>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</si>
  <si>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</si>
  <si>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</si>
  <si>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</si>
  <si>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</si>
  <si>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</si>
  <si>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</si>
  <si>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</si>
  <si>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</si>
  <si>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</si>
  <si>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</si>
  <si>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</si>
  <si>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</si>
  <si>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</si>
  <si>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</si>
  <si>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</si>
  <si>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</si>
  <si>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</si>
  <si>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</si>
  <si>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</si>
  <si>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</si>
  <si>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</si>
  <si>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</si>
  <si>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</si>
  <si>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</si>
  <si>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</si>
  <si>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</si>
  <si>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</si>
  <si>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</si>
  <si>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</si>
  <si>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</si>
  <si>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</si>
  <si>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</si>
  <si>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</si>
  <si>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</si>
  <si>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</si>
  <si>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</si>
  <si>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</si>
  <si>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</si>
  <si>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</si>
  <si>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</si>
  <si>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</si>
  <si>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</si>
  <si>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</si>
  <si>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</si>
  <si>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</si>
  <si>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</si>
  <si>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</si>
  <si>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</si>
  <si>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</si>
  <si>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</si>
  <si>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</si>
  <si>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</si>
  <si>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</si>
  <si>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</si>
  <si>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</si>
  <si>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</si>
  <si>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</si>
  <si>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</si>
  <si>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</si>
  <si>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</si>
  <si>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</si>
  <si>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</si>
  <si>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</si>
  <si>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</si>
  <si>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</si>
  <si>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</si>
  <si>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</si>
  <si>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</si>
  <si>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</si>
  <si>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</si>
  <si>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</si>
  <si>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</si>
  <si>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</si>
  <si>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</si>
  <si>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</si>
  <si>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</si>
  <si>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</si>
  <si>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</si>
  <si>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</si>
  <si>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</si>
  <si>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</si>
  <si>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</si>
  <si>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</si>
  <si>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</si>
  <si>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</si>
  <si>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</si>
  <si>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</si>
  <si>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</si>
  <si>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</si>
  <si>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</si>
  <si>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</si>
  <si>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</si>
  <si>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</si>
  <si>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</si>
  <si>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</si>
  <si>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</si>
  <si>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</si>
  <si>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</si>
  <si>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</si>
  <si>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</si>
  <si>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</si>
  <si>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</si>
  <si>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</si>
  <si>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</si>
  <si>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</si>
  <si>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</si>
  <si>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</si>
  <si>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</si>
  <si>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</si>
  <si>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</si>
  <si>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</si>
  <si>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</si>
  <si>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</si>
  <si>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</si>
  <si>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</si>
  <si>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</si>
  <si>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</si>
  <si>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</si>
  <si>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</si>
  <si>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</si>
  <si>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</si>
  <si>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</si>
  <si>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</si>
  <si>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</si>
  <si>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</si>
  <si>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</si>
  <si>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</si>
  <si>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</si>
  <si>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</si>
  <si>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</si>
  <si>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</si>
  <si>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</si>
  <si>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</si>
  <si>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</si>
  <si>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</si>
  <si>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</si>
  <si>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</si>
  <si>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</si>
  <si>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</si>
  <si>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</si>
  <si>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</si>
  <si>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</si>
  <si>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</si>
  <si>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</si>
  <si>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</si>
  <si>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</si>
  <si>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</si>
  <si>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</si>
  <si>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</si>
  <si>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</si>
  <si>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</si>
  <si>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</si>
  <si>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</si>
  <si>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</si>
  <si>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</si>
  <si>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</si>
  <si>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</si>
  <si>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</si>
  <si>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</si>
  <si>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</si>
  <si>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</si>
  <si>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</si>
  <si>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</si>
  <si>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</si>
  <si>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</si>
  <si>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</si>
  <si>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</si>
  <si>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</si>
  <si>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</si>
  <si>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</si>
  <si>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</si>
  <si>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</si>
  <si>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</si>
  <si>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</si>
  <si>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</si>
  <si>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</si>
  <si>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</si>
  <si>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</si>
  <si>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</si>
  <si>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</si>
  <si>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</si>
  <si>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</si>
  <si>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</si>
  <si>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</si>
  <si>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</si>
  <si>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</si>
  <si>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</si>
  <si>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</si>
  <si>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</si>
  <si>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</si>
  <si>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</si>
  <si>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</si>
  <si>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</si>
  <si>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</si>
  <si>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</si>
  <si>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</si>
  <si>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</si>
  <si>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</si>
  <si>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</si>
  <si>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</si>
  <si>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</si>
  <si>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</si>
  <si>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</si>
  <si>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</si>
  <si>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</si>
  <si>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</si>
  <si>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</si>
  <si>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</si>
  <si>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</si>
  <si>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</si>
  <si>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</si>
  <si>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</si>
  <si>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</si>
  <si>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</si>
  <si>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</si>
  <si>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</si>
  <si>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</si>
  <si>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</si>
  <si>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</si>
  <si>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</si>
  <si>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</si>
  <si>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</si>
  <si>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</si>
  <si>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</si>
  <si>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</si>
  <si>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</si>
  <si>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</si>
  <si>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</si>
  <si>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</si>
  <si>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</si>
  <si>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</si>
  <si>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</si>
  <si>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</si>
  <si>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</si>
  <si>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</si>
  <si>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</si>
  <si>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</si>
  <si>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</si>
  <si>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</si>
  <si>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</si>
  <si>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</si>
  <si>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</si>
  <si>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</si>
  <si>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</si>
  <si>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</si>
  <si>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</si>
  <si>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</si>
  <si>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</si>
  <si>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</si>
  <si>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</si>
  <si>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</si>
  <si>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</si>
  <si>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</si>
  <si>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</si>
  <si>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</si>
  <si>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</si>
  <si>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</si>
  <si>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</si>
  <si>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</si>
  <si>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</si>
  <si>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</si>
  <si>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</si>
  <si>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</si>
  <si>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</si>
  <si>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</si>
  <si>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</si>
  <si>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</si>
  <si>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</si>
  <si>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</si>
  <si>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</si>
  <si>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</si>
  <si>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</si>
  <si>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</si>
  <si>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</si>
  <si>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</si>
  <si>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</si>
  <si>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</si>
  <si>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</si>
  <si>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</si>
  <si>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</si>
  <si>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</si>
  <si>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</si>
  <si>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</si>
  <si>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</si>
  <si>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</si>
  <si>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</si>
  <si>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</si>
  <si>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</si>
  <si>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</si>
  <si>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</si>
  <si>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</si>
  <si>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</si>
  <si>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</si>
  <si>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</si>
  <si>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</si>
  <si>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</si>
  <si>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</si>
  <si>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</si>
  <si>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</si>
  <si>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</si>
  <si>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</si>
  <si>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</si>
  <si>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</si>
  <si>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</si>
  <si>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</si>
  <si>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</si>
  <si>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</si>
  <si>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</si>
  <si>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</si>
  <si>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</si>
  <si>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</si>
  <si>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</si>
  <si>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</si>
  <si>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</si>
  <si>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</si>
  <si>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</si>
  <si>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</si>
  <si>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</si>
  <si>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</si>
  <si>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</si>
  <si>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</si>
  <si>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</si>
  <si>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</si>
  <si>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</si>
  <si>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</si>
  <si>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</si>
  <si>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</si>
  <si>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</si>
  <si>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</si>
  <si>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</si>
  <si>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</si>
  <si>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</si>
  <si>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</si>
  <si>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</si>
  <si>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</si>
  <si>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</si>
  <si>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</si>
  <si>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</si>
  <si>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</si>
  <si>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</si>
  <si>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</si>
  <si>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</si>
  <si>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</si>
  <si>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</si>
  <si>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</si>
  <si>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</si>
  <si>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</si>
  <si>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</si>
  <si>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</si>
  <si>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</si>
  <si>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</si>
  <si>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</si>
  <si>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</si>
  <si>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</si>
  <si>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</si>
  <si>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</si>
  <si>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</si>
  <si>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</si>
  <si>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</si>
  <si>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</si>
  <si>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</si>
  <si>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</si>
  <si>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</si>
  <si>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</si>
  <si>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</si>
  <si>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</si>
  <si>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</si>
  <si>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</si>
  <si>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</si>
  <si>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</si>
  <si>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</si>
  <si>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</si>
  <si>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</si>
  <si>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</si>
  <si>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</si>
  <si>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</si>
  <si>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</si>
  <si>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</si>
  <si>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</si>
  <si>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</si>
  <si>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</si>
  <si>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</si>
  <si>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</si>
  <si>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</si>
  <si>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</si>
  <si>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</si>
  <si>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</si>
  <si>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</si>
  <si>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</si>
  <si>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</si>
  <si>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</si>
  <si>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</si>
  <si>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</si>
  <si>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</si>
  <si>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</si>
  <si>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</si>
  <si>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</si>
  <si>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</si>
  <si>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</si>
  <si>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</si>
  <si>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</si>
  <si>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</si>
  <si>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</si>
  <si>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</si>
  <si>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</si>
  <si>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</si>
  <si>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</si>
  <si>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</si>
  <si>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</si>
  <si>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</si>
  <si>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</si>
  <si>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</si>
  <si>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</si>
  <si>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</si>
  <si>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</si>
  <si>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</si>
  <si>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</si>
  <si>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</si>
  <si>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</si>
  <si>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</si>
  <si>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</si>
  <si>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</si>
  <si>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</si>
  <si>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</si>
  <si>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</si>
  <si>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</si>
  <si>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</si>
  <si>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</si>
  <si>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</si>
  <si>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</si>
  <si>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</si>
  <si>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</si>
  <si>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</si>
  <si>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</si>
  <si>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</si>
  <si>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</si>
  <si>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</si>
  <si>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</si>
  <si>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</si>
  <si>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</si>
  <si>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</si>
  <si>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</si>
  <si>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</si>
  <si>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</si>
  <si>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</si>
  <si>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</si>
  <si>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</si>
  <si>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</si>
  <si>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</si>
  <si>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</si>
  <si>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</si>
  <si>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</si>
  <si>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</si>
  <si>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</si>
  <si>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</si>
  <si>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</si>
  <si>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</si>
  <si>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</si>
  <si>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</si>
  <si>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</si>
  <si>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</si>
  <si>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</si>
  <si>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</si>
  <si>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</si>
  <si>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</si>
  <si>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</si>
  <si>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</si>
  <si>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</si>
  <si>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</si>
  <si>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</si>
  <si>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</si>
  <si>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</si>
  <si>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</si>
  <si>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</si>
  <si>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</si>
  <si>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</si>
  <si>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</si>
  <si>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</si>
  <si>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</si>
  <si>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</si>
  <si>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</si>
  <si>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</si>
  <si>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</si>
  <si>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</si>
  <si>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</si>
  <si>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</si>
  <si>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</si>
  <si>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</si>
  <si>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</si>
  <si>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</si>
  <si>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</si>
  <si>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</si>
  <si>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</si>
  <si>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</si>
  <si>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</si>
  <si>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</si>
  <si>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</si>
  <si>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</si>
  <si>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</si>
  <si>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</si>
  <si>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</si>
  <si>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</si>
  <si>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</si>
  <si>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</si>
  <si>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</si>
  <si>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</si>
  <si>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</si>
  <si>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</si>
  <si>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</si>
  <si>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</si>
  <si>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</si>
  <si>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</si>
  <si>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</si>
  <si>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</si>
  <si>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</si>
  <si>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</si>
  <si>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</si>
  <si>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</si>
  <si>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</si>
  <si>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</si>
  <si>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</si>
  <si>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</si>
  <si>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</si>
  <si>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</si>
  <si>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</si>
  <si>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</si>
  <si>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</si>
  <si>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</si>
  <si>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</si>
  <si>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</si>
  <si>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</si>
  <si>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</si>
  <si>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</si>
  <si>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</si>
  <si>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</si>
  <si>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</si>
  <si>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</si>
  <si>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</si>
  <si>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</si>
  <si>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</si>
  <si>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</si>
  <si>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</si>
  <si>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</si>
  <si>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</si>
  <si>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</si>
  <si>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</si>
  <si>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</si>
  <si>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</si>
  <si>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</si>
  <si>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</si>
  <si>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</si>
  <si>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</si>
  <si>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</si>
  <si>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</si>
  <si>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</si>
  <si>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</si>
  <si>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</si>
  <si>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</si>
  <si>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</si>
  <si>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</si>
  <si>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</si>
  <si>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</si>
  <si>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</si>
  <si>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</si>
  <si>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</si>
  <si>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</si>
  <si>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</si>
  <si>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</si>
  <si>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</si>
  <si>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</si>
  <si>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</si>
  <si>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</si>
  <si>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</si>
  <si>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</si>
  <si>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</si>
  <si>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</si>
  <si>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</si>
  <si>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</si>
  <si>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</si>
  <si>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</si>
  <si>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</si>
  <si>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</si>
  <si>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</si>
  <si>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</si>
  <si>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</si>
  <si>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</si>
  <si>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</si>
  <si>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</si>
  <si>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</si>
  <si>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</si>
  <si>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</si>
  <si>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</si>
  <si>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</si>
  <si>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</si>
  <si>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</si>
  <si>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</si>
  <si>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</si>
  <si>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</si>
  <si>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</si>
  <si>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</si>
  <si>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</si>
  <si>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</si>
  <si>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</si>
  <si>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</si>
  <si>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</si>
  <si>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</si>
  <si>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</si>
  <si>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</si>
  <si>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</si>
  <si>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</si>
  <si>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</si>
  <si>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</si>
  <si>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</si>
  <si>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</si>
  <si>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</si>
  <si>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</si>
  <si>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</si>
  <si>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</si>
  <si>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</si>
  <si>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</si>
  <si>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</si>
  <si>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</si>
  <si>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</si>
  <si>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</si>
  <si>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</si>
  <si>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</si>
  <si>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</si>
  <si>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</si>
  <si>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</si>
  <si>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</si>
  <si>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</si>
  <si>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</si>
  <si>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</si>
  <si>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</si>
  <si>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</si>
  <si>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</si>
  <si>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</si>
  <si>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</si>
  <si>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</si>
  <si>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</si>
  <si>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</si>
  <si>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</si>
  <si>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</si>
  <si>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</si>
  <si>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</si>
  <si>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</si>
  <si>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</si>
  <si>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</si>
  <si>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</si>
  <si>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</si>
  <si>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</si>
  <si>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</si>
  <si>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</si>
  <si>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</si>
  <si>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</si>
  <si>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</si>
  <si>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</si>
  <si>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</si>
  <si>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</si>
  <si>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</si>
  <si>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</si>
  <si>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</si>
  <si>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</si>
  <si>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</si>
  <si>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</si>
  <si>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</si>
  <si>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</si>
  <si>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</si>
  <si>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</si>
  <si>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</si>
  <si>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</si>
  <si>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</si>
  <si>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</si>
  <si>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</si>
  <si>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</si>
  <si>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</si>
  <si>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</si>
  <si>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</si>
  <si>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</si>
  <si>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</si>
  <si>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</si>
  <si>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</si>
  <si>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</si>
  <si>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</si>
  <si>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</si>
  <si>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</si>
  <si>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</si>
  <si>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</si>
  <si>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</si>
  <si>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</si>
  <si>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</si>
  <si>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</si>
  <si>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</si>
  <si>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</si>
  <si>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</si>
  <si>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</si>
  <si>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</si>
  <si>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</si>
  <si>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</si>
  <si>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</si>
  <si>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</si>
  <si>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</si>
  <si>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</si>
  <si>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</si>
  <si>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</si>
  <si>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</si>
  <si>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</si>
  <si>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</si>
  <si>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</si>
  <si>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</si>
  <si>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</si>
  <si>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</si>
  <si>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</si>
  <si>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</si>
  <si>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</si>
  <si>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</si>
  <si>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</si>
  <si>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</si>
  <si>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</si>
  <si>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</si>
  <si>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</si>
  <si>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</si>
  <si>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</si>
  <si>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</si>
  <si>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</si>
  <si>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</si>
  <si>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</si>
  <si>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</si>
  <si>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</si>
  <si>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</si>
  <si>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</si>
  <si>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</si>
  <si>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</si>
  <si>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</si>
  <si>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</si>
  <si>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</si>
  <si>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</si>
  <si>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</si>
  <si>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</si>
  <si>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</si>
  <si>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</si>
  <si>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</si>
  <si>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</si>
  <si>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</si>
  <si>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</si>
  <si>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</si>
  <si>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</si>
  <si>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</si>
  <si>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</si>
  <si>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</si>
  <si>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</si>
  <si>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</si>
  <si>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</si>
  <si>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</si>
  <si>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</si>
  <si>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</si>
  <si>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</si>
  <si>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</si>
  <si>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</si>
  <si>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</si>
  <si>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</si>
  <si>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</si>
  <si>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</si>
  <si>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</si>
  <si>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</si>
  <si>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</si>
  <si>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</si>
  <si>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</si>
  <si>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</si>
  <si>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</si>
  <si>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</si>
  <si>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</si>
  <si>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</si>
  <si>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</si>
  <si>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</si>
  <si>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</si>
  <si>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</si>
  <si>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</si>
  <si>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</si>
  <si>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</si>
  <si>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</si>
  <si>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</si>
  <si>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</si>
  <si>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</si>
  <si>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</si>
  <si>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</si>
  <si>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</si>
  <si>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</si>
  <si>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</si>
  <si>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</si>
  <si>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</si>
  <si>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</si>
  <si>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</si>
  <si>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</si>
  <si>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</si>
  <si>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</si>
  <si>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</si>
  <si>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</si>
  <si>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</si>
  <si>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</si>
  <si>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</si>
  <si>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</si>
  <si>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</si>
  <si>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</si>
  <si>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</si>
  <si>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</si>
  <si>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</si>
  <si>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</si>
  <si>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</si>
  <si>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</si>
  <si>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</si>
  <si>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</si>
  <si>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</si>
  <si>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</si>
  <si>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</si>
  <si>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</si>
  <si>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</si>
  <si>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</si>
  <si>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</si>
  <si>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</si>
  <si>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</si>
  <si>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</si>
  <si>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</si>
  <si>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</si>
  <si>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</si>
  <si>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</si>
  <si>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</si>
  <si>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</si>
  <si>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</si>
  <si>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</si>
  <si>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</si>
  <si>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</si>
  <si>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</si>
  <si>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</si>
  <si>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</si>
  <si>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</si>
  <si>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</si>
  <si>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</si>
  <si>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</si>
  <si>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</si>
  <si>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</si>
  <si>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</si>
  <si>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</si>
  <si>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</si>
  <si>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</si>
  <si>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</si>
  <si>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</si>
  <si>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</si>
  <si>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</si>
  <si>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</si>
  <si>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</si>
  <si>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</si>
  <si>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</si>
  <si>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</si>
  <si>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</si>
  <si>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</si>
  <si>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</si>
  <si>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</si>
  <si>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</si>
  <si>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</si>
  <si>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</si>
  <si>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</si>
  <si>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</si>
  <si>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</si>
  <si>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</si>
  <si>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</si>
  <si>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</si>
  <si>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</si>
  <si>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</si>
  <si>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</si>
  <si>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</si>
  <si>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</si>
  <si>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</si>
  <si>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</si>
  <si>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</si>
  <si>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</si>
  <si>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</si>
  <si>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</si>
  <si>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</si>
  <si>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</si>
  <si>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</si>
  <si>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</si>
  <si>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</si>
  <si>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</si>
  <si>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</si>
  <si>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</si>
  <si>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</si>
  <si>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</si>
  <si>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</si>
  <si>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</si>
  <si>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</si>
  <si>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</si>
  <si>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</si>
  <si>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</si>
  <si>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</si>
  <si>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</si>
  <si>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</si>
  <si>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</si>
  <si>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</si>
  <si>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</si>
  <si>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</si>
  <si>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</si>
  <si>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</si>
  <si>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</si>
  <si>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</si>
  <si>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</si>
  <si>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</si>
  <si>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</si>
  <si>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</si>
  <si>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</si>
  <si>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</si>
  <si>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</si>
  <si>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</si>
  <si>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</si>
  <si>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</si>
  <si>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</si>
  <si>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</si>
  <si>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</si>
  <si>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</si>
  <si>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</si>
  <si>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</si>
  <si>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</si>
  <si>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</si>
  <si>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</si>
  <si>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</si>
  <si>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</si>
  <si>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</si>
  <si>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</si>
  <si>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</si>
  <si>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</si>
  <si>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</si>
  <si>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</si>
  <si>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</si>
  <si>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</si>
  <si>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</si>
  <si>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</si>
  <si>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</si>
  <si>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</si>
  <si>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</si>
  <si>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</si>
  <si>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</si>
  <si>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</si>
  <si>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</si>
  <si>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</si>
  <si>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</si>
  <si>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</si>
  <si>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</si>
  <si>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</si>
  <si>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</si>
  <si>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</si>
  <si>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</si>
  <si>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</si>
  <si>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</si>
  <si>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</si>
  <si>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</si>
  <si>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</si>
  <si>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</si>
  <si>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</si>
  <si>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</si>
  <si>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</si>
  <si>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</si>
  <si>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</si>
  <si>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</si>
  <si>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</si>
  <si>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</si>
  <si>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</si>
  <si>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</si>
  <si>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</si>
  <si>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</si>
  <si>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</si>
  <si>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</si>
  <si>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</si>
  <si>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</si>
  <si>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</si>
  <si>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</si>
  <si>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</si>
  <si>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</si>
  <si>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</si>
  <si>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</si>
  <si>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</si>
  <si>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</si>
  <si>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</si>
  <si>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</si>
  <si>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</si>
  <si>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</si>
  <si>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</si>
  <si>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</si>
  <si>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</si>
  <si>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</si>
  <si>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</si>
  <si>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</si>
  <si>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</si>
  <si>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</si>
  <si>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</si>
  <si>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</si>
  <si>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</si>
  <si>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</si>
  <si>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</si>
  <si>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</si>
  <si>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</si>
  <si>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</si>
  <si>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</si>
  <si>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</si>
  <si>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</si>
  <si>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</si>
  <si>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</si>
  <si>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</si>
  <si>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</si>
  <si>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</si>
  <si>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</si>
  <si>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</si>
  <si>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</si>
  <si>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</si>
  <si>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</si>
  <si>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</si>
  <si>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</si>
  <si>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</si>
  <si>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</si>
  <si>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</si>
  <si>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</si>
  <si>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</si>
  <si>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</si>
  <si>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</si>
  <si>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</si>
  <si>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</si>
  <si>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</si>
  <si>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</si>
  <si>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</si>
  <si>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</si>
  <si>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</si>
  <si>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</si>
  <si>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</si>
  <si>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</si>
  <si>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</si>
  <si>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</si>
  <si>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</si>
  <si>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</si>
  <si>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</si>
  <si>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</si>
  <si>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</si>
  <si>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</si>
  <si>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</si>
  <si>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</si>
  <si>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</si>
  <si>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</si>
  <si>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</si>
  <si>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</si>
  <si>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</si>
  <si>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</si>
  <si>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</si>
  <si>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</si>
  <si>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</si>
  <si>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</si>
  <si>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</si>
  <si>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</si>
  <si>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</si>
  <si>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</si>
  <si>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</si>
  <si>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</si>
  <si>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</si>
  <si>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</si>
  <si>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</si>
  <si>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</si>
  <si>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</si>
  <si>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</si>
  <si>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</si>
  <si>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</si>
  <si>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</si>
  <si>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</si>
  <si>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</si>
  <si>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</si>
  <si>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</si>
  <si>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</si>
  <si>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</si>
  <si>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</si>
  <si>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</si>
  <si>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</si>
  <si>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</si>
  <si>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</si>
  <si>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</si>
  <si>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</si>
  <si>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</si>
  <si>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</si>
  <si>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</si>
  <si>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</si>
  <si>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</si>
  <si>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</si>
  <si>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</si>
  <si>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</si>
  <si>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</si>
  <si>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</si>
  <si>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</si>
  <si>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</si>
  <si>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</si>
  <si>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</si>
  <si>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</si>
  <si>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</si>
  <si>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</si>
  <si>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</si>
  <si>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</si>
  <si>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</si>
  <si>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</si>
  <si>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</si>
  <si>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</si>
  <si>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</si>
  <si>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</si>
  <si>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</si>
  <si>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</si>
  <si>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</si>
  <si>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</si>
  <si>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</si>
  <si>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</si>
  <si>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</si>
  <si>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</si>
  <si>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</si>
  <si>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</si>
  <si>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</si>
  <si>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</si>
  <si>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</si>
  <si>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</si>
  <si>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</si>
  <si>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</si>
  <si>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</si>
  <si>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</si>
  <si>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</si>
  <si>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</si>
  <si>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</si>
  <si>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</si>
  <si>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</si>
  <si>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</si>
  <si>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</si>
  <si>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</si>
  <si>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</si>
  <si>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</si>
  <si>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</si>
  <si>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</si>
  <si>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</si>
  <si>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</si>
  <si>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</si>
  <si>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</si>
  <si>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</si>
  <si>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</si>
  <si>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</si>
  <si>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</si>
  <si>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</si>
  <si>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</si>
  <si>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</si>
  <si>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</si>
  <si>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</si>
  <si>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</si>
  <si>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</si>
  <si>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</si>
  <si>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</si>
  <si>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</si>
  <si>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</si>
  <si>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</si>
  <si>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</si>
  <si>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</si>
  <si>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</si>
  <si>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</si>
  <si>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</si>
  <si>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</si>
  <si>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</si>
  <si>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</si>
  <si>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</si>
  <si>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</si>
  <si>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</si>
  <si>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</si>
  <si>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</si>
  <si>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</si>
  <si>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</si>
  <si>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</si>
  <si>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</si>
  <si>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</si>
  <si>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</si>
  <si>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</si>
  <si>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</si>
  <si>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</si>
  <si>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</si>
  <si>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</si>
  <si>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</si>
  <si>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</si>
  <si>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</si>
  <si>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</si>
  <si>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</si>
  <si>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</si>
  <si>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</si>
  <si>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</si>
  <si>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</si>
  <si>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</si>
  <si>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</si>
  <si>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</si>
  <si>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</si>
  <si>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</si>
  <si>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</si>
  <si>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</si>
  <si>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</si>
  <si>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</si>
  <si>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</si>
  <si>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</si>
  <si>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</si>
  <si>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</si>
  <si>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</si>
  <si>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</si>
  <si>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</si>
  <si>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</si>
  <si>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</si>
  <si>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</si>
  <si>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</si>
  <si>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</si>
  <si>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</si>
  <si>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</si>
  <si>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</si>
  <si>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</si>
  <si>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</si>
  <si>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</si>
  <si>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</si>
  <si>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</si>
  <si>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</si>
  <si>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</si>
  <si>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</si>
  <si>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</si>
  <si>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</si>
  <si>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</si>
  <si>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</si>
  <si>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</si>
  <si>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</si>
  <si>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</si>
  <si>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</si>
  <si>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</si>
  <si>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</si>
  <si>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</si>
  <si>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</si>
  <si>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</si>
  <si>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</si>
  <si>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</si>
  <si>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</si>
  <si>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</si>
  <si>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</si>
  <si>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</si>
  <si>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</si>
  <si>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</si>
  <si>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</si>
  <si>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</si>
  <si>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</si>
  <si>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</si>
  <si>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</si>
  <si>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</si>
  <si>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</si>
  <si>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</si>
  <si>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</si>
  <si>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</si>
  <si>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</si>
  <si>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</si>
  <si>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</si>
  <si>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</si>
  <si>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</si>
  <si>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</si>
  <si>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</si>
  <si>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</si>
  <si>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</si>
  <si>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</si>
  <si>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</si>
  <si>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</si>
  <si>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</si>
  <si>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</si>
  <si>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</si>
  <si>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</si>
  <si>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</si>
  <si>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</si>
  <si>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</si>
  <si>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</si>
  <si>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</si>
  <si>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</si>
  <si>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</si>
  <si>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</si>
  <si>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</si>
  <si>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</si>
  <si>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</si>
  <si>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</si>
  <si>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</si>
  <si>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</si>
  <si>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</si>
  <si>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</si>
  <si>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</si>
  <si>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</si>
  <si>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</si>
  <si>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</si>
  <si>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</si>
  <si>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</si>
  <si>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</si>
  <si>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</si>
  <si>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</si>
  <si>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</si>
  <si>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</si>
  <si>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</si>
  <si>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</si>
  <si>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</si>
  <si>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</si>
  <si>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</si>
  <si>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</si>
  <si>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</si>
  <si>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</si>
  <si>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</si>
  <si>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</si>
  <si>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</si>
  <si>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</si>
  <si>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</si>
  <si>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</si>
  <si>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</si>
  <si>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</si>
  <si>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</si>
  <si>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</si>
  <si>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</si>
  <si>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</si>
  <si>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</si>
  <si>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</si>
  <si>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</si>
  <si>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</si>
  <si>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</si>
  <si>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</si>
  <si>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</si>
  <si>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</si>
  <si>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</si>
  <si>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</si>
  <si>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</si>
  <si>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</si>
  <si>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</si>
  <si>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</si>
  <si>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</si>
  <si>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</si>
  <si>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</si>
  <si>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</si>
  <si>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</si>
  <si>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</si>
  <si>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</si>
  <si>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</si>
  <si>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</si>
  <si>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</si>
  <si>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</si>
  <si>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</si>
  <si>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</si>
  <si>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</si>
  <si>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</si>
  <si>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</si>
  <si>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</si>
  <si>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</si>
  <si>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</si>
  <si>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</si>
  <si>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</si>
  <si>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</si>
  <si>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</si>
  <si>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</si>
  <si>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</si>
  <si>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</si>
  <si>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</si>
  <si>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</si>
  <si>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</si>
  <si>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</si>
  <si>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</si>
  <si>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</si>
  <si>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</si>
  <si>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</si>
  <si>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</si>
  <si>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</si>
  <si>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</si>
  <si>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</si>
  <si>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</si>
  <si>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</si>
  <si>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</si>
  <si>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</si>
  <si>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</si>
  <si>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</si>
  <si>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</si>
  <si>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</si>
  <si>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</si>
  <si>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</si>
  <si>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</si>
  <si>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</si>
  <si>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</si>
  <si>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</si>
  <si>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</si>
  <si>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</si>
  <si>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</si>
  <si>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</si>
  <si>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</si>
  <si>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</si>
  <si>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</si>
  <si>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</si>
  <si>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</si>
  <si>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</si>
  <si>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</si>
  <si>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</si>
  <si>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</si>
  <si>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</si>
  <si>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</si>
  <si>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</si>
  <si>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</si>
  <si>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</si>
  <si>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</si>
  <si>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</si>
  <si>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</si>
  <si>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</si>
  <si>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</si>
  <si>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</si>
  <si>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</si>
  <si>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</si>
  <si>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</si>
  <si>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</si>
  <si>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</si>
  <si>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</si>
  <si>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</si>
  <si>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</si>
  <si>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</si>
  <si>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</si>
  <si>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</si>
  <si>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</si>
  <si>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</si>
  <si>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</si>
  <si>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</si>
  <si>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</si>
  <si>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</si>
  <si>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</si>
  <si>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</si>
  <si>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</si>
  <si>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</si>
  <si>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</si>
  <si>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</si>
  <si>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</si>
  <si>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</si>
  <si>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</si>
  <si>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</si>
  <si>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</si>
  <si>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</si>
  <si>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</si>
  <si>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</si>
  <si>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</si>
  <si>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</si>
  <si>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</si>
  <si>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</si>
  <si>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</si>
  <si>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</si>
  <si>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</si>
  <si>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</si>
  <si>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</si>
  <si>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</si>
  <si>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</si>
  <si>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</si>
  <si>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</si>
  <si>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</si>
  <si>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</si>
  <si>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</si>
  <si>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</si>
  <si>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</si>
  <si>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</si>
  <si>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</si>
  <si>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</si>
  <si>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</si>
  <si>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</si>
  <si>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</si>
  <si>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</si>
  <si>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</si>
  <si>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</si>
  <si>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</si>
  <si>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</si>
  <si>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</si>
  <si>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</si>
  <si>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</si>
  <si>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</si>
  <si>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</si>
  <si>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</si>
  <si>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</si>
  <si>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</si>
  <si>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</si>
  <si>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</si>
  <si>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</si>
  <si>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</si>
  <si>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</si>
  <si>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</si>
  <si>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</si>
  <si>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</si>
  <si>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</si>
  <si>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</si>
  <si>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</si>
  <si>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</si>
  <si>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</si>
  <si>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</si>
  <si>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</si>
  <si>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</si>
  <si>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</si>
  <si>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</si>
  <si>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</si>
  <si>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</si>
  <si>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</si>
  <si>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</si>
  <si>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</si>
  <si>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</si>
  <si>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</si>
  <si>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</si>
  <si>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</si>
  <si>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</si>
  <si>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</si>
  <si>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</si>
  <si>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</si>
  <si>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</si>
  <si>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</si>
  <si>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</si>
  <si>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</si>
  <si>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</si>
  <si>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</si>
  <si>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</si>
  <si>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</si>
  <si>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</si>
  <si>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</si>
  <si>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</si>
  <si>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</si>
  <si>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</si>
  <si>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</si>
  <si>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</si>
  <si>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</si>
  <si>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</si>
  <si>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</si>
  <si>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</si>
  <si>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</si>
  <si>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</si>
  <si>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</si>
  <si>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</si>
  <si>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</si>
  <si>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</si>
  <si>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</si>
  <si>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</si>
  <si>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</si>
  <si>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</si>
  <si>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</si>
  <si>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</si>
  <si>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</si>
  <si>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</si>
  <si>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</si>
  <si>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</si>
  <si>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</si>
  <si>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</si>
  <si>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</si>
  <si>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</si>
  <si>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</si>
  <si>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</si>
  <si>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</si>
  <si>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</si>
  <si>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</si>
  <si>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</si>
  <si>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</si>
  <si>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</si>
  <si>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</si>
  <si>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</si>
  <si>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</si>
  <si>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</si>
  <si>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</si>
  <si>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</si>
  <si>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</si>
  <si>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</si>
  <si>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</si>
  <si>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</si>
  <si>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</si>
  <si>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</si>
  <si>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</si>
  <si>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</si>
  <si>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</si>
  <si>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</si>
  <si>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</si>
  <si>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</si>
  <si>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</si>
  <si>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</si>
  <si>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</si>
  <si>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</si>
  <si>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</si>
  <si>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</si>
  <si>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</si>
  <si>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</si>
  <si>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</si>
  <si>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</si>
  <si>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</si>
  <si>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</si>
  <si>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</si>
  <si>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</si>
  <si>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</si>
  <si>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</si>
  <si>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</si>
  <si>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</si>
  <si>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</si>
  <si>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</si>
  <si>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</si>
  <si>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</si>
  <si>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</si>
  <si>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</si>
  <si>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</si>
  <si>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</si>
  <si>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</si>
  <si>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</si>
  <si>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</si>
  <si>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</si>
  <si>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</si>
  <si>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</si>
  <si>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</si>
  <si>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</si>
  <si>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</si>
  <si>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</si>
  <si>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</si>
  <si>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</si>
  <si>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</si>
  <si>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</si>
  <si>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</si>
  <si>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</si>
  <si>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</si>
  <si>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</si>
  <si>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</si>
  <si>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</si>
  <si>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</si>
  <si>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</si>
  <si>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</si>
  <si>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</si>
  <si>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</si>
  <si>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</si>
  <si>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</si>
  <si>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</si>
  <si>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</si>
  <si>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</si>
  <si>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</si>
  <si>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</si>
  <si>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</si>
  <si>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</si>
  <si>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</si>
  <si>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</si>
  <si>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</si>
  <si>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</si>
  <si>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</si>
  <si>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</si>
  <si>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</si>
  <si>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</si>
  <si>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</si>
  <si>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</si>
  <si>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</si>
  <si>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</si>
  <si>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</si>
  <si>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</si>
  <si>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</si>
  <si>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</si>
  <si>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</si>
  <si>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</si>
  <si>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</si>
  <si>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</si>
  <si>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</si>
  <si>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</si>
  <si>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</si>
  <si>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</si>
  <si>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</si>
  <si>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</si>
  <si>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</si>
  <si>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</si>
  <si>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</si>
  <si>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</si>
  <si>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</si>
  <si>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</si>
  <si>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</si>
  <si>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</si>
  <si>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</si>
  <si>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</si>
  <si>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</si>
  <si>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</si>
  <si>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</si>
  <si>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</si>
  <si>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</si>
  <si>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</si>
  <si>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</si>
  <si>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</si>
  <si>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</si>
  <si>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</si>
  <si>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</si>
  <si>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</si>
  <si>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</si>
  <si>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</si>
  <si>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</si>
  <si>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</si>
  <si>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</si>
  <si>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</si>
  <si>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</si>
  <si>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</si>
  <si>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</si>
  <si>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</si>
  <si>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</si>
  <si>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</si>
  <si>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</si>
  <si>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</si>
  <si>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</si>
  <si>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</si>
  <si>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</si>
  <si>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</si>
  <si>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</si>
  <si>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</si>
  <si>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</si>
  <si>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</si>
  <si>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</si>
  <si>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</si>
  <si>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</si>
  <si>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</si>
  <si>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</si>
  <si>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</si>
  <si>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</si>
  <si>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</si>
  <si>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</si>
  <si>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</si>
  <si>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</si>
  <si>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</si>
  <si>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</si>
  <si>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</si>
  <si>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</si>
  <si>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</si>
  <si>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</si>
  <si>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</si>
  <si>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</si>
  <si>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</si>
  <si>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</si>
  <si>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</si>
  <si>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</si>
  <si>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</si>
  <si>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</si>
  <si>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</si>
  <si>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</si>
  <si>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</si>
  <si>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</si>
  <si>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</si>
  <si>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</si>
  <si>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</si>
  <si>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</si>
  <si>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</si>
  <si>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</si>
  <si>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</si>
  <si>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</si>
  <si>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</si>
  <si>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</si>
  <si>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</si>
  <si>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</si>
  <si>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</si>
  <si>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</si>
  <si>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</si>
  <si>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</si>
  <si>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</si>
  <si>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</si>
  <si>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</si>
  <si>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</si>
  <si>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</si>
  <si>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</si>
  <si>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</si>
  <si>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</si>
  <si>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</si>
  <si>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</si>
  <si>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</si>
  <si>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</si>
  <si>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</si>
  <si>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</si>
  <si>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</si>
  <si>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</si>
  <si>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</si>
  <si>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</si>
  <si>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</si>
  <si>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</si>
  <si>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</si>
  <si>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</si>
  <si>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</si>
  <si>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</si>
  <si>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</si>
  <si>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</si>
  <si>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</si>
  <si>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</si>
  <si>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</si>
  <si>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</si>
  <si>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</si>
  <si>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</si>
  <si>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</si>
  <si>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</si>
  <si>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</si>
  <si>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</si>
  <si>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</si>
  <si>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</si>
  <si>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</si>
  <si>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</si>
  <si>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</si>
  <si>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</si>
  <si>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</si>
  <si>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</si>
  <si>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</si>
  <si>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</si>
  <si>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</si>
  <si>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</si>
  <si>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</si>
  <si>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</si>
  <si>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</si>
  <si>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</si>
  <si>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</si>
  <si>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</si>
  <si>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</si>
  <si>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</si>
  <si>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</si>
  <si>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</si>
  <si>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</si>
  <si>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</si>
  <si>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</si>
  <si>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</si>
  <si>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</si>
  <si>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</si>
  <si>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</si>
  <si>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</si>
  <si>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</si>
  <si>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</si>
  <si>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</si>
  <si>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</si>
  <si>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</si>
  <si>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</si>
  <si>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</si>
  <si>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</si>
  <si>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</si>
  <si>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</si>
  <si>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</si>
  <si>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</si>
  <si>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</si>
  <si>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</si>
  <si>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</si>
  <si>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</si>
  <si>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</si>
  <si>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</si>
  <si>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</si>
  <si>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</si>
  <si>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</si>
  <si>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</si>
  <si>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</si>
  <si>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</si>
  <si>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</si>
  <si>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</si>
  <si>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</si>
  <si>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</si>
  <si>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</si>
  <si>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</si>
  <si>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</si>
  <si>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</si>
  <si>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</si>
  <si>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</si>
  <si>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</si>
  <si>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</si>
  <si>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</si>
  <si>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</si>
  <si>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</si>
  <si>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</si>
  <si>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</si>
  <si>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</si>
  <si>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</si>
  <si>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</si>
  <si>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</si>
  <si>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</si>
  <si>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</si>
  <si>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</si>
  <si>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</si>
  <si>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</si>
  <si>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</si>
  <si>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</si>
  <si>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</si>
  <si>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</si>
  <si>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</si>
  <si>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</si>
  <si>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</si>
  <si>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</si>
  <si>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</si>
  <si>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</si>
  <si>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</si>
  <si>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</si>
  <si>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</si>
  <si>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</si>
  <si>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</si>
  <si>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</si>
  <si>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</si>
  <si>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</si>
  <si>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</si>
  <si>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</si>
  <si>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</si>
  <si>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</si>
  <si>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</si>
  <si>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</si>
  <si>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</si>
  <si>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</si>
  <si>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</si>
  <si>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</si>
  <si>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</si>
  <si>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</si>
  <si>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</si>
  <si>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</si>
  <si>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</si>
  <si>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</si>
  <si>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</si>
  <si>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</si>
  <si>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</si>
  <si>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</si>
  <si>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</si>
  <si>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</si>
  <si>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</si>
  <si>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</si>
  <si>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</si>
  <si>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</si>
  <si>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</si>
  <si>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</si>
  <si>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</si>
  <si>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</si>
  <si>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</si>
  <si>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</si>
  <si>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</si>
  <si>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</si>
  <si>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</si>
  <si>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</si>
  <si>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</si>
  <si>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</si>
  <si>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</si>
  <si>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</si>
  <si>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</si>
  <si>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</si>
  <si>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</si>
  <si>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</si>
  <si>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</si>
  <si>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</si>
  <si>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</si>
  <si>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</si>
  <si>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</si>
  <si>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</si>
  <si>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</si>
  <si>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</si>
  <si>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</si>
  <si>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</si>
  <si>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</si>
  <si>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</si>
  <si>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</si>
  <si>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</si>
  <si>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</si>
  <si>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</si>
  <si>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</si>
  <si>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</si>
  <si>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</si>
  <si>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</si>
  <si>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</si>
  <si>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</si>
  <si>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</si>
  <si>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</si>
  <si>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</si>
  <si>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</si>
  <si>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</si>
  <si>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</si>
  <si>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</si>
  <si>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</si>
  <si>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</si>
  <si>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</si>
  <si>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</si>
  <si>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</si>
  <si>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</si>
  <si>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</si>
  <si>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</si>
  <si>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</si>
  <si>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</si>
  <si>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</si>
  <si>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</si>
  <si>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</si>
  <si>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</si>
  <si>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</si>
  <si>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</si>
  <si>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</si>
  <si>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</si>
  <si>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</si>
  <si>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</si>
  <si>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</si>
  <si>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</si>
  <si>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</si>
  <si>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</si>
  <si>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</si>
  <si>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</si>
  <si>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</si>
  <si>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</si>
  <si>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</si>
  <si>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</si>
  <si>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</si>
  <si>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</si>
  <si>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</si>
  <si>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</si>
  <si>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</si>
  <si>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</si>
  <si>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</si>
  <si>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</si>
  <si>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</si>
  <si>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</si>
  <si>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</si>
  <si>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</si>
  <si>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</si>
  <si>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</si>
  <si>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</si>
  <si>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</si>
  <si>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</si>
  <si>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</si>
  <si>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</si>
  <si>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</si>
  <si>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</si>
  <si>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</si>
  <si>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</si>
  <si>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</si>
  <si>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</si>
  <si>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</si>
  <si>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</si>
  <si>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</si>
  <si>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</si>
  <si>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</si>
  <si>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</si>
  <si>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</si>
  <si>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</si>
  <si>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</si>
  <si>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</si>
  <si>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</si>
  <si>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</si>
  <si>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</si>
  <si>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</si>
  <si>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</si>
  <si>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</si>
  <si>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</si>
  <si>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</si>
  <si>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</si>
  <si>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</si>
  <si>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</si>
  <si>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</si>
  <si>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</si>
  <si>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</si>
  <si>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</si>
  <si>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</si>
  <si>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</si>
  <si>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</si>
  <si>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</si>
  <si>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</si>
  <si>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</si>
  <si>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</si>
  <si>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</si>
  <si>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</si>
  <si>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</si>
  <si>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</si>
  <si>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</si>
  <si>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</si>
  <si>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</si>
  <si>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</si>
  <si>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</si>
  <si>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</si>
  <si>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</si>
  <si>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</si>
  <si>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</si>
  <si>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</si>
  <si>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</si>
  <si>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</si>
  <si>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</si>
  <si>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</si>
  <si>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</si>
  <si>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</si>
  <si>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</si>
  <si>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</si>
  <si>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</si>
  <si>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</si>
  <si>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</si>
  <si>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</si>
  <si>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</si>
  <si>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</si>
  <si>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</si>
  <si>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</si>
  <si>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</si>
  <si>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</si>
  <si>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</si>
  <si>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</si>
  <si>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</si>
  <si>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</si>
  <si>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</si>
  <si>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</si>
  <si>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</si>
  <si>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</si>
  <si>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</si>
  <si>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</si>
  <si>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</si>
  <si>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</si>
  <si>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</si>
  <si>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</si>
  <si>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</si>
  <si>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</si>
  <si>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</si>
  <si>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</si>
  <si>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</si>
  <si>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</si>
  <si>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</si>
  <si>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</si>
  <si>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</si>
  <si>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</si>
  <si>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</si>
  <si>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</si>
  <si>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</si>
  <si>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</si>
  <si>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</si>
  <si>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</si>
  <si>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</si>
  <si>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</si>
  <si>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</si>
  <si>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</si>
  <si>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</si>
  <si>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</si>
  <si>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</si>
  <si>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</si>
  <si>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</si>
  <si>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</si>
  <si>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</si>
  <si>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</si>
  <si>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</si>
  <si>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</si>
  <si>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</si>
  <si>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</si>
  <si>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</si>
  <si>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</si>
  <si>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</si>
  <si>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</si>
  <si>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</si>
  <si>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</si>
  <si>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</si>
  <si>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</si>
  <si>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</si>
  <si>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</si>
  <si>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</si>
  <si>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</si>
  <si>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</si>
  <si>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</si>
  <si>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</si>
  <si>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</si>
  <si>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</si>
  <si>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</si>
  <si>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</si>
  <si>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</si>
  <si>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</si>
  <si>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</si>
  <si>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</si>
  <si>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</si>
  <si>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</si>
  <si>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</si>
  <si>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</si>
  <si>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</si>
  <si>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</si>
  <si>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</si>
  <si>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</si>
  <si>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</si>
  <si>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</si>
  <si>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</si>
  <si>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</si>
  <si>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</si>
  <si>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</si>
  <si>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</si>
  <si>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</si>
  <si>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</si>
  <si>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</si>
  <si>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</si>
  <si>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</si>
  <si>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</si>
  <si>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</si>
  <si>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</si>
  <si>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</si>
  <si>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</si>
  <si>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</si>
  <si>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</si>
  <si>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</si>
  <si>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</si>
  <si>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</si>
  <si>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</si>
  <si>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</si>
  <si>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</si>
  <si>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</si>
  <si>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</si>
  <si>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</si>
  <si>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</si>
  <si>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</si>
  <si>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</si>
  <si>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</si>
  <si>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</si>
  <si>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</si>
  <si>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</si>
  <si>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</si>
  <si>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</si>
  <si>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</si>
  <si>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</si>
  <si>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</si>
  <si>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</si>
  <si>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</si>
  <si>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</si>
  <si>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</si>
  <si>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</si>
  <si>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2130-2145</t>
  </si>
  <si>
    <t>2350-2400</t>
  </si>
  <si>
    <t>1625-1635</t>
  </si>
  <si>
    <t>1800-1850</t>
  </si>
  <si>
    <t>SCTL</t>
  </si>
  <si>
    <t>HDFCBANK DEC FUT</t>
  </si>
  <si>
    <t>HDFCBANK 1360 PE DEC</t>
  </si>
  <si>
    <t>NIFTY DEC FUT</t>
  </si>
  <si>
    <t>BHARATFORG DEC FUT</t>
  </si>
  <si>
    <t>ALEXANDER</t>
  </si>
  <si>
    <t>RCL</t>
  </si>
  <si>
    <t>640-643</t>
  </si>
  <si>
    <t xml:space="preserve">HAVELLS 780 PE DEC </t>
  </si>
  <si>
    <t>13-14</t>
  </si>
  <si>
    <t>22-24</t>
  </si>
  <si>
    <t>BANKNIFTY 29000 PE 10-DEC</t>
  </si>
  <si>
    <t xml:space="preserve">Retail Research Technical Calls &amp; Fundamental Performance Report for the month of December-2020 </t>
  </si>
  <si>
    <t>Part Profit of Rs.100/-</t>
  </si>
  <si>
    <t>GGENG</t>
  </si>
  <si>
    <t>RITHWIKFMS</t>
  </si>
  <si>
    <t>Siti Networks Limited</t>
  </si>
  <si>
    <t>CHANDARANA SHARES &amp; STOCKS PRIVATE LIMITED</t>
  </si>
  <si>
    <t>Profit of Rs.0.5/-</t>
  </si>
  <si>
    <t>180-182</t>
  </si>
  <si>
    <t>200-205</t>
  </si>
  <si>
    <t>608-609</t>
  </si>
  <si>
    <t>460-465</t>
  </si>
  <si>
    <t>3580-3590</t>
  </si>
  <si>
    <t>Profit of Rs.45/-</t>
  </si>
  <si>
    <t>Profit of Rs.6/-</t>
  </si>
  <si>
    <t>Part Profit of Rs.38.50/-</t>
  </si>
  <si>
    <t>AFEL</t>
  </si>
  <si>
    <t>AMRAPLIN</t>
  </si>
  <si>
    <t>DKL BROKING &amp; INFRA LLP</t>
  </si>
  <si>
    <t>HKG</t>
  </si>
  <si>
    <t>NETPIX</t>
  </si>
  <si>
    <t>SK GROWTH FUND PRIVATE LIMITED</t>
  </si>
  <si>
    <t>PRISMMEDI</t>
  </si>
  <si>
    <t>COMPLETE ENTERPRISES SOLUTIONS PRIVATE LIMITED</t>
  </si>
  <si>
    <t>VAL</t>
  </si>
  <si>
    <t>URAVI T AND WEDGE LAMPS LTD</t>
  </si>
  <si>
    <t>ARYAMAN BROKING LIMITED</t>
  </si>
  <si>
    <t>VGCL</t>
  </si>
  <si>
    <t>VAIBHAV VINOD GARG</t>
  </si>
  <si>
    <t>VINOD VAIBHAV GARG</t>
  </si>
  <si>
    <t>AKG</t>
  </si>
  <si>
    <t>AKG Exim Limited</t>
  </si>
  <si>
    <t>NK SECURITIES RESEARCH PRIVATE LIMITED</t>
  </si>
  <si>
    <t>Mohota Industries Ltd.</t>
  </si>
  <si>
    <t>Salzer Electronics Ltd.</t>
  </si>
  <si>
    <t>PUJA MUKUL VARMA</t>
  </si>
  <si>
    <t>KESHAV SHARES &amp; STOCKS LTD.</t>
  </si>
  <si>
    <t>BSEL Infrastructure Realt</t>
  </si>
  <si>
    <t>NEW KMS FINANCE PRIVATE LIMITED</t>
  </si>
  <si>
    <t>Profit of Rs.10.5/-</t>
  </si>
  <si>
    <t>Profit of Rs.430/-</t>
  </si>
  <si>
    <t>BANKNIFTY 29000 10-PE DEC</t>
  </si>
  <si>
    <t>230-240</t>
  </si>
  <si>
    <t>BALKRISIND 1600 PE DEC</t>
  </si>
  <si>
    <t>Profit of Rs.17/-</t>
  </si>
  <si>
    <t>Loss of Rs.155/-</t>
  </si>
  <si>
    <t>NIFTY 13150 PE 03-DEC</t>
  </si>
  <si>
    <t>199.50-200.5</t>
  </si>
  <si>
    <t>95-97</t>
  </si>
  <si>
    <t>Profit of Rs.2/-</t>
  </si>
  <si>
    <t>1365-1375</t>
  </si>
  <si>
    <t>1420-1430</t>
  </si>
  <si>
    <t>Profit of Rs.14.5/-</t>
  </si>
  <si>
    <t>NIFTY 13000 PE 10-DEC</t>
  </si>
  <si>
    <t>345-346</t>
  </si>
  <si>
    <t>50-53</t>
  </si>
  <si>
    <t>ACFSL</t>
  </si>
  <si>
    <t>ADITYA ENTERPRISE</t>
  </si>
  <si>
    <t>BHARAT BHUSHAN</t>
  </si>
  <si>
    <t>KAHAR NIKLESH KANAIYABHAI</t>
  </si>
  <si>
    <t>AMRAFIN</t>
  </si>
  <si>
    <t>AFFLUENCE GEMS PRIVATELIMITED</t>
  </si>
  <si>
    <t>DKL BROKING&amp; INFRA</t>
  </si>
  <si>
    <t>YASHWANTBHAI A THAKKER</t>
  </si>
  <si>
    <t>SUNNY RASHMIKANT THAKKAR</t>
  </si>
  <si>
    <t>MONAL Y THAKKAR</t>
  </si>
  <si>
    <t>THAKKAR KRISHNA MONALBHAI</t>
  </si>
  <si>
    <t>SILKON TRADES LLP</t>
  </si>
  <si>
    <t>ANKIT BAHETY &amp; SONS HUF</t>
  </si>
  <si>
    <t>NISHIL SURENDRABHAI MARFATIA</t>
  </si>
  <si>
    <t>STANDARD LIFE (MAURITIUS HOLDINGS) 2006 LTD</t>
  </si>
  <si>
    <t>VAIBHAV RAJENDRA DOSHI</t>
  </si>
  <si>
    <t>BHIM CHAUDHRY</t>
  </si>
  <si>
    <t>INFLAME</t>
  </si>
  <si>
    <t>RAMASUBRAMANIAN KARTHIKEYAN</t>
  </si>
  <si>
    <t>MEHTA GUNCHANDRA CHUNILAL</t>
  </si>
  <si>
    <t>SHANTILAL SUSILKUMAR</t>
  </si>
  <si>
    <t>LALCHAND</t>
  </si>
  <si>
    <t>SHANTILAL SHIKAR SEEMA</t>
  </si>
  <si>
    <t>SANDEEP DHANVEERSINGH BHANDARI</t>
  </si>
  <si>
    <t>PASUMARTHI GIRIBABU</t>
  </si>
  <si>
    <t>RINKU JAIN</t>
  </si>
  <si>
    <t>PRASHANT ARVIND KARULKAR</t>
  </si>
  <si>
    <t>DINESH KAUSHIK</t>
  </si>
  <si>
    <t>ADITYA KAUSHIK</t>
  </si>
  <si>
    <t>WHITE OAK INDIA EQUITY FUND</t>
  </si>
  <si>
    <t>CMDB II</t>
  </si>
  <si>
    <t>BNP PARIBAS ARBITRAGE</t>
  </si>
  <si>
    <t>MAYUKH</t>
  </si>
  <si>
    <t>RAMAKANT GAGGAR</t>
  </si>
  <si>
    <t>AHMED JUNED MOTIWALA</t>
  </si>
  <si>
    <t>JAI AMBE TRADEXIM PRIVATE LIMITED</t>
  </si>
  <si>
    <t>OSIAJEE</t>
  </si>
  <si>
    <t>NAVRAAV ELECTRO LIMITED</t>
  </si>
  <si>
    <t>SHARAD MOHANLAL SHAH</t>
  </si>
  <si>
    <t>OZONEWORLD</t>
  </si>
  <si>
    <t>PATEL JAYESH</t>
  </si>
  <si>
    <t>ARVIND SHANTILAL SHAH</t>
  </si>
  <si>
    <t>BIJENDER</t>
  </si>
  <si>
    <t>ADITYA SOLANKI</t>
  </si>
  <si>
    <t>VASANT KUMAR ARUMUGAM THEVAR</t>
  </si>
  <si>
    <t>ANKIT KUMAR MODANWAL</t>
  </si>
  <si>
    <t>RAJENDRA KUMAR SINGHANIA</t>
  </si>
  <si>
    <t>AISHWARYA DAS</t>
  </si>
  <si>
    <t>PRIMARY IRON TRADERS PVT LTD</t>
  </si>
  <si>
    <t>IDEAL PLYWOOD TRADERS PRIVATE LIMITED</t>
  </si>
  <si>
    <t>FAITHFUL CLOTH MARCHANTS PVT LTD</t>
  </si>
  <si>
    <t>PANIPRASADKURCHETI</t>
  </si>
  <si>
    <t>JASMEET KAUR ARORA</t>
  </si>
  <si>
    <t>REGENCY</t>
  </si>
  <si>
    <t>GAURAV THAKUR</t>
  </si>
  <si>
    <t>USHA GUPTA</t>
  </si>
  <si>
    <t>SHAH ENTERPRISE</t>
  </si>
  <si>
    <t>SINCLAIR</t>
  </si>
  <si>
    <t>PRESSMAN PROPERTIES LTD</t>
  </si>
  <si>
    <t>PRESSMAN REALTY LIMITED</t>
  </si>
  <si>
    <t>SPS</t>
  </si>
  <si>
    <t>SANDEEP PRAMOD SHAH (HUF)</t>
  </si>
  <si>
    <t>STL</t>
  </si>
  <si>
    <t>SUPRBPA</t>
  </si>
  <si>
    <t>VISHALVIPINBHAIBHATT</t>
  </si>
  <si>
    <t>VISHAL TODI</t>
  </si>
  <si>
    <t>BENNETT COLEMAN &amp; CO LTD</t>
  </si>
  <si>
    <t>VMV</t>
  </si>
  <si>
    <t>DHARMENDRASINH SHIVBHA JADEJA</t>
  </si>
  <si>
    <t>RUSHIL SHAILESH PANDYA</t>
  </si>
  <si>
    <t>ADF Foods Limited</t>
  </si>
  <si>
    <t>INFINITY HOLDINGS</t>
  </si>
  <si>
    <t>DANGI ALPANA SANJAY</t>
  </si>
  <si>
    <t>MAMTA SINGHAL</t>
  </si>
  <si>
    <t>Lasa Supergenerics Ltd</t>
  </si>
  <si>
    <t>MARFATIA NISHIL SURENDRA</t>
  </si>
  <si>
    <t>Lovable Lingerie Ltd</t>
  </si>
  <si>
    <t>GYANSHANKAR INVESTMENTS AND TRADING COMPANY PRIVATE LIMITED</t>
  </si>
  <si>
    <t>Smartlink Holdings Ltd</t>
  </si>
  <si>
    <t>OUSEPH VAREED VELIYATH</t>
  </si>
  <si>
    <t>South Indian Bank Ltd.</t>
  </si>
  <si>
    <t>PETTIGO COMERCIO INTERNACIONAL LDA</t>
  </si>
  <si>
    <t>Sudarshan Chemical Inds L</t>
  </si>
  <si>
    <t>FIDELITY FUNDS - PACIFIC FUND</t>
  </si>
  <si>
    <t>Vertoz Advertising Ltd</t>
  </si>
  <si>
    <t>SHREE SHIVSHAKTI PROJECT CONSULTANT PRIVATE LIMITE</t>
  </si>
  <si>
    <t>Vinyl Chemicals (India) L</t>
  </si>
  <si>
    <t>SMC REAL ESTATE ADVISORS PRIVATE LIMITED</t>
  </si>
  <si>
    <t>XTX MARKETS LLP</t>
  </si>
  <si>
    <t>ABAKKUS EMERGING OPPORTUNITIES FUND-1</t>
  </si>
  <si>
    <t>THAKKAR MISHAL ASHOK</t>
  </si>
  <si>
    <t>PRIYANKA  BHAVESH  THAKKAR</t>
  </si>
  <si>
    <t>EBONY ADVISORS LLP</t>
  </si>
  <si>
    <t>AUTHUM INVESTMENT &amp; INFRASTRUCTURE LIMITED</t>
  </si>
  <si>
    <t>SATISH KUMAR ARYA</t>
  </si>
  <si>
    <t>RELAXED PACKAGERS PVT LTD</t>
  </si>
  <si>
    <t>IRISDOREME</t>
  </si>
  <si>
    <t>Iris Clothings Limited</t>
  </si>
  <si>
    <t>AJINKYA MERCANTILE PRIVATE LTD</t>
  </si>
  <si>
    <t>Lincoln Pharma Ltd</t>
  </si>
  <si>
    <t>SANJAY GIJUBHAI AMIN</t>
  </si>
  <si>
    <t>SALEEM A. JASDANWALA</t>
  </si>
  <si>
    <t>Nath Bio-Genes (I) Ltd</t>
  </si>
  <si>
    <t>ABHAY NARAIN GUPTA</t>
  </si>
  <si>
    <t>Panacea Biotec Ltd.</t>
  </si>
  <si>
    <t>SERUM INSTITUTE OF INDIA PRIVATE LIMITED</t>
  </si>
  <si>
    <t>PRICOL-RE</t>
  </si>
  <si>
    <t>PRICOL RE</t>
  </si>
  <si>
    <t>. VRAMATH  FINANCIAL  SERVICES PVT LTD</t>
  </si>
  <si>
    <t>Reliance Infrastructu Ltd</t>
  </si>
  <si>
    <t>EATON VANCE STRUCTURED EMERGING MARKETS FUND</t>
  </si>
  <si>
    <t>Sanco Industries Ltd.</t>
  </si>
  <si>
    <t>RAJU MEHTA HUF</t>
  </si>
  <si>
    <t>SWAPNA KANTHETI</t>
  </si>
  <si>
    <t>NJR FINANCE PRIVATE LIMITED</t>
  </si>
  <si>
    <t>ARCHANA ANUJ RATHI</t>
  </si>
  <si>
    <t>Profit of Rs.3/-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</si>
</sst>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7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4" fontId="7" fillId="58" borderId="5" xfId="16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6" fontId="47" fillId="2" borderId="37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" fontId="7" fillId="59" borderId="37" xfId="160" applyNumberFormat="1" applyFont="1" applyFill="1" applyBorder="1" applyAlignment="1">
      <alignment horizontal="center" vertical="center"/>
    </xf>
    <xf numFmtId="1" fontId="0" fillId="49" borderId="37" xfId="0" applyNumberFormat="1" applyFill="1" applyBorder="1" applyAlignment="1">
      <alignment horizontal="center" vertical="center"/>
    </xf>
    <xf numFmtId="165" fontId="47" fillId="49" borderId="37" xfId="0" applyNumberFormat="1" applyFont="1" applyFill="1" applyBorder="1" applyAlignment="1">
      <alignment horizontal="center" vertical="center"/>
    </xf>
    <xf numFmtId="166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4" fontId="7" fillId="49" borderId="37" xfId="16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47" fillId="59" borderId="37" xfId="0" applyNumberFormat="1" applyFont="1" applyFill="1" applyBorder="1" applyAlignment="1">
      <alignment horizontal="center" vertical="center"/>
    </xf>
    <xf numFmtId="166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7" fillId="59" borderId="37" xfId="0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2" fontId="7" fillId="59" borderId="37" xfId="0" applyNumberFormat="1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50" fillId="59" borderId="37" xfId="0" applyFont="1" applyFill="1" applyBorder="1"/>
    <xf numFmtId="0" fontId="8" fillId="59" borderId="37" xfId="0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5" fontId="47" fillId="59" borderId="39" xfId="0" applyNumberFormat="1" applyFont="1" applyFill="1" applyBorder="1" applyAlignment="1">
      <alignment horizontal="center" vertical="center"/>
    </xf>
    <xf numFmtId="166" fontId="47" fillId="59" borderId="37" xfId="0" applyNumberFormat="1" applyFont="1" applyFill="1" applyBorder="1" applyAlignment="1">
      <alignment horizontal="center" vertical="center"/>
    </xf>
    <xf numFmtId="170" fontId="7" fillId="59" borderId="37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top"/>
    </xf>
    <xf numFmtId="16" fontId="49" fillId="59" borderId="37" xfId="16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4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47" fillId="60" borderId="39" xfId="0" applyNumberFormat="1" applyFont="1" applyFill="1" applyBorder="1" applyAlignment="1">
      <alignment horizontal="center" vertical="center"/>
    </xf>
    <xf numFmtId="165" fontId="47" fillId="60" borderId="39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0" fontId="50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59" borderId="5" xfId="0" applyFont="1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" fontId="7" fillId="59" borderId="5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5" fontId="47" fillId="59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44169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2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44169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53" t="s">
        <v>16</v>
      </c>
      <c r="B9" s="555" t="s">
        <v>17</v>
      </c>
      <c r="C9" s="555" t="s">
        <v>18</v>
      </c>
      <c r="D9" s="273" t="s">
        <v>19</v>
      </c>
      <c r="E9" s="273" t="s">
        <v>20</v>
      </c>
      <c r="F9" s="550" t="s">
        <v>21</v>
      </c>
      <c r="G9" s="551"/>
      <c r="H9" s="552"/>
      <c r="I9" s="550" t="s">
        <v>22</v>
      </c>
      <c r="J9" s="551"/>
      <c r="K9" s="552"/>
      <c r="L9" s="273"/>
      <c r="M9" s="280"/>
      <c r="N9" s="280"/>
      <c r="O9" s="280"/>
    </row>
    <row r="10" spans="1:15" ht="59.25" customHeight="1">
      <c r="A10" s="554"/>
      <c r="B10" s="556" t="s">
        <v>17</v>
      </c>
      <c r="C10" s="556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29542.2</v>
      </c>
      <c r="E11" s="302">
        <v>29622.95</v>
      </c>
      <c r="F11" s="314">
        <v>29355.9</v>
      </c>
      <c r="G11" s="314">
        <v>29169.600000000002</v>
      </c>
      <c r="H11" s="314">
        <v>28902.550000000003</v>
      </c>
      <c r="I11" s="314">
        <v>29809.25</v>
      </c>
      <c r="J11" s="314">
        <v>30076.299999999996</v>
      </c>
      <c r="K11" s="314">
        <v>30262.6</v>
      </c>
      <c r="L11" s="301">
        <v>29890</v>
      </c>
      <c r="M11" s="301">
        <v>29436.65</v>
      </c>
      <c r="N11" s="318">
        <v>1706975</v>
      </c>
      <c r="O11" s="319">
        <v>1.6177521133468271E-2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13191.85</v>
      </c>
      <c r="E12" s="315">
        <v>13191.1</v>
      </c>
      <c r="F12" s="316">
        <v>13153.800000000001</v>
      </c>
      <c r="G12" s="316">
        <v>13115.75</v>
      </c>
      <c r="H12" s="316">
        <v>13078.45</v>
      </c>
      <c r="I12" s="316">
        <v>13229.150000000001</v>
      </c>
      <c r="J12" s="316">
        <v>13266.45</v>
      </c>
      <c r="K12" s="316">
        <v>13304.500000000002</v>
      </c>
      <c r="L12" s="303">
        <v>13228.4</v>
      </c>
      <c r="M12" s="303">
        <v>13153.05</v>
      </c>
      <c r="N12" s="318">
        <v>12857925</v>
      </c>
      <c r="O12" s="319">
        <v>3.221164556352317E-2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1723.5</v>
      </c>
      <c r="E13" s="315">
        <v>1723.0166666666667</v>
      </c>
      <c r="F13" s="316">
        <v>1707.1333333333332</v>
      </c>
      <c r="G13" s="316">
        <v>1690.7666666666667</v>
      </c>
      <c r="H13" s="316">
        <v>1674.8833333333332</v>
      </c>
      <c r="I13" s="316">
        <v>1739.3833333333332</v>
      </c>
      <c r="J13" s="316">
        <v>1755.2666666666669</v>
      </c>
      <c r="K13" s="316">
        <v>1771.6333333333332</v>
      </c>
      <c r="L13" s="303">
        <v>1738.9</v>
      </c>
      <c r="M13" s="303">
        <v>1706.65</v>
      </c>
      <c r="N13" s="318">
        <v>2277000</v>
      </c>
      <c r="O13" s="319">
        <v>3.4529759200363469E-2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449.2</v>
      </c>
      <c r="E14" s="315">
        <v>450.65000000000003</v>
      </c>
      <c r="F14" s="316">
        <v>443.05000000000007</v>
      </c>
      <c r="G14" s="316">
        <v>436.90000000000003</v>
      </c>
      <c r="H14" s="316">
        <v>429.30000000000007</v>
      </c>
      <c r="I14" s="316">
        <v>456.80000000000007</v>
      </c>
      <c r="J14" s="316">
        <v>464.40000000000009</v>
      </c>
      <c r="K14" s="316">
        <v>470.55000000000007</v>
      </c>
      <c r="L14" s="303">
        <v>458.25</v>
      </c>
      <c r="M14" s="303">
        <v>444.5</v>
      </c>
      <c r="N14" s="318">
        <v>18344000</v>
      </c>
      <c r="O14" s="319">
        <v>-3.5034192530247241E-2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438.5</v>
      </c>
      <c r="E15" s="315">
        <v>439.9666666666667</v>
      </c>
      <c r="F15" s="316">
        <v>434.93333333333339</v>
      </c>
      <c r="G15" s="316">
        <v>431.36666666666667</v>
      </c>
      <c r="H15" s="316">
        <v>426.33333333333337</v>
      </c>
      <c r="I15" s="316">
        <v>443.53333333333342</v>
      </c>
      <c r="J15" s="316">
        <v>448.56666666666672</v>
      </c>
      <c r="K15" s="316">
        <v>452.13333333333344</v>
      </c>
      <c r="L15" s="303">
        <v>445</v>
      </c>
      <c r="M15" s="303">
        <v>436.4</v>
      </c>
      <c r="N15" s="318">
        <v>52047500</v>
      </c>
      <c r="O15" s="319">
        <v>-1.0127424876378851E-2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907.65</v>
      </c>
      <c r="E16" s="315">
        <v>908.73333333333323</v>
      </c>
      <c r="F16" s="316">
        <v>900.46666666666647</v>
      </c>
      <c r="G16" s="316">
        <v>893.28333333333319</v>
      </c>
      <c r="H16" s="316">
        <v>885.01666666666642</v>
      </c>
      <c r="I16" s="316">
        <v>915.91666666666652</v>
      </c>
      <c r="J16" s="316">
        <v>924.18333333333317</v>
      </c>
      <c r="K16" s="316">
        <v>931.36666666666656</v>
      </c>
      <c r="L16" s="303">
        <v>917</v>
      </c>
      <c r="M16" s="303">
        <v>901.55</v>
      </c>
      <c r="N16" s="318">
        <v>1529000</v>
      </c>
      <c r="O16" s="319">
        <v>5.6668970283344854E-2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262.8</v>
      </c>
      <c r="E17" s="315">
        <v>262.95000000000005</v>
      </c>
      <c r="F17" s="316">
        <v>260.30000000000007</v>
      </c>
      <c r="G17" s="316">
        <v>257.8</v>
      </c>
      <c r="H17" s="316">
        <v>255.15000000000003</v>
      </c>
      <c r="I17" s="316">
        <v>265.4500000000001</v>
      </c>
      <c r="J17" s="316">
        <v>268.10000000000008</v>
      </c>
      <c r="K17" s="316">
        <v>270.60000000000014</v>
      </c>
      <c r="L17" s="303">
        <v>265.60000000000002</v>
      </c>
      <c r="M17" s="303">
        <v>260.45</v>
      </c>
      <c r="N17" s="318">
        <v>14802000</v>
      </c>
      <c r="O17" s="319">
        <v>7.5556463140698388E-3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2396.1999999999998</v>
      </c>
      <c r="E18" s="315">
        <v>2418.5166666666664</v>
      </c>
      <c r="F18" s="316">
        <v>2348.2833333333328</v>
      </c>
      <c r="G18" s="316">
        <v>2300.3666666666663</v>
      </c>
      <c r="H18" s="316">
        <v>2230.1333333333328</v>
      </c>
      <c r="I18" s="316">
        <v>2466.4333333333329</v>
      </c>
      <c r="J18" s="316">
        <v>2536.6666666666665</v>
      </c>
      <c r="K18" s="316">
        <v>2584.583333333333</v>
      </c>
      <c r="L18" s="303">
        <v>2488.75</v>
      </c>
      <c r="M18" s="303">
        <v>2370.6</v>
      </c>
      <c r="N18" s="318">
        <v>2225000</v>
      </c>
      <c r="O18" s="319">
        <v>-1.794526693584567E-3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188.35</v>
      </c>
      <c r="E19" s="315">
        <v>189.28333333333333</v>
      </c>
      <c r="F19" s="316">
        <v>186.21666666666667</v>
      </c>
      <c r="G19" s="316">
        <v>184.08333333333334</v>
      </c>
      <c r="H19" s="316">
        <v>181.01666666666668</v>
      </c>
      <c r="I19" s="316">
        <v>191.41666666666666</v>
      </c>
      <c r="J19" s="316">
        <v>194.48333333333332</v>
      </c>
      <c r="K19" s="316">
        <v>196.61666666666665</v>
      </c>
      <c r="L19" s="303">
        <v>192.35</v>
      </c>
      <c r="M19" s="303">
        <v>187.15</v>
      </c>
      <c r="N19" s="318">
        <v>8980000</v>
      </c>
      <c r="O19" s="319">
        <v>1.8140589569160998E-2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95.65</v>
      </c>
      <c r="E20" s="315">
        <v>95.366666666666674</v>
      </c>
      <c r="F20" s="316">
        <v>94.283333333333346</v>
      </c>
      <c r="G20" s="316">
        <v>92.916666666666671</v>
      </c>
      <c r="H20" s="316">
        <v>91.833333333333343</v>
      </c>
      <c r="I20" s="316">
        <v>96.733333333333348</v>
      </c>
      <c r="J20" s="316">
        <v>97.816666666666663</v>
      </c>
      <c r="K20" s="316">
        <v>99.183333333333351</v>
      </c>
      <c r="L20" s="303">
        <v>96.45</v>
      </c>
      <c r="M20" s="303">
        <v>94</v>
      </c>
      <c r="N20" s="318">
        <v>31356000</v>
      </c>
      <c r="O20" s="319">
        <v>-5.2488441664400323E-2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2407</v>
      </c>
      <c r="E21" s="315">
        <v>2373.1666666666665</v>
      </c>
      <c r="F21" s="316">
        <v>2331.583333333333</v>
      </c>
      <c r="G21" s="316">
        <v>2256.1666666666665</v>
      </c>
      <c r="H21" s="316">
        <v>2214.583333333333</v>
      </c>
      <c r="I21" s="316">
        <v>2448.583333333333</v>
      </c>
      <c r="J21" s="316">
        <v>2490.1666666666661</v>
      </c>
      <c r="K21" s="316">
        <v>2565.583333333333</v>
      </c>
      <c r="L21" s="303">
        <v>2414.75</v>
      </c>
      <c r="M21" s="303">
        <v>2297.75</v>
      </c>
      <c r="N21" s="318">
        <v>5025300</v>
      </c>
      <c r="O21" s="319">
        <v>0.13373942470389172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903.15</v>
      </c>
      <c r="E22" s="315">
        <v>900.66666666666663</v>
      </c>
      <c r="F22" s="316">
        <v>895.43333333333328</v>
      </c>
      <c r="G22" s="316">
        <v>887.7166666666667</v>
      </c>
      <c r="H22" s="316">
        <v>882.48333333333335</v>
      </c>
      <c r="I22" s="316">
        <v>908.38333333333321</v>
      </c>
      <c r="J22" s="316">
        <v>913.61666666666656</v>
      </c>
      <c r="K22" s="316">
        <v>921.33333333333314</v>
      </c>
      <c r="L22" s="303">
        <v>905.9</v>
      </c>
      <c r="M22" s="303">
        <v>892.95</v>
      </c>
      <c r="N22" s="318">
        <v>11100700</v>
      </c>
      <c r="O22" s="319">
        <v>-7.3815751235106076E-3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606.45000000000005</v>
      </c>
      <c r="E23" s="315">
        <v>607.81666666666672</v>
      </c>
      <c r="F23" s="316">
        <v>600.93333333333339</v>
      </c>
      <c r="G23" s="316">
        <v>595.41666666666663</v>
      </c>
      <c r="H23" s="316">
        <v>588.5333333333333</v>
      </c>
      <c r="I23" s="316">
        <v>613.33333333333348</v>
      </c>
      <c r="J23" s="316">
        <v>620.21666666666692</v>
      </c>
      <c r="K23" s="316">
        <v>625.73333333333358</v>
      </c>
      <c r="L23" s="303">
        <v>614.70000000000005</v>
      </c>
      <c r="M23" s="303">
        <v>602.29999999999995</v>
      </c>
      <c r="N23" s="318">
        <v>50902800</v>
      </c>
      <c r="O23" s="319">
        <v>-1.3442798334767542E-2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3315.35</v>
      </c>
      <c r="E24" s="315">
        <v>3328.4500000000003</v>
      </c>
      <c r="F24" s="316">
        <v>3281.9000000000005</v>
      </c>
      <c r="G24" s="316">
        <v>3248.4500000000003</v>
      </c>
      <c r="H24" s="316">
        <v>3201.9000000000005</v>
      </c>
      <c r="I24" s="316">
        <v>3361.9000000000005</v>
      </c>
      <c r="J24" s="316">
        <v>3408.4500000000007</v>
      </c>
      <c r="K24" s="316">
        <v>3441.9000000000005</v>
      </c>
      <c r="L24" s="303">
        <v>3375</v>
      </c>
      <c r="M24" s="303">
        <v>3295</v>
      </c>
      <c r="N24" s="318">
        <v>1927500</v>
      </c>
      <c r="O24" s="319">
        <v>-2.4667931688804556E-2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9173.75</v>
      </c>
      <c r="E25" s="315">
        <v>9082.6</v>
      </c>
      <c r="F25" s="316">
        <v>8935.2000000000007</v>
      </c>
      <c r="G25" s="316">
        <v>8696.65</v>
      </c>
      <c r="H25" s="316">
        <v>8549.25</v>
      </c>
      <c r="I25" s="316">
        <v>9321.1500000000015</v>
      </c>
      <c r="J25" s="316">
        <v>9468.5499999999993</v>
      </c>
      <c r="K25" s="316">
        <v>9707.1000000000022</v>
      </c>
      <c r="L25" s="303">
        <v>9230</v>
      </c>
      <c r="M25" s="303">
        <v>8844.0499999999993</v>
      </c>
      <c r="N25" s="318">
        <v>794625</v>
      </c>
      <c r="O25" s="319">
        <v>-8.0428178793577318E-2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4873.8</v>
      </c>
      <c r="E26" s="315">
        <v>4859.9833333333336</v>
      </c>
      <c r="F26" s="316">
        <v>4825.3666666666668</v>
      </c>
      <c r="G26" s="316">
        <v>4776.9333333333334</v>
      </c>
      <c r="H26" s="316">
        <v>4742.3166666666666</v>
      </c>
      <c r="I26" s="316">
        <v>4908.416666666667</v>
      </c>
      <c r="J26" s="316">
        <v>4943.0333333333338</v>
      </c>
      <c r="K26" s="316">
        <v>4991.4666666666672</v>
      </c>
      <c r="L26" s="303">
        <v>4894.6000000000004</v>
      </c>
      <c r="M26" s="303">
        <v>4811.55</v>
      </c>
      <c r="N26" s="318">
        <v>6383750</v>
      </c>
      <c r="O26" s="319">
        <v>-2.7052771956563155E-2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1656.95</v>
      </c>
      <c r="E27" s="315">
        <v>1666.6000000000001</v>
      </c>
      <c r="F27" s="316">
        <v>1633.5000000000002</v>
      </c>
      <c r="G27" s="316">
        <v>1610.0500000000002</v>
      </c>
      <c r="H27" s="316">
        <v>1576.9500000000003</v>
      </c>
      <c r="I27" s="316">
        <v>1690.0500000000002</v>
      </c>
      <c r="J27" s="316">
        <v>1723.15</v>
      </c>
      <c r="K27" s="316">
        <v>1746.6000000000001</v>
      </c>
      <c r="L27" s="303">
        <v>1699.7</v>
      </c>
      <c r="M27" s="303">
        <v>1643.15</v>
      </c>
      <c r="N27" s="318">
        <v>2036800</v>
      </c>
      <c r="O27" s="319">
        <v>3.4118602761982128E-2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378.7</v>
      </c>
      <c r="E28" s="315">
        <v>375.83333333333331</v>
      </c>
      <c r="F28" s="316">
        <v>372.16666666666663</v>
      </c>
      <c r="G28" s="316">
        <v>365.63333333333333</v>
      </c>
      <c r="H28" s="316">
        <v>361.96666666666664</v>
      </c>
      <c r="I28" s="316">
        <v>382.36666666666662</v>
      </c>
      <c r="J28" s="316">
        <v>386.03333333333325</v>
      </c>
      <c r="K28" s="316">
        <v>392.56666666666661</v>
      </c>
      <c r="L28" s="303">
        <v>379.5</v>
      </c>
      <c r="M28" s="303">
        <v>369.3</v>
      </c>
      <c r="N28" s="318">
        <v>9867600</v>
      </c>
      <c r="O28" s="319">
        <v>-3.8161003089224061E-3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58.65</v>
      </c>
      <c r="E29" s="315">
        <v>57.433333333333337</v>
      </c>
      <c r="F29" s="316">
        <v>55.766666666666673</v>
      </c>
      <c r="G29" s="316">
        <v>52.883333333333333</v>
      </c>
      <c r="H29" s="316">
        <v>51.216666666666669</v>
      </c>
      <c r="I29" s="316">
        <v>60.316666666666677</v>
      </c>
      <c r="J29" s="316">
        <v>61.983333333333334</v>
      </c>
      <c r="K29" s="316">
        <v>64.866666666666674</v>
      </c>
      <c r="L29" s="303">
        <v>59.1</v>
      </c>
      <c r="M29" s="303">
        <v>54.55</v>
      </c>
      <c r="N29" s="318">
        <v>62997900</v>
      </c>
      <c r="O29" s="319">
        <v>0.18445603453462486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1550.4</v>
      </c>
      <c r="E30" s="315">
        <v>1551.1500000000003</v>
      </c>
      <c r="F30" s="316">
        <v>1539.8500000000006</v>
      </c>
      <c r="G30" s="316">
        <v>1529.3000000000002</v>
      </c>
      <c r="H30" s="316">
        <v>1518.0000000000005</v>
      </c>
      <c r="I30" s="316">
        <v>1561.7000000000007</v>
      </c>
      <c r="J30" s="316">
        <v>1573.0000000000005</v>
      </c>
      <c r="K30" s="316">
        <v>1583.5500000000009</v>
      </c>
      <c r="L30" s="303">
        <v>1562.45</v>
      </c>
      <c r="M30" s="303">
        <v>1540.6</v>
      </c>
      <c r="N30" s="318">
        <v>1118150</v>
      </c>
      <c r="O30" s="319">
        <v>-1.9636720667648502E-3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115.55</v>
      </c>
      <c r="E31" s="315">
        <v>115.73333333333335</v>
      </c>
      <c r="F31" s="316">
        <v>113.9666666666667</v>
      </c>
      <c r="G31" s="316">
        <v>112.38333333333335</v>
      </c>
      <c r="H31" s="316">
        <v>110.6166666666667</v>
      </c>
      <c r="I31" s="316">
        <v>117.31666666666669</v>
      </c>
      <c r="J31" s="316">
        <v>119.08333333333334</v>
      </c>
      <c r="K31" s="316">
        <v>120.66666666666669</v>
      </c>
      <c r="L31" s="303">
        <v>117.5</v>
      </c>
      <c r="M31" s="303">
        <v>114.15</v>
      </c>
      <c r="N31" s="318">
        <v>28690000</v>
      </c>
      <c r="O31" s="319">
        <v>2.0822065981611682E-2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674.45</v>
      </c>
      <c r="E32" s="315">
        <v>672.53333333333342</v>
      </c>
      <c r="F32" s="316">
        <v>666.96666666666681</v>
      </c>
      <c r="G32" s="316">
        <v>659.48333333333335</v>
      </c>
      <c r="H32" s="316">
        <v>653.91666666666674</v>
      </c>
      <c r="I32" s="316">
        <v>680.01666666666688</v>
      </c>
      <c r="J32" s="316">
        <v>685.58333333333348</v>
      </c>
      <c r="K32" s="316">
        <v>693.06666666666695</v>
      </c>
      <c r="L32" s="303">
        <v>678.1</v>
      </c>
      <c r="M32" s="303">
        <v>665.05</v>
      </c>
      <c r="N32" s="318">
        <v>2389200</v>
      </c>
      <c r="O32" s="319">
        <v>-1.9413092550790066E-2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542.65</v>
      </c>
      <c r="E33" s="315">
        <v>536.18333333333339</v>
      </c>
      <c r="F33" s="316">
        <v>527.11666666666679</v>
      </c>
      <c r="G33" s="316">
        <v>511.58333333333337</v>
      </c>
      <c r="H33" s="316">
        <v>502.51666666666677</v>
      </c>
      <c r="I33" s="316">
        <v>551.71666666666681</v>
      </c>
      <c r="J33" s="316">
        <v>560.78333333333342</v>
      </c>
      <c r="K33" s="316">
        <v>576.31666666666683</v>
      </c>
      <c r="L33" s="303">
        <v>545.25</v>
      </c>
      <c r="M33" s="303">
        <v>520.65</v>
      </c>
      <c r="N33" s="318">
        <v>5697000</v>
      </c>
      <c r="O33" s="319">
        <v>1.8230563002680965E-2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483</v>
      </c>
      <c r="E34" s="315">
        <v>483.7</v>
      </c>
      <c r="F34" s="316">
        <v>476</v>
      </c>
      <c r="G34" s="316">
        <v>469</v>
      </c>
      <c r="H34" s="316">
        <v>461.3</v>
      </c>
      <c r="I34" s="316">
        <v>490.7</v>
      </c>
      <c r="J34" s="316">
        <v>498.39999999999992</v>
      </c>
      <c r="K34" s="316">
        <v>505.4</v>
      </c>
      <c r="L34" s="303">
        <v>491.4</v>
      </c>
      <c r="M34" s="303">
        <v>476.7</v>
      </c>
      <c r="N34" s="318">
        <v>99687456</v>
      </c>
      <c r="O34" s="319">
        <v>2.9928668413302481E-2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34.4</v>
      </c>
      <c r="E35" s="315">
        <v>34.516666666666673</v>
      </c>
      <c r="F35" s="316">
        <v>34.033333333333346</v>
      </c>
      <c r="G35" s="316">
        <v>33.666666666666671</v>
      </c>
      <c r="H35" s="316">
        <v>33.183333333333344</v>
      </c>
      <c r="I35" s="316">
        <v>34.883333333333347</v>
      </c>
      <c r="J35" s="316">
        <v>35.366666666666681</v>
      </c>
      <c r="K35" s="316">
        <v>35.733333333333348</v>
      </c>
      <c r="L35" s="303">
        <v>35</v>
      </c>
      <c r="M35" s="303">
        <v>34.15</v>
      </c>
      <c r="N35" s="318">
        <v>93030000</v>
      </c>
      <c r="O35" s="319">
        <v>1.9562715765247412E-2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436.75</v>
      </c>
      <c r="E36" s="315">
        <v>436.93333333333334</v>
      </c>
      <c r="F36" s="316">
        <v>431.76666666666665</v>
      </c>
      <c r="G36" s="316">
        <v>426.7833333333333</v>
      </c>
      <c r="H36" s="316">
        <v>421.61666666666662</v>
      </c>
      <c r="I36" s="316">
        <v>441.91666666666669</v>
      </c>
      <c r="J36" s="316">
        <v>447.08333333333331</v>
      </c>
      <c r="K36" s="316">
        <v>452.06666666666672</v>
      </c>
      <c r="L36" s="303">
        <v>442.1</v>
      </c>
      <c r="M36" s="303">
        <v>431.95</v>
      </c>
      <c r="N36" s="318">
        <v>11414900</v>
      </c>
      <c r="O36" s="319">
        <v>-3.8137294259333603E-3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13098.5</v>
      </c>
      <c r="E37" s="315">
        <v>13169.233333333332</v>
      </c>
      <c r="F37" s="316">
        <v>12955.016666666663</v>
      </c>
      <c r="G37" s="316">
        <v>12811.533333333331</v>
      </c>
      <c r="H37" s="316">
        <v>12597.316666666662</v>
      </c>
      <c r="I37" s="316">
        <v>13312.716666666664</v>
      </c>
      <c r="J37" s="316">
        <v>13526.933333333334</v>
      </c>
      <c r="K37" s="316">
        <v>13670.416666666664</v>
      </c>
      <c r="L37" s="303">
        <v>13383.45</v>
      </c>
      <c r="M37" s="303">
        <v>13025.75</v>
      </c>
      <c r="N37" s="318">
        <v>271250</v>
      </c>
      <c r="O37" s="319">
        <v>4.2868127643214148E-2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396.55</v>
      </c>
      <c r="E38" s="315">
        <v>393.7833333333333</v>
      </c>
      <c r="F38" s="316">
        <v>387.16666666666663</v>
      </c>
      <c r="G38" s="316">
        <v>377.7833333333333</v>
      </c>
      <c r="H38" s="316">
        <v>371.16666666666663</v>
      </c>
      <c r="I38" s="316">
        <v>403.16666666666663</v>
      </c>
      <c r="J38" s="316">
        <v>409.7833333333333</v>
      </c>
      <c r="K38" s="316">
        <v>419.16666666666663</v>
      </c>
      <c r="L38" s="303">
        <v>400.4</v>
      </c>
      <c r="M38" s="303">
        <v>384.4</v>
      </c>
      <c r="N38" s="318">
        <v>24526800</v>
      </c>
      <c r="O38" s="319">
        <v>0.18096723868954759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3655.9</v>
      </c>
      <c r="E39" s="315">
        <v>3644.6166666666668</v>
      </c>
      <c r="F39" s="316">
        <v>3622.2833333333338</v>
      </c>
      <c r="G39" s="316">
        <v>3588.666666666667</v>
      </c>
      <c r="H39" s="316">
        <v>3566.3333333333339</v>
      </c>
      <c r="I39" s="316">
        <v>3678.2333333333336</v>
      </c>
      <c r="J39" s="316">
        <v>3700.5666666666666</v>
      </c>
      <c r="K39" s="316">
        <v>3734.1833333333334</v>
      </c>
      <c r="L39" s="303">
        <v>3666.95</v>
      </c>
      <c r="M39" s="303">
        <v>3611</v>
      </c>
      <c r="N39" s="318">
        <v>1760200</v>
      </c>
      <c r="O39" s="319">
        <v>-5.8414464534075103E-2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465.65</v>
      </c>
      <c r="E40" s="315">
        <v>461.63333333333338</v>
      </c>
      <c r="F40" s="316">
        <v>456.36666666666679</v>
      </c>
      <c r="G40" s="316">
        <v>447.08333333333343</v>
      </c>
      <c r="H40" s="316">
        <v>441.81666666666683</v>
      </c>
      <c r="I40" s="316">
        <v>470.91666666666674</v>
      </c>
      <c r="J40" s="316">
        <v>476.18333333333328</v>
      </c>
      <c r="K40" s="316">
        <v>485.4666666666667</v>
      </c>
      <c r="L40" s="303">
        <v>466.9</v>
      </c>
      <c r="M40" s="303">
        <v>452.35</v>
      </c>
      <c r="N40" s="318">
        <v>7328200</v>
      </c>
      <c r="O40" s="319">
        <v>3.5436742306496738E-2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110.55</v>
      </c>
      <c r="E41" s="315">
        <v>110.91666666666667</v>
      </c>
      <c r="F41" s="316">
        <v>106.38333333333334</v>
      </c>
      <c r="G41" s="316">
        <v>102.21666666666667</v>
      </c>
      <c r="H41" s="316">
        <v>97.683333333333337</v>
      </c>
      <c r="I41" s="316">
        <v>115.08333333333334</v>
      </c>
      <c r="J41" s="316">
        <v>119.61666666666667</v>
      </c>
      <c r="K41" s="316">
        <v>123.78333333333335</v>
      </c>
      <c r="L41" s="303">
        <v>115.45</v>
      </c>
      <c r="M41" s="303">
        <v>106.75</v>
      </c>
      <c r="N41" s="318">
        <v>31924000</v>
      </c>
      <c r="O41" s="319">
        <v>0.1681877062917615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371.25</v>
      </c>
      <c r="E42" s="315">
        <v>373.2166666666667</v>
      </c>
      <c r="F42" s="316">
        <v>366.93333333333339</v>
      </c>
      <c r="G42" s="316">
        <v>362.61666666666667</v>
      </c>
      <c r="H42" s="316">
        <v>356.33333333333337</v>
      </c>
      <c r="I42" s="316">
        <v>377.53333333333342</v>
      </c>
      <c r="J42" s="316">
        <v>383.81666666666672</v>
      </c>
      <c r="K42" s="316">
        <v>388.13333333333344</v>
      </c>
      <c r="L42" s="303">
        <v>379.5</v>
      </c>
      <c r="M42" s="303">
        <v>368.9</v>
      </c>
      <c r="N42" s="318">
        <v>4317500</v>
      </c>
      <c r="O42" s="319">
        <v>-4.585635359116022E-2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765.3</v>
      </c>
      <c r="E43" s="315">
        <v>763.34999999999991</v>
      </c>
      <c r="F43" s="316">
        <v>759.79999999999984</v>
      </c>
      <c r="G43" s="316">
        <v>754.3</v>
      </c>
      <c r="H43" s="316">
        <v>750.74999999999989</v>
      </c>
      <c r="I43" s="316">
        <v>768.8499999999998</v>
      </c>
      <c r="J43" s="316">
        <v>772.4</v>
      </c>
      <c r="K43" s="316">
        <v>777.89999999999975</v>
      </c>
      <c r="L43" s="303">
        <v>766.9</v>
      </c>
      <c r="M43" s="303">
        <v>757.85</v>
      </c>
      <c r="N43" s="318">
        <v>16247400</v>
      </c>
      <c r="O43" s="319">
        <v>-6.7551458316776605E-3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134.30000000000001</v>
      </c>
      <c r="E44" s="315">
        <v>132.95000000000002</v>
      </c>
      <c r="F44" s="316">
        <v>131.15000000000003</v>
      </c>
      <c r="G44" s="316">
        <v>128.00000000000003</v>
      </c>
      <c r="H44" s="316">
        <v>126.20000000000005</v>
      </c>
      <c r="I44" s="316">
        <v>136.10000000000002</v>
      </c>
      <c r="J44" s="316">
        <v>137.90000000000003</v>
      </c>
      <c r="K44" s="316">
        <v>141.05000000000001</v>
      </c>
      <c r="L44" s="303">
        <v>134.75</v>
      </c>
      <c r="M44" s="303">
        <v>129.80000000000001</v>
      </c>
      <c r="N44" s="318">
        <v>32328300</v>
      </c>
      <c r="O44" s="319">
        <v>2.6028145054303325E-2</v>
      </c>
    </row>
    <row r="45" spans="1:15" ht="15">
      <c r="A45" s="276">
        <v>35</v>
      </c>
      <c r="B45" s="415" t="s">
        <v>107</v>
      </c>
      <c r="C45" s="276" t="s">
        <v>3634</v>
      </c>
      <c r="D45" s="315">
        <v>2496.9499999999998</v>
      </c>
      <c r="E45" s="315">
        <v>2494.0333333333333</v>
      </c>
      <c r="F45" s="316">
        <v>2461.0666666666666</v>
      </c>
      <c r="G45" s="316">
        <v>2425.1833333333334</v>
      </c>
      <c r="H45" s="316">
        <v>2392.2166666666667</v>
      </c>
      <c r="I45" s="316">
        <v>2529.9166666666665</v>
      </c>
      <c r="J45" s="316">
        <v>2562.8833333333328</v>
      </c>
      <c r="K45" s="316">
        <v>2598.7666666666664</v>
      </c>
      <c r="L45" s="303">
        <v>2527</v>
      </c>
      <c r="M45" s="303">
        <v>2458.15</v>
      </c>
      <c r="N45" s="318">
        <v>550125</v>
      </c>
      <c r="O45" s="319">
        <v>3.6016949152542374E-2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1542.9</v>
      </c>
      <c r="E46" s="315">
        <v>1536.4666666666669</v>
      </c>
      <c r="F46" s="316">
        <v>1525.7333333333338</v>
      </c>
      <c r="G46" s="316">
        <v>1508.5666666666668</v>
      </c>
      <c r="H46" s="316">
        <v>1497.8333333333337</v>
      </c>
      <c r="I46" s="316">
        <v>1553.6333333333339</v>
      </c>
      <c r="J46" s="316">
        <v>1564.366666666667</v>
      </c>
      <c r="K46" s="316">
        <v>1581.533333333334</v>
      </c>
      <c r="L46" s="303">
        <v>1547.2</v>
      </c>
      <c r="M46" s="303">
        <v>1519.3</v>
      </c>
      <c r="N46" s="318">
        <v>2252600</v>
      </c>
      <c r="O46" s="319">
        <v>-2.1705426356589145E-3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420.45</v>
      </c>
      <c r="E47" s="315">
        <v>418.23333333333329</v>
      </c>
      <c r="F47" s="316">
        <v>410.86666666666656</v>
      </c>
      <c r="G47" s="316">
        <v>401.28333333333325</v>
      </c>
      <c r="H47" s="316">
        <v>393.91666666666652</v>
      </c>
      <c r="I47" s="316">
        <v>427.81666666666661</v>
      </c>
      <c r="J47" s="316">
        <v>435.18333333333328</v>
      </c>
      <c r="K47" s="316">
        <v>444.76666666666665</v>
      </c>
      <c r="L47" s="303">
        <v>425.6</v>
      </c>
      <c r="M47" s="303">
        <v>408.65</v>
      </c>
      <c r="N47" s="318">
        <v>7161666</v>
      </c>
      <c r="O47" s="319">
        <v>0.24850136239782017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573.29999999999995</v>
      </c>
      <c r="E48" s="315">
        <v>575.65</v>
      </c>
      <c r="F48" s="316">
        <v>567.44999999999993</v>
      </c>
      <c r="G48" s="316">
        <v>561.59999999999991</v>
      </c>
      <c r="H48" s="316">
        <v>553.39999999999986</v>
      </c>
      <c r="I48" s="316">
        <v>581.5</v>
      </c>
      <c r="J48" s="316">
        <v>589.70000000000005</v>
      </c>
      <c r="K48" s="316">
        <v>595.55000000000007</v>
      </c>
      <c r="L48" s="303">
        <v>583.85</v>
      </c>
      <c r="M48" s="303">
        <v>569.79999999999995</v>
      </c>
      <c r="N48" s="318">
        <v>1407600</v>
      </c>
      <c r="O48" s="319">
        <v>-5.7073954983922828E-2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504.85</v>
      </c>
      <c r="E49" s="315">
        <v>505.0333333333333</v>
      </c>
      <c r="F49" s="316">
        <v>501.81666666666661</v>
      </c>
      <c r="G49" s="316">
        <v>498.7833333333333</v>
      </c>
      <c r="H49" s="316">
        <v>495.56666666666661</v>
      </c>
      <c r="I49" s="316">
        <v>508.06666666666661</v>
      </c>
      <c r="J49" s="316">
        <v>511.2833333333333</v>
      </c>
      <c r="K49" s="316">
        <v>514.31666666666661</v>
      </c>
      <c r="L49" s="303">
        <v>508.25</v>
      </c>
      <c r="M49" s="303">
        <v>502</v>
      </c>
      <c r="N49" s="318">
        <v>15222500</v>
      </c>
      <c r="O49" s="319">
        <v>1.2723492723492724E-2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3720.05</v>
      </c>
      <c r="E50" s="315">
        <v>3702.1666666666665</v>
      </c>
      <c r="F50" s="316">
        <v>3664.6333333333332</v>
      </c>
      <c r="G50" s="316">
        <v>3609.2166666666667</v>
      </c>
      <c r="H50" s="316">
        <v>3571.6833333333334</v>
      </c>
      <c r="I50" s="316">
        <v>3757.583333333333</v>
      </c>
      <c r="J50" s="316">
        <v>3795.1166666666668</v>
      </c>
      <c r="K50" s="316">
        <v>3850.5333333333328</v>
      </c>
      <c r="L50" s="303">
        <v>3739.7</v>
      </c>
      <c r="M50" s="303">
        <v>3646.75</v>
      </c>
      <c r="N50" s="318">
        <v>2817400</v>
      </c>
      <c r="O50" s="319">
        <v>-2.0544063474071976E-3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203.5</v>
      </c>
      <c r="E51" s="315">
        <v>203.01666666666665</v>
      </c>
      <c r="F51" s="316">
        <v>200.1333333333333</v>
      </c>
      <c r="G51" s="316">
        <v>196.76666666666665</v>
      </c>
      <c r="H51" s="316">
        <v>193.8833333333333</v>
      </c>
      <c r="I51" s="316">
        <v>206.3833333333333</v>
      </c>
      <c r="J51" s="316">
        <v>209.26666666666662</v>
      </c>
      <c r="K51" s="316">
        <v>212.6333333333333</v>
      </c>
      <c r="L51" s="303">
        <v>205.9</v>
      </c>
      <c r="M51" s="303">
        <v>199.65</v>
      </c>
      <c r="N51" s="318">
        <v>31168500</v>
      </c>
      <c r="O51" s="319">
        <v>3.6204059243006036E-2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4953.5</v>
      </c>
      <c r="E52" s="315">
        <v>4928.7166666666662</v>
      </c>
      <c r="F52" s="316">
        <v>4886.4333333333325</v>
      </c>
      <c r="G52" s="316">
        <v>4819.3666666666659</v>
      </c>
      <c r="H52" s="316">
        <v>4777.0833333333321</v>
      </c>
      <c r="I52" s="316">
        <v>4995.7833333333328</v>
      </c>
      <c r="J52" s="316">
        <v>5038.0666666666675</v>
      </c>
      <c r="K52" s="316">
        <v>5105.1333333333332</v>
      </c>
      <c r="L52" s="303">
        <v>4971</v>
      </c>
      <c r="M52" s="303">
        <v>4861.6499999999996</v>
      </c>
      <c r="N52" s="318">
        <v>3725125</v>
      </c>
      <c r="O52" s="319">
        <v>-1.5754012814584849E-2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2562.9499999999998</v>
      </c>
      <c r="E53" s="315">
        <v>2565.0166666666664</v>
      </c>
      <c r="F53" s="316">
        <v>2543.083333333333</v>
      </c>
      <c r="G53" s="316">
        <v>2523.2166666666667</v>
      </c>
      <c r="H53" s="316">
        <v>2501.2833333333333</v>
      </c>
      <c r="I53" s="316">
        <v>2584.8833333333328</v>
      </c>
      <c r="J53" s="316">
        <v>2606.8166666666662</v>
      </c>
      <c r="K53" s="316">
        <v>2626.6833333333325</v>
      </c>
      <c r="L53" s="303">
        <v>2586.9499999999998</v>
      </c>
      <c r="M53" s="303">
        <v>2545.15</v>
      </c>
      <c r="N53" s="318">
        <v>2177350</v>
      </c>
      <c r="O53" s="319">
        <v>-4.9503437738731858E-2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1412.6</v>
      </c>
      <c r="E54" s="315">
        <v>1417.6499999999999</v>
      </c>
      <c r="F54" s="316">
        <v>1396.0499999999997</v>
      </c>
      <c r="G54" s="316">
        <v>1379.4999999999998</v>
      </c>
      <c r="H54" s="316">
        <v>1357.8999999999996</v>
      </c>
      <c r="I54" s="316">
        <v>1434.1999999999998</v>
      </c>
      <c r="J54" s="316">
        <v>1455.7999999999997</v>
      </c>
      <c r="K54" s="316">
        <v>1472.35</v>
      </c>
      <c r="L54" s="303">
        <v>1439.25</v>
      </c>
      <c r="M54" s="303">
        <v>1401.1</v>
      </c>
      <c r="N54" s="318">
        <v>2551450</v>
      </c>
      <c r="O54" s="319">
        <v>-6.3206785137318255E-2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185.05</v>
      </c>
      <c r="E55" s="315">
        <v>184.79999999999998</v>
      </c>
      <c r="F55" s="316">
        <v>183.24999999999997</v>
      </c>
      <c r="G55" s="316">
        <v>181.45</v>
      </c>
      <c r="H55" s="316">
        <v>179.89999999999998</v>
      </c>
      <c r="I55" s="316">
        <v>186.59999999999997</v>
      </c>
      <c r="J55" s="316">
        <v>188.14999999999998</v>
      </c>
      <c r="K55" s="316">
        <v>189.94999999999996</v>
      </c>
      <c r="L55" s="303">
        <v>186.35</v>
      </c>
      <c r="M55" s="303">
        <v>183</v>
      </c>
      <c r="N55" s="318">
        <v>13669200</v>
      </c>
      <c r="O55" s="319">
        <v>1.5240641711229946E-2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65.8</v>
      </c>
      <c r="E56" s="315">
        <v>66.2</v>
      </c>
      <c r="F56" s="316">
        <v>65.100000000000009</v>
      </c>
      <c r="G56" s="316">
        <v>64.400000000000006</v>
      </c>
      <c r="H56" s="316">
        <v>63.300000000000011</v>
      </c>
      <c r="I56" s="316">
        <v>66.900000000000006</v>
      </c>
      <c r="J56" s="316">
        <v>68</v>
      </c>
      <c r="K56" s="316">
        <v>68.7</v>
      </c>
      <c r="L56" s="303">
        <v>67.3</v>
      </c>
      <c r="M56" s="303">
        <v>65.5</v>
      </c>
      <c r="N56" s="318">
        <v>106876000</v>
      </c>
      <c r="O56" s="319">
        <v>-4.0489980011275692E-3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117.75</v>
      </c>
      <c r="E57" s="315">
        <v>117.63333333333333</v>
      </c>
      <c r="F57" s="316">
        <v>115.46666666666665</v>
      </c>
      <c r="G57" s="316">
        <v>113.18333333333332</v>
      </c>
      <c r="H57" s="316">
        <v>111.01666666666665</v>
      </c>
      <c r="I57" s="316">
        <v>119.91666666666666</v>
      </c>
      <c r="J57" s="316">
        <v>122.08333333333334</v>
      </c>
      <c r="K57" s="316">
        <v>124.36666666666666</v>
      </c>
      <c r="L57" s="303">
        <v>119.8</v>
      </c>
      <c r="M57" s="303">
        <v>115.35</v>
      </c>
      <c r="N57" s="318">
        <v>20154400</v>
      </c>
      <c r="O57" s="319">
        <v>-4.6464646464646465E-2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490.95</v>
      </c>
      <c r="E58" s="315">
        <v>488.2833333333333</v>
      </c>
      <c r="F58" s="316">
        <v>483.66666666666663</v>
      </c>
      <c r="G58" s="316">
        <v>476.38333333333333</v>
      </c>
      <c r="H58" s="316">
        <v>471.76666666666665</v>
      </c>
      <c r="I58" s="316">
        <v>495.56666666666661</v>
      </c>
      <c r="J58" s="316">
        <v>500.18333333333328</v>
      </c>
      <c r="K58" s="316">
        <v>507.46666666666658</v>
      </c>
      <c r="L58" s="303">
        <v>492.9</v>
      </c>
      <c r="M58" s="303">
        <v>481</v>
      </c>
      <c r="N58" s="318">
        <v>5064600</v>
      </c>
      <c r="O58" s="319">
        <v>3.2106866651042884E-2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26.95</v>
      </c>
      <c r="E59" s="315">
        <v>26.8</v>
      </c>
      <c r="F59" s="316">
        <v>26.55</v>
      </c>
      <c r="G59" s="316">
        <v>26.15</v>
      </c>
      <c r="H59" s="316">
        <v>25.9</v>
      </c>
      <c r="I59" s="316">
        <v>27.200000000000003</v>
      </c>
      <c r="J59" s="316">
        <v>27.450000000000003</v>
      </c>
      <c r="K59" s="316">
        <v>27.850000000000005</v>
      </c>
      <c r="L59" s="303">
        <v>27.05</v>
      </c>
      <c r="M59" s="303">
        <v>26.4</v>
      </c>
      <c r="N59" s="318">
        <v>54607500</v>
      </c>
      <c r="O59" s="319">
        <v>7.053941908713693E-3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716.8</v>
      </c>
      <c r="E60" s="315">
        <v>717.76666666666677</v>
      </c>
      <c r="F60" s="316">
        <v>709.28333333333353</v>
      </c>
      <c r="G60" s="316">
        <v>701.76666666666677</v>
      </c>
      <c r="H60" s="316">
        <v>693.28333333333353</v>
      </c>
      <c r="I60" s="316">
        <v>725.28333333333353</v>
      </c>
      <c r="J60" s="316">
        <v>733.76666666666688</v>
      </c>
      <c r="K60" s="316">
        <v>741.28333333333353</v>
      </c>
      <c r="L60" s="303">
        <v>726.25</v>
      </c>
      <c r="M60" s="303">
        <v>710.25</v>
      </c>
      <c r="N60" s="318">
        <v>3914000</v>
      </c>
      <c r="O60" s="319">
        <v>8.0022075055187644E-2</v>
      </c>
    </row>
    <row r="61" spans="1:15" ht="15">
      <c r="A61" s="276">
        <v>51</v>
      </c>
      <c r="B61" s="415" t="s">
        <v>39</v>
      </c>
      <c r="C61" s="276" t="s">
        <v>248</v>
      </c>
      <c r="D61" s="315">
        <v>1173.9000000000001</v>
      </c>
      <c r="E61" s="315">
        <v>1180.1666666666667</v>
      </c>
      <c r="F61" s="316">
        <v>1165.1333333333334</v>
      </c>
      <c r="G61" s="316">
        <v>1156.3666666666668</v>
      </c>
      <c r="H61" s="316">
        <v>1141.3333333333335</v>
      </c>
      <c r="I61" s="316">
        <v>1188.9333333333334</v>
      </c>
      <c r="J61" s="316">
        <v>1203.9666666666667</v>
      </c>
      <c r="K61" s="316">
        <v>1212.7333333333333</v>
      </c>
      <c r="L61" s="303">
        <v>1195.2</v>
      </c>
      <c r="M61" s="303">
        <v>1171.4000000000001</v>
      </c>
      <c r="N61" s="318">
        <v>1444950</v>
      </c>
      <c r="O61" s="319">
        <v>-2.5854513584574933E-2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915.9</v>
      </c>
      <c r="E62" s="315">
        <v>917.13333333333333</v>
      </c>
      <c r="F62" s="316">
        <v>908.41666666666663</v>
      </c>
      <c r="G62" s="316">
        <v>900.93333333333328</v>
      </c>
      <c r="H62" s="316">
        <v>892.21666666666658</v>
      </c>
      <c r="I62" s="316">
        <v>924.61666666666667</v>
      </c>
      <c r="J62" s="316">
        <v>933.33333333333337</v>
      </c>
      <c r="K62" s="316">
        <v>940.81666666666672</v>
      </c>
      <c r="L62" s="303">
        <v>925.85</v>
      </c>
      <c r="M62" s="303">
        <v>909.65</v>
      </c>
      <c r="N62" s="318">
        <v>17347950</v>
      </c>
      <c r="O62" s="319">
        <v>-3.7643207855973812E-3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837.55</v>
      </c>
      <c r="E63" s="315">
        <v>837.08333333333337</v>
      </c>
      <c r="F63" s="316">
        <v>830.4666666666667</v>
      </c>
      <c r="G63" s="316">
        <v>823.38333333333333</v>
      </c>
      <c r="H63" s="316">
        <v>816.76666666666665</v>
      </c>
      <c r="I63" s="316">
        <v>844.16666666666674</v>
      </c>
      <c r="J63" s="316">
        <v>850.7833333333333</v>
      </c>
      <c r="K63" s="316">
        <v>857.86666666666679</v>
      </c>
      <c r="L63" s="303">
        <v>843.7</v>
      </c>
      <c r="M63" s="303">
        <v>830</v>
      </c>
      <c r="N63" s="318">
        <v>3637000</v>
      </c>
      <c r="O63" s="319">
        <v>-2.6238286479250333E-2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864.75</v>
      </c>
      <c r="E64" s="315">
        <v>859.43333333333339</v>
      </c>
      <c r="F64" s="316">
        <v>852.41666666666674</v>
      </c>
      <c r="G64" s="316">
        <v>840.08333333333337</v>
      </c>
      <c r="H64" s="316">
        <v>833.06666666666672</v>
      </c>
      <c r="I64" s="316">
        <v>871.76666666666677</v>
      </c>
      <c r="J64" s="316">
        <v>878.78333333333342</v>
      </c>
      <c r="K64" s="316">
        <v>891.11666666666679</v>
      </c>
      <c r="L64" s="303">
        <v>866.45</v>
      </c>
      <c r="M64" s="303">
        <v>847.1</v>
      </c>
      <c r="N64" s="318">
        <v>18503100</v>
      </c>
      <c r="O64" s="319">
        <v>-7.8796961037150628E-2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2261.8000000000002</v>
      </c>
      <c r="E65" s="315">
        <v>2266.1833333333338</v>
      </c>
      <c r="F65" s="316">
        <v>2238.4666666666676</v>
      </c>
      <c r="G65" s="316">
        <v>2215.1333333333337</v>
      </c>
      <c r="H65" s="316">
        <v>2187.4166666666674</v>
      </c>
      <c r="I65" s="316">
        <v>2289.5166666666678</v>
      </c>
      <c r="J65" s="316">
        <v>2317.233333333334</v>
      </c>
      <c r="K65" s="316">
        <v>2340.566666666668</v>
      </c>
      <c r="L65" s="303">
        <v>2293.9</v>
      </c>
      <c r="M65" s="303">
        <v>2242.85</v>
      </c>
      <c r="N65" s="318">
        <v>24237900</v>
      </c>
      <c r="O65" s="319">
        <v>-3.7977336900901345E-3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1381.4</v>
      </c>
      <c r="E66" s="315">
        <v>1397.1499999999999</v>
      </c>
      <c r="F66" s="316">
        <v>1361.4999999999998</v>
      </c>
      <c r="G66" s="316">
        <v>1341.6</v>
      </c>
      <c r="H66" s="316">
        <v>1305.9499999999998</v>
      </c>
      <c r="I66" s="316">
        <v>1417.0499999999997</v>
      </c>
      <c r="J66" s="316">
        <v>1452.6999999999998</v>
      </c>
      <c r="K66" s="316">
        <v>1472.5999999999997</v>
      </c>
      <c r="L66" s="303">
        <v>1432.8</v>
      </c>
      <c r="M66" s="303">
        <v>1377.25</v>
      </c>
      <c r="N66" s="318">
        <v>29698350</v>
      </c>
      <c r="O66" s="319">
        <v>3.3890516399563447E-2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652.4</v>
      </c>
      <c r="E67" s="315">
        <v>643.19999999999993</v>
      </c>
      <c r="F67" s="316">
        <v>632.19999999999982</v>
      </c>
      <c r="G67" s="316">
        <v>611.99999999999989</v>
      </c>
      <c r="H67" s="316">
        <v>600.99999999999977</v>
      </c>
      <c r="I67" s="316">
        <v>663.39999999999986</v>
      </c>
      <c r="J67" s="316">
        <v>674.40000000000009</v>
      </c>
      <c r="K67" s="316">
        <v>694.59999999999991</v>
      </c>
      <c r="L67" s="303">
        <v>654.20000000000005</v>
      </c>
      <c r="M67" s="303">
        <v>623</v>
      </c>
      <c r="N67" s="318">
        <v>19254400</v>
      </c>
      <c r="O67" s="319">
        <v>0.13832347011770826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3141.8</v>
      </c>
      <c r="E68" s="315">
        <v>3138.5666666666671</v>
      </c>
      <c r="F68" s="316">
        <v>3115.1333333333341</v>
      </c>
      <c r="G68" s="316">
        <v>3088.4666666666672</v>
      </c>
      <c r="H68" s="316">
        <v>3065.0333333333342</v>
      </c>
      <c r="I68" s="316">
        <v>3165.233333333334</v>
      </c>
      <c r="J68" s="316">
        <v>3188.6666666666674</v>
      </c>
      <c r="K68" s="316">
        <v>3215.3333333333339</v>
      </c>
      <c r="L68" s="303">
        <v>3162</v>
      </c>
      <c r="M68" s="303">
        <v>3111.9</v>
      </c>
      <c r="N68" s="318">
        <v>3669300</v>
      </c>
      <c r="O68" s="319">
        <v>-1.4741420976317062E-2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242.6</v>
      </c>
      <c r="E69" s="315">
        <v>240.05000000000004</v>
      </c>
      <c r="F69" s="316">
        <v>236.60000000000008</v>
      </c>
      <c r="G69" s="316">
        <v>230.60000000000005</v>
      </c>
      <c r="H69" s="316">
        <v>227.15000000000009</v>
      </c>
      <c r="I69" s="316">
        <v>246.05000000000007</v>
      </c>
      <c r="J69" s="316">
        <v>249.50000000000006</v>
      </c>
      <c r="K69" s="316">
        <v>255.50000000000006</v>
      </c>
      <c r="L69" s="303">
        <v>243.5</v>
      </c>
      <c r="M69" s="303">
        <v>234.05</v>
      </c>
      <c r="N69" s="318">
        <v>28031700</v>
      </c>
      <c r="O69" s="319">
        <v>3.0997944013917443E-2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221.7</v>
      </c>
      <c r="E70" s="315">
        <v>219.79999999999998</v>
      </c>
      <c r="F70" s="316">
        <v>217.29999999999995</v>
      </c>
      <c r="G70" s="316">
        <v>212.89999999999998</v>
      </c>
      <c r="H70" s="316">
        <v>210.39999999999995</v>
      </c>
      <c r="I70" s="316">
        <v>224.19999999999996</v>
      </c>
      <c r="J70" s="316">
        <v>226.70000000000002</v>
      </c>
      <c r="K70" s="316">
        <v>231.09999999999997</v>
      </c>
      <c r="L70" s="303">
        <v>222.3</v>
      </c>
      <c r="M70" s="303">
        <v>215.4</v>
      </c>
      <c r="N70" s="318">
        <v>30528900</v>
      </c>
      <c r="O70" s="319">
        <v>7.3075828034544932E-2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2142</v>
      </c>
      <c r="E71" s="315">
        <v>2145</v>
      </c>
      <c r="F71" s="316">
        <v>2130.0500000000002</v>
      </c>
      <c r="G71" s="316">
        <v>2118.1000000000004</v>
      </c>
      <c r="H71" s="316">
        <v>2103.1500000000005</v>
      </c>
      <c r="I71" s="316">
        <v>2156.9499999999998</v>
      </c>
      <c r="J71" s="316">
        <v>2171.8999999999996</v>
      </c>
      <c r="K71" s="316">
        <v>2183.8499999999995</v>
      </c>
      <c r="L71" s="303">
        <v>2159.9499999999998</v>
      </c>
      <c r="M71" s="303">
        <v>2133.0500000000002</v>
      </c>
      <c r="N71" s="318">
        <v>6811500</v>
      </c>
      <c r="O71" s="319">
        <v>1.2757036442303403E-2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194.5</v>
      </c>
      <c r="E72" s="315">
        <v>194.13333333333333</v>
      </c>
      <c r="F72" s="316">
        <v>188.26666666666665</v>
      </c>
      <c r="G72" s="316">
        <v>182.03333333333333</v>
      </c>
      <c r="H72" s="316">
        <v>176.16666666666666</v>
      </c>
      <c r="I72" s="316">
        <v>200.36666666666665</v>
      </c>
      <c r="J72" s="316">
        <v>206.23333333333332</v>
      </c>
      <c r="K72" s="316">
        <v>212.46666666666664</v>
      </c>
      <c r="L72" s="303">
        <v>200</v>
      </c>
      <c r="M72" s="303">
        <v>187.9</v>
      </c>
      <c r="N72" s="318">
        <v>20019800</v>
      </c>
      <c r="O72" s="319">
        <v>0.11730103806228373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484.85</v>
      </c>
      <c r="E73" s="315">
        <v>484.36666666666662</v>
      </c>
      <c r="F73" s="316">
        <v>480.08333333333326</v>
      </c>
      <c r="G73" s="316">
        <v>475.31666666666666</v>
      </c>
      <c r="H73" s="316">
        <v>471.0333333333333</v>
      </c>
      <c r="I73" s="316">
        <v>489.13333333333321</v>
      </c>
      <c r="J73" s="316">
        <v>493.41666666666663</v>
      </c>
      <c r="K73" s="316">
        <v>498.18333333333317</v>
      </c>
      <c r="L73" s="303">
        <v>488.65</v>
      </c>
      <c r="M73" s="303">
        <v>479.6</v>
      </c>
      <c r="N73" s="318">
        <v>113291750</v>
      </c>
      <c r="O73" s="319">
        <v>-2.4577163819509184E-3</v>
      </c>
    </row>
    <row r="74" spans="1:15" ht="15">
      <c r="A74" s="276">
        <v>64</v>
      </c>
      <c r="B74" s="415" t="s">
        <v>57</v>
      </c>
      <c r="C74" t="s">
        <v>256</v>
      </c>
      <c r="D74" s="472">
        <v>1491.55</v>
      </c>
      <c r="E74" s="472">
        <v>1502.6666666666667</v>
      </c>
      <c r="F74" s="473">
        <v>1476.0833333333335</v>
      </c>
      <c r="G74" s="473">
        <v>1460.6166666666668</v>
      </c>
      <c r="H74" s="473">
        <v>1434.0333333333335</v>
      </c>
      <c r="I74" s="473">
        <v>1518.1333333333334</v>
      </c>
      <c r="J74" s="473">
        <v>1544.7166666666669</v>
      </c>
      <c r="K74" s="473">
        <v>1560.1833333333334</v>
      </c>
      <c r="L74" s="474">
        <v>1529.25</v>
      </c>
      <c r="M74" s="474">
        <v>1487.2</v>
      </c>
      <c r="N74" s="475">
        <v>679575</v>
      </c>
      <c r="O74" s="476">
        <v>-7.0889018012783259E-2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478.55</v>
      </c>
      <c r="E75" s="315">
        <v>475.66666666666669</v>
      </c>
      <c r="F75" s="316">
        <v>471.88333333333338</v>
      </c>
      <c r="G75" s="316">
        <v>465.2166666666667</v>
      </c>
      <c r="H75" s="316">
        <v>461.43333333333339</v>
      </c>
      <c r="I75" s="316">
        <v>482.33333333333337</v>
      </c>
      <c r="J75" s="316">
        <v>486.11666666666667</v>
      </c>
      <c r="K75" s="316">
        <v>492.78333333333336</v>
      </c>
      <c r="L75" s="303">
        <v>479.45</v>
      </c>
      <c r="M75" s="303">
        <v>469</v>
      </c>
      <c r="N75" s="318">
        <v>5958000</v>
      </c>
      <c r="O75" s="319">
        <v>-3.2163742690058478E-2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10.050000000000001</v>
      </c>
      <c r="E76" s="315">
        <v>10</v>
      </c>
      <c r="F76" s="316">
        <v>9.9</v>
      </c>
      <c r="G76" s="316">
        <v>9.75</v>
      </c>
      <c r="H76" s="316">
        <v>9.65</v>
      </c>
      <c r="I76" s="316">
        <v>10.15</v>
      </c>
      <c r="J76" s="316">
        <v>10.250000000000002</v>
      </c>
      <c r="K76" s="316">
        <v>10.4</v>
      </c>
      <c r="L76" s="303">
        <v>10.1</v>
      </c>
      <c r="M76" s="303">
        <v>9.85</v>
      </c>
      <c r="N76" s="318">
        <v>572880000</v>
      </c>
      <c r="O76" s="319">
        <v>1.5510609256731605E-2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36.950000000000003</v>
      </c>
      <c r="E77" s="315">
        <v>36.966666666666669</v>
      </c>
      <c r="F77" s="316">
        <v>36.583333333333336</v>
      </c>
      <c r="G77" s="316">
        <v>36.216666666666669</v>
      </c>
      <c r="H77" s="316">
        <v>35.833333333333336</v>
      </c>
      <c r="I77" s="316">
        <v>37.333333333333336</v>
      </c>
      <c r="J77" s="316">
        <v>37.716666666666661</v>
      </c>
      <c r="K77" s="316">
        <v>38.083333333333336</v>
      </c>
      <c r="L77" s="303">
        <v>37.35</v>
      </c>
      <c r="M77" s="303">
        <v>36.6</v>
      </c>
      <c r="N77" s="318">
        <v>129561000</v>
      </c>
      <c r="O77" s="319">
        <v>2.3566496547583308E-2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487.35</v>
      </c>
      <c r="E78" s="315">
        <v>483.70000000000005</v>
      </c>
      <c r="F78" s="316">
        <v>477.85000000000008</v>
      </c>
      <c r="G78" s="316">
        <v>468.35</v>
      </c>
      <c r="H78" s="316">
        <v>462.50000000000006</v>
      </c>
      <c r="I78" s="316">
        <v>493.2000000000001</v>
      </c>
      <c r="J78" s="316">
        <v>499.05</v>
      </c>
      <c r="K78" s="316">
        <v>508.55000000000013</v>
      </c>
      <c r="L78" s="303">
        <v>489.55</v>
      </c>
      <c r="M78" s="303">
        <v>474.2</v>
      </c>
      <c r="N78" s="318">
        <v>5813500</v>
      </c>
      <c r="O78" s="319">
        <v>-3.3599999999999998E-2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1654.55</v>
      </c>
      <c r="E79" s="315">
        <v>1642.5166666666667</v>
      </c>
      <c r="F79" s="316">
        <v>1622.0333333333333</v>
      </c>
      <c r="G79" s="316">
        <v>1589.5166666666667</v>
      </c>
      <c r="H79" s="316">
        <v>1569.0333333333333</v>
      </c>
      <c r="I79" s="316">
        <v>1675.0333333333333</v>
      </c>
      <c r="J79" s="316">
        <v>1695.5166666666664</v>
      </c>
      <c r="K79" s="316">
        <v>1728.0333333333333</v>
      </c>
      <c r="L79" s="303">
        <v>1663</v>
      </c>
      <c r="M79" s="303">
        <v>1610</v>
      </c>
      <c r="N79" s="318">
        <v>2858500</v>
      </c>
      <c r="O79" s="319">
        <v>-6.0939553219448092E-2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899.8</v>
      </c>
      <c r="E80" s="315">
        <v>901.63333333333333</v>
      </c>
      <c r="F80" s="316">
        <v>890.81666666666661</v>
      </c>
      <c r="G80" s="316">
        <v>881.83333333333326</v>
      </c>
      <c r="H80" s="316">
        <v>871.01666666666654</v>
      </c>
      <c r="I80" s="316">
        <v>910.61666666666667</v>
      </c>
      <c r="J80" s="316">
        <v>921.43333333333351</v>
      </c>
      <c r="K80" s="316">
        <v>930.41666666666674</v>
      </c>
      <c r="L80" s="303">
        <v>912.45</v>
      </c>
      <c r="M80" s="303">
        <v>892.65</v>
      </c>
      <c r="N80" s="318">
        <v>17143800</v>
      </c>
      <c r="O80" s="319">
        <v>-3.8176588512158984E-3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236.85</v>
      </c>
      <c r="E81" s="315">
        <v>234.58333333333334</v>
      </c>
      <c r="F81" s="316">
        <v>224.26666666666668</v>
      </c>
      <c r="G81" s="316">
        <v>211.68333333333334</v>
      </c>
      <c r="H81" s="316">
        <v>201.36666666666667</v>
      </c>
      <c r="I81" s="316">
        <v>247.16666666666669</v>
      </c>
      <c r="J81" s="316">
        <v>257.48333333333335</v>
      </c>
      <c r="K81" s="316">
        <v>270.06666666666672</v>
      </c>
      <c r="L81" s="303">
        <v>244.9</v>
      </c>
      <c r="M81" s="303">
        <v>222</v>
      </c>
      <c r="N81" s="318">
        <v>13580000</v>
      </c>
      <c r="O81" s="319">
        <v>-7.9696394686907021E-2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1134.3499999999999</v>
      </c>
      <c r="E82" s="315">
        <v>1139.1166666666666</v>
      </c>
      <c r="F82" s="316">
        <v>1125.4333333333332</v>
      </c>
      <c r="G82" s="316">
        <v>1116.5166666666667</v>
      </c>
      <c r="H82" s="316">
        <v>1102.8333333333333</v>
      </c>
      <c r="I82" s="316">
        <v>1148.0333333333331</v>
      </c>
      <c r="J82" s="316">
        <v>1161.7166666666665</v>
      </c>
      <c r="K82" s="316">
        <v>1170.633333333333</v>
      </c>
      <c r="L82" s="303">
        <v>1152.8</v>
      </c>
      <c r="M82" s="303">
        <v>1130.2</v>
      </c>
      <c r="N82" s="318">
        <v>37441200</v>
      </c>
      <c r="O82" s="319">
        <v>2.8836166389131619E-2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90.5</v>
      </c>
      <c r="E83" s="315">
        <v>89.716666666666654</v>
      </c>
      <c r="F83" s="316">
        <v>88.733333333333306</v>
      </c>
      <c r="G83" s="316">
        <v>86.966666666666654</v>
      </c>
      <c r="H83" s="316">
        <v>85.983333333333306</v>
      </c>
      <c r="I83" s="316">
        <v>91.483333333333306</v>
      </c>
      <c r="J83" s="316">
        <v>92.466666666666654</v>
      </c>
      <c r="K83" s="316">
        <v>94.233333333333306</v>
      </c>
      <c r="L83" s="303">
        <v>90.7</v>
      </c>
      <c r="M83" s="303">
        <v>87.95</v>
      </c>
      <c r="N83" s="318">
        <v>54122400</v>
      </c>
      <c r="O83" s="319">
        <v>5.169639734172788E-2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197.45</v>
      </c>
      <c r="E84" s="315">
        <v>197.08333333333334</v>
      </c>
      <c r="F84" s="316">
        <v>195.7166666666667</v>
      </c>
      <c r="G84" s="316">
        <v>193.98333333333335</v>
      </c>
      <c r="H84" s="316">
        <v>192.6166666666667</v>
      </c>
      <c r="I84" s="316">
        <v>198.81666666666669</v>
      </c>
      <c r="J84" s="316">
        <v>200.18333333333331</v>
      </c>
      <c r="K84" s="316">
        <v>201.91666666666669</v>
      </c>
      <c r="L84" s="303">
        <v>198.45</v>
      </c>
      <c r="M84" s="303">
        <v>195.35</v>
      </c>
      <c r="N84" s="318">
        <v>89465600</v>
      </c>
      <c r="O84" s="319">
        <v>-2.5751820747813362E-2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264.10000000000002</v>
      </c>
      <c r="E85" s="315">
        <v>263.2</v>
      </c>
      <c r="F85" s="316">
        <v>260.5</v>
      </c>
      <c r="G85" s="316">
        <v>256.90000000000003</v>
      </c>
      <c r="H85" s="316">
        <v>254.20000000000005</v>
      </c>
      <c r="I85" s="316">
        <v>266.79999999999995</v>
      </c>
      <c r="J85" s="316">
        <v>269.49999999999989</v>
      </c>
      <c r="K85" s="316">
        <v>273.09999999999991</v>
      </c>
      <c r="L85" s="303">
        <v>265.89999999999998</v>
      </c>
      <c r="M85" s="303">
        <v>259.60000000000002</v>
      </c>
      <c r="N85" s="318">
        <v>25675000</v>
      </c>
      <c r="O85" s="319">
        <v>0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372.45</v>
      </c>
      <c r="E86" s="315">
        <v>372.08333333333331</v>
      </c>
      <c r="F86" s="316">
        <v>368.86666666666662</v>
      </c>
      <c r="G86" s="316">
        <v>365.2833333333333</v>
      </c>
      <c r="H86" s="316">
        <v>362.06666666666661</v>
      </c>
      <c r="I86" s="316">
        <v>375.66666666666663</v>
      </c>
      <c r="J86" s="316">
        <v>378.88333333333333</v>
      </c>
      <c r="K86" s="316">
        <v>382.46666666666664</v>
      </c>
      <c r="L86" s="303">
        <v>375.3</v>
      </c>
      <c r="M86" s="303">
        <v>368.5</v>
      </c>
      <c r="N86" s="318">
        <v>35596800</v>
      </c>
      <c r="O86" s="319">
        <v>-1.970406721689345E-2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2556.9</v>
      </c>
      <c r="E87" s="315">
        <v>2557.7000000000003</v>
      </c>
      <c r="F87" s="316">
        <v>2521.2000000000007</v>
      </c>
      <c r="G87" s="316">
        <v>2485.5000000000005</v>
      </c>
      <c r="H87" s="316">
        <v>2449.0000000000009</v>
      </c>
      <c r="I87" s="316">
        <v>2593.4000000000005</v>
      </c>
      <c r="J87" s="316">
        <v>2629.8999999999996</v>
      </c>
      <c r="K87" s="316">
        <v>2665.6000000000004</v>
      </c>
      <c r="L87" s="303">
        <v>2594.1999999999998</v>
      </c>
      <c r="M87" s="303">
        <v>2522</v>
      </c>
      <c r="N87" s="318">
        <v>1735500</v>
      </c>
      <c r="O87" s="319">
        <v>-4.1160220994475138E-2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1817.8</v>
      </c>
      <c r="E88" s="315">
        <v>1823.3500000000001</v>
      </c>
      <c r="F88" s="316">
        <v>1804.4500000000003</v>
      </c>
      <c r="G88" s="316">
        <v>1791.1000000000001</v>
      </c>
      <c r="H88" s="316">
        <v>1772.2000000000003</v>
      </c>
      <c r="I88" s="316">
        <v>1836.7000000000003</v>
      </c>
      <c r="J88" s="316">
        <v>1855.6000000000004</v>
      </c>
      <c r="K88" s="316">
        <v>1868.9500000000003</v>
      </c>
      <c r="L88" s="303">
        <v>1842.25</v>
      </c>
      <c r="M88" s="303">
        <v>1810</v>
      </c>
      <c r="N88" s="318">
        <v>26562400</v>
      </c>
      <c r="O88" s="319">
        <v>2.3567674214282412E-2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88.95</v>
      </c>
      <c r="E89" s="315">
        <v>88.383333333333326</v>
      </c>
      <c r="F89" s="316">
        <v>86.566666666666649</v>
      </c>
      <c r="G89" s="316">
        <v>84.183333333333323</v>
      </c>
      <c r="H89" s="316">
        <v>82.366666666666646</v>
      </c>
      <c r="I89" s="316">
        <v>90.766666666666652</v>
      </c>
      <c r="J89" s="316">
        <v>92.583333333333314</v>
      </c>
      <c r="K89" s="316">
        <v>94.966666666666654</v>
      </c>
      <c r="L89" s="303">
        <v>90.2</v>
      </c>
      <c r="M89" s="303">
        <v>86</v>
      </c>
      <c r="N89" s="318">
        <v>26500600</v>
      </c>
      <c r="O89" s="319">
        <v>6.1459092693321372E-2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356.1</v>
      </c>
      <c r="E90" s="315">
        <v>354.83333333333331</v>
      </c>
      <c r="F90" s="316">
        <v>344.86666666666662</v>
      </c>
      <c r="G90" s="316">
        <v>333.63333333333333</v>
      </c>
      <c r="H90" s="316">
        <v>323.66666666666663</v>
      </c>
      <c r="I90" s="316">
        <v>366.06666666666661</v>
      </c>
      <c r="J90" s="316">
        <v>376.0333333333333</v>
      </c>
      <c r="K90" s="316">
        <v>387.26666666666659</v>
      </c>
      <c r="L90" s="303">
        <v>364.8</v>
      </c>
      <c r="M90" s="303">
        <v>343.6</v>
      </c>
      <c r="N90" s="318">
        <v>13802000</v>
      </c>
      <c r="O90" s="319">
        <v>-0.11400693285402491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1132.25</v>
      </c>
      <c r="E91" s="315">
        <v>1132.25</v>
      </c>
      <c r="F91" s="316">
        <v>1125</v>
      </c>
      <c r="G91" s="316">
        <v>1117.75</v>
      </c>
      <c r="H91" s="316">
        <v>1110.5</v>
      </c>
      <c r="I91" s="316">
        <v>1139.5</v>
      </c>
      <c r="J91" s="316">
        <v>1146.75</v>
      </c>
      <c r="K91" s="316">
        <v>1154</v>
      </c>
      <c r="L91" s="303">
        <v>1139.5</v>
      </c>
      <c r="M91" s="303">
        <v>1125</v>
      </c>
      <c r="N91" s="318">
        <v>15156750</v>
      </c>
      <c r="O91" s="319">
        <v>-3.1967567791968909E-2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921.05</v>
      </c>
      <c r="E92" s="315">
        <v>919.54999999999984</v>
      </c>
      <c r="F92" s="316">
        <v>914.6999999999997</v>
      </c>
      <c r="G92" s="316">
        <v>908.34999999999991</v>
      </c>
      <c r="H92" s="316">
        <v>903.49999999999977</v>
      </c>
      <c r="I92" s="316">
        <v>925.89999999999964</v>
      </c>
      <c r="J92" s="316">
        <v>930.74999999999977</v>
      </c>
      <c r="K92" s="316">
        <v>937.09999999999957</v>
      </c>
      <c r="L92" s="303">
        <v>924.4</v>
      </c>
      <c r="M92" s="303">
        <v>913.2</v>
      </c>
      <c r="N92" s="318">
        <v>9261600</v>
      </c>
      <c r="O92" s="319">
        <v>-9.1843229971810495E-3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749.15</v>
      </c>
      <c r="E93" s="315">
        <v>751.38333333333333</v>
      </c>
      <c r="F93" s="316">
        <v>745.26666666666665</v>
      </c>
      <c r="G93" s="316">
        <v>741.38333333333333</v>
      </c>
      <c r="H93" s="316">
        <v>735.26666666666665</v>
      </c>
      <c r="I93" s="316">
        <v>755.26666666666665</v>
      </c>
      <c r="J93" s="316">
        <v>761.38333333333321</v>
      </c>
      <c r="K93" s="316">
        <v>765.26666666666665</v>
      </c>
      <c r="L93" s="303">
        <v>757.5</v>
      </c>
      <c r="M93" s="303">
        <v>747.5</v>
      </c>
      <c r="N93" s="318">
        <v>14550200</v>
      </c>
      <c r="O93" s="319">
        <v>-1.1132254995242626E-2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168.4</v>
      </c>
      <c r="E94" s="315">
        <v>168.28333333333333</v>
      </c>
      <c r="F94" s="316">
        <v>166.31666666666666</v>
      </c>
      <c r="G94" s="316">
        <v>164.23333333333332</v>
      </c>
      <c r="H94" s="316">
        <v>162.26666666666665</v>
      </c>
      <c r="I94" s="316">
        <v>170.36666666666667</v>
      </c>
      <c r="J94" s="316">
        <v>172.33333333333331</v>
      </c>
      <c r="K94" s="316">
        <v>174.41666666666669</v>
      </c>
      <c r="L94" s="303">
        <v>170.25</v>
      </c>
      <c r="M94" s="303">
        <v>166.2</v>
      </c>
      <c r="N94" s="318">
        <v>19679172</v>
      </c>
      <c r="O94" s="319">
        <v>7.0496441096477569E-3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176</v>
      </c>
      <c r="E95" s="315">
        <v>176.16666666666666</v>
      </c>
      <c r="F95" s="316">
        <v>174.5333333333333</v>
      </c>
      <c r="G95" s="316">
        <v>173.06666666666663</v>
      </c>
      <c r="H95" s="316">
        <v>171.43333333333328</v>
      </c>
      <c r="I95" s="316">
        <v>177.63333333333333</v>
      </c>
      <c r="J95" s="316">
        <v>179.26666666666671</v>
      </c>
      <c r="K95" s="316">
        <v>180.73333333333335</v>
      </c>
      <c r="L95" s="303">
        <v>177.8</v>
      </c>
      <c r="M95" s="303">
        <v>174.7</v>
      </c>
      <c r="N95" s="318">
        <v>18186000</v>
      </c>
      <c r="O95" s="319">
        <v>-1.9093851132686083E-2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390.85</v>
      </c>
      <c r="E96" s="315">
        <v>388.08333333333331</v>
      </c>
      <c r="F96" s="316">
        <v>382.86666666666662</v>
      </c>
      <c r="G96" s="316">
        <v>374.88333333333333</v>
      </c>
      <c r="H96" s="316">
        <v>369.66666666666663</v>
      </c>
      <c r="I96" s="316">
        <v>396.06666666666661</v>
      </c>
      <c r="J96" s="316">
        <v>401.2833333333333</v>
      </c>
      <c r="K96" s="316">
        <v>409.26666666666659</v>
      </c>
      <c r="L96" s="303">
        <v>393.3</v>
      </c>
      <c r="M96" s="303">
        <v>380.1</v>
      </c>
      <c r="N96" s="318">
        <v>9738000</v>
      </c>
      <c r="O96" s="319">
        <v>-6.7319461444308448E-3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7759.9</v>
      </c>
      <c r="E97" s="315">
        <v>7609.6333333333341</v>
      </c>
      <c r="F97" s="316">
        <v>7425.4166666666679</v>
      </c>
      <c r="G97" s="316">
        <v>7090.9333333333334</v>
      </c>
      <c r="H97" s="316">
        <v>6906.7166666666672</v>
      </c>
      <c r="I97" s="316">
        <v>7944.1166666666686</v>
      </c>
      <c r="J97" s="316">
        <v>8128.3333333333339</v>
      </c>
      <c r="K97" s="316">
        <v>8462.8166666666693</v>
      </c>
      <c r="L97" s="303">
        <v>7793.85</v>
      </c>
      <c r="M97" s="303">
        <v>7275.15</v>
      </c>
      <c r="N97" s="318">
        <v>2960100</v>
      </c>
      <c r="O97" s="319">
        <v>-8.8065898740959016E-3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575.15</v>
      </c>
      <c r="E98" s="315">
        <v>574.13333333333333</v>
      </c>
      <c r="F98" s="316">
        <v>569.26666666666665</v>
      </c>
      <c r="G98" s="316">
        <v>563.38333333333333</v>
      </c>
      <c r="H98" s="316">
        <v>558.51666666666665</v>
      </c>
      <c r="I98" s="316">
        <v>580.01666666666665</v>
      </c>
      <c r="J98" s="316">
        <v>584.88333333333321</v>
      </c>
      <c r="K98" s="316">
        <v>590.76666666666665</v>
      </c>
      <c r="L98" s="303">
        <v>579</v>
      </c>
      <c r="M98" s="303">
        <v>568.25</v>
      </c>
      <c r="N98" s="318">
        <v>11146250</v>
      </c>
      <c r="O98" s="319">
        <v>4.8456164074825335E-3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639.04999999999995</v>
      </c>
      <c r="E99" s="315">
        <v>639.51666666666654</v>
      </c>
      <c r="F99" s="316">
        <v>634.6333333333331</v>
      </c>
      <c r="G99" s="316">
        <v>630.21666666666658</v>
      </c>
      <c r="H99" s="316">
        <v>625.33333333333314</v>
      </c>
      <c r="I99" s="316">
        <v>643.93333333333305</v>
      </c>
      <c r="J99" s="316">
        <v>648.81666666666649</v>
      </c>
      <c r="K99" s="316">
        <v>653.23333333333301</v>
      </c>
      <c r="L99" s="303">
        <v>644.4</v>
      </c>
      <c r="M99" s="303">
        <v>635.1</v>
      </c>
      <c r="N99" s="318">
        <v>4852900</v>
      </c>
      <c r="O99" s="319">
        <v>1.9945355191256831E-2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1047.8499999999999</v>
      </c>
      <c r="E100" s="315">
        <v>1043.5833333333333</v>
      </c>
      <c r="F100" s="316">
        <v>1032.5166666666664</v>
      </c>
      <c r="G100" s="316">
        <v>1017.1833333333332</v>
      </c>
      <c r="H100" s="316">
        <v>1006.1166666666663</v>
      </c>
      <c r="I100" s="316">
        <v>1058.9166666666665</v>
      </c>
      <c r="J100" s="316">
        <v>1069.9833333333336</v>
      </c>
      <c r="K100" s="316">
        <v>1085.3166666666666</v>
      </c>
      <c r="L100" s="303">
        <v>1054.6500000000001</v>
      </c>
      <c r="M100" s="303">
        <v>1028.25</v>
      </c>
      <c r="N100" s="318">
        <v>1306200</v>
      </c>
      <c r="O100" s="319">
        <v>3.273244781783681E-2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1447.7</v>
      </c>
      <c r="E101" s="315">
        <v>1440.8999999999999</v>
      </c>
      <c r="F101" s="316">
        <v>1429.7999999999997</v>
      </c>
      <c r="G101" s="316">
        <v>1411.8999999999999</v>
      </c>
      <c r="H101" s="316">
        <v>1400.7999999999997</v>
      </c>
      <c r="I101" s="316">
        <v>1458.7999999999997</v>
      </c>
      <c r="J101" s="316">
        <v>1469.8999999999996</v>
      </c>
      <c r="K101" s="316">
        <v>1487.7999999999997</v>
      </c>
      <c r="L101" s="303">
        <v>1452</v>
      </c>
      <c r="M101" s="303">
        <v>1423</v>
      </c>
      <c r="N101" s="318">
        <v>1408800</v>
      </c>
      <c r="O101" s="319">
        <v>-5.0161812297734629E-2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157.15</v>
      </c>
      <c r="E102" s="315">
        <v>157.08333333333334</v>
      </c>
      <c r="F102" s="316">
        <v>155.56666666666669</v>
      </c>
      <c r="G102" s="316">
        <v>153.98333333333335</v>
      </c>
      <c r="H102" s="316">
        <v>152.4666666666667</v>
      </c>
      <c r="I102" s="316">
        <v>158.66666666666669</v>
      </c>
      <c r="J102" s="316">
        <v>160.18333333333334</v>
      </c>
      <c r="K102" s="316">
        <v>161.76666666666668</v>
      </c>
      <c r="L102" s="303">
        <v>158.6</v>
      </c>
      <c r="M102" s="303">
        <v>155.5</v>
      </c>
      <c r="N102" s="318">
        <v>24423000</v>
      </c>
      <c r="O102" s="319">
        <v>5.7653502450273853E-3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78895.649999999994</v>
      </c>
      <c r="E103" s="315">
        <v>79175.349999999991</v>
      </c>
      <c r="F103" s="316">
        <v>78298.749999999985</v>
      </c>
      <c r="G103" s="316">
        <v>77701.849999999991</v>
      </c>
      <c r="H103" s="316">
        <v>76825.249999999985</v>
      </c>
      <c r="I103" s="316">
        <v>79772.249999999985</v>
      </c>
      <c r="J103" s="316">
        <v>80648.849999999991</v>
      </c>
      <c r="K103" s="316">
        <v>81245.749999999985</v>
      </c>
      <c r="L103" s="303">
        <v>80051.95</v>
      </c>
      <c r="M103" s="303">
        <v>78578.45</v>
      </c>
      <c r="N103" s="318">
        <v>60860</v>
      </c>
      <c r="O103" s="319">
        <v>-1.552895503073439E-2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1186.4000000000001</v>
      </c>
      <c r="E104" s="315">
        <v>1178.8333333333333</v>
      </c>
      <c r="F104" s="316">
        <v>1166.6666666666665</v>
      </c>
      <c r="G104" s="316">
        <v>1146.9333333333332</v>
      </c>
      <c r="H104" s="316">
        <v>1134.7666666666664</v>
      </c>
      <c r="I104" s="316">
        <v>1198.5666666666666</v>
      </c>
      <c r="J104" s="316">
        <v>1210.7333333333331</v>
      </c>
      <c r="K104" s="316">
        <v>1230.4666666666667</v>
      </c>
      <c r="L104" s="303">
        <v>1191</v>
      </c>
      <c r="M104" s="303">
        <v>1159.0999999999999</v>
      </c>
      <c r="N104" s="318">
        <v>5471250</v>
      </c>
      <c r="O104" s="319">
        <v>-4.6779040898993859E-2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42.3</v>
      </c>
      <c r="E105" s="315">
        <v>42.216666666666669</v>
      </c>
      <c r="F105" s="316">
        <v>41.683333333333337</v>
      </c>
      <c r="G105" s="316">
        <v>41.06666666666667</v>
      </c>
      <c r="H105" s="316">
        <v>40.533333333333339</v>
      </c>
      <c r="I105" s="316">
        <v>42.833333333333336</v>
      </c>
      <c r="J105" s="316">
        <v>43.366666666666667</v>
      </c>
      <c r="K105" s="316">
        <v>43.983333333333334</v>
      </c>
      <c r="L105" s="303">
        <v>42.75</v>
      </c>
      <c r="M105" s="303">
        <v>41.6</v>
      </c>
      <c r="N105" s="318">
        <v>46036000</v>
      </c>
      <c r="O105" s="319">
        <v>2.5757575757575757E-2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4183.25</v>
      </c>
      <c r="E106" s="315">
        <v>4210.8833333333332</v>
      </c>
      <c r="F106" s="316">
        <v>4142.3666666666668</v>
      </c>
      <c r="G106" s="316">
        <v>4101.4833333333336</v>
      </c>
      <c r="H106" s="316">
        <v>4032.9666666666672</v>
      </c>
      <c r="I106" s="316">
        <v>4251.7666666666664</v>
      </c>
      <c r="J106" s="316">
        <v>4320.2833333333328</v>
      </c>
      <c r="K106" s="316">
        <v>4361.1666666666661</v>
      </c>
      <c r="L106" s="303">
        <v>4279.3999999999996</v>
      </c>
      <c r="M106" s="303">
        <v>4170</v>
      </c>
      <c r="N106" s="318">
        <v>849750</v>
      </c>
      <c r="O106" s="319">
        <v>1.3719057560393677E-2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17589.55</v>
      </c>
      <c r="E107" s="315">
        <v>17527.866666666665</v>
      </c>
      <c r="F107" s="316">
        <v>17421.683333333331</v>
      </c>
      <c r="G107" s="316">
        <v>17253.816666666666</v>
      </c>
      <c r="H107" s="316">
        <v>17147.633333333331</v>
      </c>
      <c r="I107" s="316">
        <v>17695.73333333333</v>
      </c>
      <c r="J107" s="316">
        <v>17801.916666666664</v>
      </c>
      <c r="K107" s="316">
        <v>17969.783333333329</v>
      </c>
      <c r="L107" s="303">
        <v>17634.05</v>
      </c>
      <c r="M107" s="303">
        <v>17360</v>
      </c>
      <c r="N107" s="318">
        <v>304550</v>
      </c>
      <c r="O107" s="319">
        <v>-4.4099183929692407E-2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106.4</v>
      </c>
      <c r="E108" s="315">
        <v>106.18333333333332</v>
      </c>
      <c r="F108" s="316">
        <v>104.56666666666665</v>
      </c>
      <c r="G108" s="316">
        <v>102.73333333333332</v>
      </c>
      <c r="H108" s="316">
        <v>101.11666666666665</v>
      </c>
      <c r="I108" s="316">
        <v>108.01666666666665</v>
      </c>
      <c r="J108" s="316">
        <v>109.63333333333333</v>
      </c>
      <c r="K108" s="316">
        <v>111.46666666666665</v>
      </c>
      <c r="L108" s="303">
        <v>107.8</v>
      </c>
      <c r="M108" s="303">
        <v>104.35</v>
      </c>
      <c r="N108" s="318">
        <v>31965700</v>
      </c>
      <c r="O108" s="319">
        <v>3.0676171959386475E-2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99.1</v>
      </c>
      <c r="E109" s="315">
        <v>98.100000000000009</v>
      </c>
      <c r="F109" s="316">
        <v>96.700000000000017</v>
      </c>
      <c r="G109" s="316">
        <v>94.300000000000011</v>
      </c>
      <c r="H109" s="316">
        <v>92.90000000000002</v>
      </c>
      <c r="I109" s="316">
        <v>100.50000000000001</v>
      </c>
      <c r="J109" s="316">
        <v>101.90000000000002</v>
      </c>
      <c r="K109" s="316">
        <v>104.30000000000001</v>
      </c>
      <c r="L109" s="303">
        <v>99.5</v>
      </c>
      <c r="M109" s="303">
        <v>95.7</v>
      </c>
      <c r="N109" s="318">
        <v>58641600</v>
      </c>
      <c r="O109" s="319">
        <v>-3.5620547431571052E-2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88.9</v>
      </c>
      <c r="E110" s="315">
        <v>87.866666666666674</v>
      </c>
      <c r="F110" s="316">
        <v>86.433333333333351</v>
      </c>
      <c r="G110" s="316">
        <v>83.966666666666683</v>
      </c>
      <c r="H110" s="316">
        <v>82.53333333333336</v>
      </c>
      <c r="I110" s="316">
        <v>90.333333333333343</v>
      </c>
      <c r="J110" s="316">
        <v>91.76666666666668</v>
      </c>
      <c r="K110" s="316">
        <v>94.233333333333334</v>
      </c>
      <c r="L110" s="303">
        <v>89.3</v>
      </c>
      <c r="M110" s="303">
        <v>85.4</v>
      </c>
      <c r="N110" s="318">
        <v>44998800</v>
      </c>
      <c r="O110" s="319">
        <v>-8.758782201405152E-2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23367.55</v>
      </c>
      <c r="E111" s="315">
        <v>23312.383333333331</v>
      </c>
      <c r="F111" s="316">
        <v>23163.216666666664</v>
      </c>
      <c r="G111" s="316">
        <v>22958.883333333331</v>
      </c>
      <c r="H111" s="316">
        <v>22809.716666666664</v>
      </c>
      <c r="I111" s="316">
        <v>23516.716666666664</v>
      </c>
      <c r="J111" s="316">
        <v>23665.883333333335</v>
      </c>
      <c r="K111" s="316">
        <v>23870.216666666664</v>
      </c>
      <c r="L111" s="303">
        <v>23461.55</v>
      </c>
      <c r="M111" s="303">
        <v>23108.05</v>
      </c>
      <c r="N111" s="318">
        <v>82080</v>
      </c>
      <c r="O111" s="319">
        <v>7.7348066298342545E-3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1501.1</v>
      </c>
      <c r="E112" s="315">
        <v>1480.9666666666665</v>
      </c>
      <c r="F112" s="316">
        <v>1451.9333333333329</v>
      </c>
      <c r="G112" s="316">
        <v>1402.7666666666664</v>
      </c>
      <c r="H112" s="316">
        <v>1373.7333333333329</v>
      </c>
      <c r="I112" s="316">
        <v>1530.133333333333</v>
      </c>
      <c r="J112" s="316">
        <v>1559.1666666666663</v>
      </c>
      <c r="K112" s="316">
        <v>1608.333333333333</v>
      </c>
      <c r="L112" s="303">
        <v>1510</v>
      </c>
      <c r="M112" s="303">
        <v>1431.8</v>
      </c>
      <c r="N112" s="318">
        <v>3499650</v>
      </c>
      <c r="O112" s="319">
        <v>9.2548076923076927E-2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257.60000000000002</v>
      </c>
      <c r="E113" s="315">
        <v>256.2</v>
      </c>
      <c r="F113" s="316">
        <v>253.75</v>
      </c>
      <c r="G113" s="316">
        <v>249.9</v>
      </c>
      <c r="H113" s="316">
        <v>247.45000000000002</v>
      </c>
      <c r="I113" s="316">
        <v>260.04999999999995</v>
      </c>
      <c r="J113" s="316">
        <v>262.49999999999989</v>
      </c>
      <c r="K113" s="316">
        <v>266.34999999999997</v>
      </c>
      <c r="L113" s="303">
        <v>258.64999999999998</v>
      </c>
      <c r="M113" s="303">
        <v>252.35</v>
      </c>
      <c r="N113" s="318">
        <v>13635000</v>
      </c>
      <c r="O113" s="319">
        <v>0.10395919358756377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114.75</v>
      </c>
      <c r="E114" s="315">
        <v>113.8</v>
      </c>
      <c r="F114" s="316">
        <v>111.39999999999999</v>
      </c>
      <c r="G114" s="316">
        <v>108.05</v>
      </c>
      <c r="H114" s="316">
        <v>105.64999999999999</v>
      </c>
      <c r="I114" s="316">
        <v>117.14999999999999</v>
      </c>
      <c r="J114" s="316">
        <v>119.55</v>
      </c>
      <c r="K114" s="316">
        <v>122.89999999999999</v>
      </c>
      <c r="L114" s="303">
        <v>116.2</v>
      </c>
      <c r="M114" s="303">
        <v>110.45</v>
      </c>
      <c r="N114" s="318">
        <v>31582800</v>
      </c>
      <c r="O114" s="319">
        <v>-2.1889400921658985E-2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1621.15</v>
      </c>
      <c r="E115" s="315">
        <v>1614.8333333333333</v>
      </c>
      <c r="F115" s="316">
        <v>1604.5666666666666</v>
      </c>
      <c r="G115" s="316">
        <v>1587.9833333333333</v>
      </c>
      <c r="H115" s="316">
        <v>1577.7166666666667</v>
      </c>
      <c r="I115" s="316">
        <v>1631.4166666666665</v>
      </c>
      <c r="J115" s="316">
        <v>1641.6833333333334</v>
      </c>
      <c r="K115" s="316">
        <v>1658.2666666666664</v>
      </c>
      <c r="L115" s="303">
        <v>1625.1</v>
      </c>
      <c r="M115" s="303">
        <v>1598.25</v>
      </c>
      <c r="N115" s="318">
        <v>3011000</v>
      </c>
      <c r="O115" s="319">
        <v>-1.1490479317137229E-2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36</v>
      </c>
      <c r="E116" s="315">
        <v>35.533333333333331</v>
      </c>
      <c r="F116" s="316">
        <v>34.816666666666663</v>
      </c>
      <c r="G116" s="316">
        <v>33.633333333333333</v>
      </c>
      <c r="H116" s="316">
        <v>32.916666666666664</v>
      </c>
      <c r="I116" s="316">
        <v>36.716666666666661</v>
      </c>
      <c r="J116" s="316">
        <v>37.43333333333333</v>
      </c>
      <c r="K116" s="316">
        <v>38.61666666666666</v>
      </c>
      <c r="L116" s="303">
        <v>36.25</v>
      </c>
      <c r="M116" s="303">
        <v>34.35</v>
      </c>
      <c r="N116" s="318">
        <v>78052000</v>
      </c>
      <c r="O116" s="319">
        <v>0.17885515783114334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193.95</v>
      </c>
      <c r="E117" s="315">
        <v>193.65</v>
      </c>
      <c r="F117" s="316">
        <v>192.10000000000002</v>
      </c>
      <c r="G117" s="316">
        <v>190.25000000000003</v>
      </c>
      <c r="H117" s="316">
        <v>188.70000000000005</v>
      </c>
      <c r="I117" s="316">
        <v>195.5</v>
      </c>
      <c r="J117" s="316">
        <v>197.05</v>
      </c>
      <c r="K117" s="316">
        <v>198.89999999999998</v>
      </c>
      <c r="L117" s="303">
        <v>195.2</v>
      </c>
      <c r="M117" s="303">
        <v>191.8</v>
      </c>
      <c r="N117" s="318">
        <v>15304000</v>
      </c>
      <c r="O117" s="319">
        <v>5.9540293547493767E-2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1344.15</v>
      </c>
      <c r="E118" s="315">
        <v>1343.6166666666668</v>
      </c>
      <c r="F118" s="316">
        <v>1328.3333333333335</v>
      </c>
      <c r="G118" s="316">
        <v>1312.5166666666667</v>
      </c>
      <c r="H118" s="316">
        <v>1297.2333333333333</v>
      </c>
      <c r="I118" s="316">
        <v>1359.4333333333336</v>
      </c>
      <c r="J118" s="316">
        <v>1374.7166666666669</v>
      </c>
      <c r="K118" s="316">
        <v>1390.5333333333338</v>
      </c>
      <c r="L118" s="303">
        <v>1358.9</v>
      </c>
      <c r="M118" s="303">
        <v>1327.8</v>
      </c>
      <c r="N118" s="318">
        <v>1363857</v>
      </c>
      <c r="O118" s="319">
        <v>0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887.5</v>
      </c>
      <c r="E119" s="315">
        <v>886.16666666666663</v>
      </c>
      <c r="F119" s="316">
        <v>878.88333333333321</v>
      </c>
      <c r="G119" s="316">
        <v>870.26666666666654</v>
      </c>
      <c r="H119" s="316">
        <v>862.98333333333312</v>
      </c>
      <c r="I119" s="316">
        <v>894.7833333333333</v>
      </c>
      <c r="J119" s="316">
        <v>902.06666666666683</v>
      </c>
      <c r="K119" s="316">
        <v>910.68333333333339</v>
      </c>
      <c r="L119" s="303">
        <v>893.45</v>
      </c>
      <c r="M119" s="303">
        <v>877.55</v>
      </c>
      <c r="N119" s="318">
        <v>1334500</v>
      </c>
      <c r="O119" s="319">
        <v>-4.1514041514041512E-2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232.2</v>
      </c>
      <c r="E120" s="315">
        <v>231.96666666666667</v>
      </c>
      <c r="F120" s="316">
        <v>227.63333333333333</v>
      </c>
      <c r="G120" s="316">
        <v>223.06666666666666</v>
      </c>
      <c r="H120" s="316">
        <v>218.73333333333332</v>
      </c>
      <c r="I120" s="316">
        <v>236.53333333333333</v>
      </c>
      <c r="J120" s="316">
        <v>240.86666666666665</v>
      </c>
      <c r="K120" s="316">
        <v>245.43333333333334</v>
      </c>
      <c r="L120" s="303">
        <v>236.3</v>
      </c>
      <c r="M120" s="303">
        <v>227.4</v>
      </c>
      <c r="N120" s="318">
        <v>18565800</v>
      </c>
      <c r="O120" s="319">
        <v>-1.1842476434802509E-2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126.7</v>
      </c>
      <c r="E121" s="315">
        <v>125.56666666666666</v>
      </c>
      <c r="F121" s="316">
        <v>123.43333333333332</v>
      </c>
      <c r="G121" s="316">
        <v>120.16666666666666</v>
      </c>
      <c r="H121" s="316">
        <v>118.03333333333332</v>
      </c>
      <c r="I121" s="316">
        <v>128.83333333333331</v>
      </c>
      <c r="J121" s="316">
        <v>130.96666666666664</v>
      </c>
      <c r="K121" s="316">
        <v>134.23333333333335</v>
      </c>
      <c r="L121" s="303">
        <v>127.7</v>
      </c>
      <c r="M121" s="303">
        <v>122.3</v>
      </c>
      <c r="N121" s="318">
        <v>23250000</v>
      </c>
      <c r="O121" s="319">
        <v>-2.6870919136112507E-2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1976.7</v>
      </c>
      <c r="E122" s="315">
        <v>1978.95</v>
      </c>
      <c r="F122" s="316">
        <v>1965.9</v>
      </c>
      <c r="G122" s="316">
        <v>1955.1000000000001</v>
      </c>
      <c r="H122" s="316">
        <v>1942.0500000000002</v>
      </c>
      <c r="I122" s="316">
        <v>1989.75</v>
      </c>
      <c r="J122" s="316">
        <v>2002.7999999999997</v>
      </c>
      <c r="K122" s="316">
        <v>2013.6</v>
      </c>
      <c r="L122" s="303">
        <v>1992</v>
      </c>
      <c r="M122" s="303">
        <v>1968.15</v>
      </c>
      <c r="N122" s="318">
        <v>34474250</v>
      </c>
      <c r="O122" s="319">
        <v>-3.3681318404097334E-2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54.6</v>
      </c>
      <c r="E123" s="315">
        <v>53.966666666666669</v>
      </c>
      <c r="F123" s="316">
        <v>53.13333333333334</v>
      </c>
      <c r="G123" s="316">
        <v>51.666666666666671</v>
      </c>
      <c r="H123" s="316">
        <v>50.833333333333343</v>
      </c>
      <c r="I123" s="316">
        <v>55.433333333333337</v>
      </c>
      <c r="J123" s="316">
        <v>56.266666666666666</v>
      </c>
      <c r="K123" s="316">
        <v>57.733333333333334</v>
      </c>
      <c r="L123" s="303">
        <v>54.8</v>
      </c>
      <c r="M123" s="303">
        <v>52.5</v>
      </c>
      <c r="N123" s="318">
        <v>79857000</v>
      </c>
      <c r="O123" s="319">
        <v>9.0555267254800204E-2</v>
      </c>
    </row>
    <row r="124" spans="1:15" ht="15">
      <c r="A124" s="276">
        <v>114</v>
      </c>
      <c r="B124" s="415" t="s">
        <v>57</v>
      </c>
      <c r="C124" s="276" t="s">
        <v>280</v>
      </c>
      <c r="D124" s="315">
        <v>864.45</v>
      </c>
      <c r="E124" s="315">
        <v>868.91666666666663</v>
      </c>
      <c r="F124" s="316">
        <v>854.7833333333333</v>
      </c>
      <c r="G124" s="316">
        <v>845.11666666666667</v>
      </c>
      <c r="H124" s="316">
        <v>830.98333333333335</v>
      </c>
      <c r="I124" s="316">
        <v>878.58333333333326</v>
      </c>
      <c r="J124" s="316">
        <v>892.7166666666667</v>
      </c>
      <c r="K124" s="316">
        <v>902.38333333333321</v>
      </c>
      <c r="L124" s="303">
        <v>883.05</v>
      </c>
      <c r="M124" s="303">
        <v>859.25</v>
      </c>
      <c r="N124" s="318">
        <v>5787750</v>
      </c>
      <c r="O124" s="319">
        <v>7.0615982241953382E-2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257.75</v>
      </c>
      <c r="E125" s="315">
        <v>255.75</v>
      </c>
      <c r="F125" s="316">
        <v>251.05</v>
      </c>
      <c r="G125" s="316">
        <v>244.35000000000002</v>
      </c>
      <c r="H125" s="316">
        <v>239.65000000000003</v>
      </c>
      <c r="I125" s="316">
        <v>262.45</v>
      </c>
      <c r="J125" s="316">
        <v>267.15000000000003</v>
      </c>
      <c r="K125" s="316">
        <v>273.84999999999997</v>
      </c>
      <c r="L125" s="303">
        <v>260.45</v>
      </c>
      <c r="M125" s="303">
        <v>249.05</v>
      </c>
      <c r="N125" s="318">
        <v>95223000</v>
      </c>
      <c r="O125" s="319">
        <v>7.2041340178330179E-2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24963.3</v>
      </c>
      <c r="E126" s="315">
        <v>24947.733333333337</v>
      </c>
      <c r="F126" s="316">
        <v>24805.716666666674</v>
      </c>
      <c r="G126" s="316">
        <v>24648.133333333339</v>
      </c>
      <c r="H126" s="316">
        <v>24506.116666666676</v>
      </c>
      <c r="I126" s="316">
        <v>25105.316666666673</v>
      </c>
      <c r="J126" s="316">
        <v>25247.333333333336</v>
      </c>
      <c r="K126" s="316">
        <v>25404.916666666672</v>
      </c>
      <c r="L126" s="303">
        <v>25089.75</v>
      </c>
      <c r="M126" s="303">
        <v>24790.15</v>
      </c>
      <c r="N126" s="318">
        <v>145400</v>
      </c>
      <c r="O126" s="319">
        <v>-2.3505708529214239E-2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1544.65</v>
      </c>
      <c r="E127" s="315">
        <v>1538.8666666666668</v>
      </c>
      <c r="F127" s="316">
        <v>1518.7333333333336</v>
      </c>
      <c r="G127" s="316">
        <v>1492.8166666666668</v>
      </c>
      <c r="H127" s="316">
        <v>1472.6833333333336</v>
      </c>
      <c r="I127" s="316">
        <v>1564.7833333333335</v>
      </c>
      <c r="J127" s="316">
        <v>1584.9166666666667</v>
      </c>
      <c r="K127" s="316">
        <v>1610.8333333333335</v>
      </c>
      <c r="L127" s="303">
        <v>1559</v>
      </c>
      <c r="M127" s="303">
        <v>1512.95</v>
      </c>
      <c r="N127" s="318">
        <v>1494350</v>
      </c>
      <c r="O127" s="319">
        <v>-4.0322580645161289E-3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5282.95</v>
      </c>
      <c r="E128" s="315">
        <v>5281.6500000000005</v>
      </c>
      <c r="F128" s="316">
        <v>5230.3000000000011</v>
      </c>
      <c r="G128" s="316">
        <v>5177.6500000000005</v>
      </c>
      <c r="H128" s="316">
        <v>5126.3000000000011</v>
      </c>
      <c r="I128" s="316">
        <v>5334.3000000000011</v>
      </c>
      <c r="J128" s="316">
        <v>5385.6500000000015</v>
      </c>
      <c r="K128" s="316">
        <v>5438.3000000000011</v>
      </c>
      <c r="L128" s="303">
        <v>5333</v>
      </c>
      <c r="M128" s="303">
        <v>5229</v>
      </c>
      <c r="N128" s="318">
        <v>417750</v>
      </c>
      <c r="O128" s="319">
        <v>-2.3948598130841121E-2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1038.2</v>
      </c>
      <c r="E129" s="315">
        <v>1044.1499999999999</v>
      </c>
      <c r="F129" s="316">
        <v>1026.2999999999997</v>
      </c>
      <c r="G129" s="316">
        <v>1014.3999999999999</v>
      </c>
      <c r="H129" s="316">
        <v>996.54999999999973</v>
      </c>
      <c r="I129" s="316">
        <v>1056.0499999999997</v>
      </c>
      <c r="J129" s="316">
        <v>1073.8999999999996</v>
      </c>
      <c r="K129" s="316">
        <v>1085.7999999999997</v>
      </c>
      <c r="L129" s="303">
        <v>1062</v>
      </c>
      <c r="M129" s="303">
        <v>1032.25</v>
      </c>
      <c r="N129" s="318">
        <v>4561996</v>
      </c>
      <c r="O129" s="319">
        <v>1.9335885681956745E-3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550.75</v>
      </c>
      <c r="E130" s="315">
        <v>548.63333333333333</v>
      </c>
      <c r="F130" s="316">
        <v>544.4666666666667</v>
      </c>
      <c r="G130" s="316">
        <v>538.18333333333339</v>
      </c>
      <c r="H130" s="316">
        <v>534.01666666666677</v>
      </c>
      <c r="I130" s="316">
        <v>554.91666666666663</v>
      </c>
      <c r="J130" s="316">
        <v>559.08333333333337</v>
      </c>
      <c r="K130" s="316">
        <v>565.36666666666656</v>
      </c>
      <c r="L130" s="303">
        <v>552.79999999999995</v>
      </c>
      <c r="M130" s="303">
        <v>542.35</v>
      </c>
      <c r="N130" s="318">
        <v>39817400</v>
      </c>
      <c r="O130" s="319">
        <v>-3.3276682528891911E-2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447.25</v>
      </c>
      <c r="E131" s="315">
        <v>445.58333333333331</v>
      </c>
      <c r="F131" s="316">
        <v>437.26666666666665</v>
      </c>
      <c r="G131" s="316">
        <v>427.28333333333336</v>
      </c>
      <c r="H131" s="316">
        <v>418.9666666666667</v>
      </c>
      <c r="I131" s="316">
        <v>455.56666666666661</v>
      </c>
      <c r="J131" s="316">
        <v>463.88333333333333</v>
      </c>
      <c r="K131" s="316">
        <v>473.86666666666656</v>
      </c>
      <c r="L131" s="303">
        <v>453.9</v>
      </c>
      <c r="M131" s="303">
        <v>435.6</v>
      </c>
      <c r="N131" s="318">
        <v>9007500</v>
      </c>
      <c r="O131" s="319">
        <v>0.27332485156912639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453.5</v>
      </c>
      <c r="E132" s="315">
        <v>447.11666666666662</v>
      </c>
      <c r="F132" s="316">
        <v>436.48333333333323</v>
      </c>
      <c r="G132" s="316">
        <v>419.46666666666664</v>
      </c>
      <c r="H132" s="316">
        <v>408.83333333333326</v>
      </c>
      <c r="I132" s="316">
        <v>464.13333333333321</v>
      </c>
      <c r="J132" s="316">
        <v>474.76666666666654</v>
      </c>
      <c r="K132" s="316">
        <v>491.78333333333319</v>
      </c>
      <c r="L132" s="303">
        <v>457.75</v>
      </c>
      <c r="M132" s="303">
        <v>430.1</v>
      </c>
      <c r="N132" s="318">
        <v>5762000</v>
      </c>
      <c r="O132" s="319">
        <v>0.29950383400992331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551.85</v>
      </c>
      <c r="E133" s="315">
        <v>549.05000000000007</v>
      </c>
      <c r="F133" s="316">
        <v>544.30000000000018</v>
      </c>
      <c r="G133" s="316">
        <v>536.75000000000011</v>
      </c>
      <c r="H133" s="316">
        <v>532.00000000000023</v>
      </c>
      <c r="I133" s="316">
        <v>556.60000000000014</v>
      </c>
      <c r="J133" s="316">
        <v>561.34999999999991</v>
      </c>
      <c r="K133" s="316">
        <v>568.90000000000009</v>
      </c>
      <c r="L133" s="303">
        <v>553.79999999999995</v>
      </c>
      <c r="M133" s="303">
        <v>541.5</v>
      </c>
      <c r="N133" s="318">
        <v>13389300</v>
      </c>
      <c r="O133" s="319">
        <v>-3.3992402844063505E-2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185.65</v>
      </c>
      <c r="E134" s="315">
        <v>185.38333333333335</v>
      </c>
      <c r="F134" s="316">
        <v>184.06666666666672</v>
      </c>
      <c r="G134" s="316">
        <v>182.48333333333338</v>
      </c>
      <c r="H134" s="316">
        <v>181.16666666666674</v>
      </c>
      <c r="I134" s="316">
        <v>186.9666666666667</v>
      </c>
      <c r="J134" s="316">
        <v>188.28333333333336</v>
      </c>
      <c r="K134" s="316">
        <v>189.86666666666667</v>
      </c>
      <c r="L134" s="303">
        <v>186.7</v>
      </c>
      <c r="M134" s="303">
        <v>183.8</v>
      </c>
      <c r="N134" s="318">
        <v>63805800</v>
      </c>
      <c r="O134" s="319">
        <v>-3.8481360590963749E-2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69.7</v>
      </c>
      <c r="E135" s="315">
        <v>69.2</v>
      </c>
      <c r="F135" s="316">
        <v>68.25</v>
      </c>
      <c r="G135" s="316">
        <v>66.8</v>
      </c>
      <c r="H135" s="316">
        <v>65.849999999999994</v>
      </c>
      <c r="I135" s="316">
        <v>70.650000000000006</v>
      </c>
      <c r="J135" s="316">
        <v>71.600000000000023</v>
      </c>
      <c r="K135" s="316">
        <v>73.050000000000011</v>
      </c>
      <c r="L135" s="303">
        <v>70.150000000000006</v>
      </c>
      <c r="M135" s="303">
        <v>67.75</v>
      </c>
      <c r="N135" s="318">
        <v>95512500</v>
      </c>
      <c r="O135" s="319">
        <v>2.6927437641723357E-3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623.29999999999995</v>
      </c>
      <c r="E136" s="315">
        <v>618.66666666666663</v>
      </c>
      <c r="F136" s="316">
        <v>611.0333333333333</v>
      </c>
      <c r="G136" s="316">
        <v>598.76666666666665</v>
      </c>
      <c r="H136" s="316">
        <v>591.13333333333333</v>
      </c>
      <c r="I136" s="316">
        <v>630.93333333333328</v>
      </c>
      <c r="J136" s="316">
        <v>638.56666666666672</v>
      </c>
      <c r="K136" s="316">
        <v>650.83333333333326</v>
      </c>
      <c r="L136" s="303">
        <v>626.29999999999995</v>
      </c>
      <c r="M136" s="303">
        <v>606.4</v>
      </c>
      <c r="N136" s="318">
        <v>35934600</v>
      </c>
      <c r="O136" s="319">
        <v>-2.5763930497303775E-2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2727.05</v>
      </c>
      <c r="E137" s="315">
        <v>2743.6166666666668</v>
      </c>
      <c r="F137" s="316">
        <v>2703.4333333333334</v>
      </c>
      <c r="G137" s="316">
        <v>2679.8166666666666</v>
      </c>
      <c r="H137" s="316">
        <v>2639.6333333333332</v>
      </c>
      <c r="I137" s="316">
        <v>2767.2333333333336</v>
      </c>
      <c r="J137" s="316">
        <v>2807.416666666667</v>
      </c>
      <c r="K137" s="316">
        <v>2831.0333333333338</v>
      </c>
      <c r="L137" s="303">
        <v>2783.8</v>
      </c>
      <c r="M137" s="303">
        <v>2720</v>
      </c>
      <c r="N137" s="318">
        <v>6507300</v>
      </c>
      <c r="O137" s="319">
        <v>6.5320956731005353E-2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917.05</v>
      </c>
      <c r="E138" s="315">
        <v>914.73333333333323</v>
      </c>
      <c r="F138" s="316">
        <v>907.61666666666645</v>
      </c>
      <c r="G138" s="316">
        <v>898.18333333333317</v>
      </c>
      <c r="H138" s="316">
        <v>891.06666666666638</v>
      </c>
      <c r="I138" s="316">
        <v>924.16666666666652</v>
      </c>
      <c r="J138" s="316">
        <v>931.2833333333333</v>
      </c>
      <c r="K138" s="316">
        <v>940.71666666666658</v>
      </c>
      <c r="L138" s="303">
        <v>921.85</v>
      </c>
      <c r="M138" s="303">
        <v>905.3</v>
      </c>
      <c r="N138" s="318">
        <v>11148000</v>
      </c>
      <c r="O138" s="319">
        <v>-1.9938812110982172E-2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1419.75</v>
      </c>
      <c r="E139" s="315">
        <v>1410.5333333333335</v>
      </c>
      <c r="F139" s="316">
        <v>1397.4666666666672</v>
      </c>
      <c r="G139" s="316">
        <v>1375.1833333333336</v>
      </c>
      <c r="H139" s="316">
        <v>1362.1166666666672</v>
      </c>
      <c r="I139" s="316">
        <v>1432.8166666666671</v>
      </c>
      <c r="J139" s="316">
        <v>1445.8833333333332</v>
      </c>
      <c r="K139" s="316">
        <v>1468.166666666667</v>
      </c>
      <c r="L139" s="303">
        <v>1423.6</v>
      </c>
      <c r="M139" s="303">
        <v>1388.25</v>
      </c>
      <c r="N139" s="318">
        <v>6534000</v>
      </c>
      <c r="O139" s="319">
        <v>1.3258897418004187E-2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2687.45</v>
      </c>
      <c r="E140" s="315">
        <v>2694.1666666666665</v>
      </c>
      <c r="F140" s="316">
        <v>2664.333333333333</v>
      </c>
      <c r="G140" s="316">
        <v>2641.2166666666667</v>
      </c>
      <c r="H140" s="316">
        <v>2611.3833333333332</v>
      </c>
      <c r="I140" s="316">
        <v>2717.2833333333328</v>
      </c>
      <c r="J140" s="316">
        <v>2747.1166666666659</v>
      </c>
      <c r="K140" s="316">
        <v>2770.2333333333327</v>
      </c>
      <c r="L140" s="303">
        <v>2724</v>
      </c>
      <c r="M140" s="303">
        <v>2671.05</v>
      </c>
      <c r="N140" s="318">
        <v>818250</v>
      </c>
      <c r="O140" s="319">
        <v>-9.682299546142208E-3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326.55</v>
      </c>
      <c r="E141" s="315">
        <v>323.75</v>
      </c>
      <c r="F141" s="316">
        <v>319.8</v>
      </c>
      <c r="G141" s="316">
        <v>313.05</v>
      </c>
      <c r="H141" s="316">
        <v>309.10000000000002</v>
      </c>
      <c r="I141" s="316">
        <v>330.5</v>
      </c>
      <c r="J141" s="316">
        <v>334.45000000000005</v>
      </c>
      <c r="K141" s="316">
        <v>341.2</v>
      </c>
      <c r="L141" s="303">
        <v>327.7</v>
      </c>
      <c r="M141" s="303">
        <v>317</v>
      </c>
      <c r="N141" s="318">
        <v>4080000</v>
      </c>
      <c r="O141" s="319">
        <v>6.3330727130570752E-2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499.75</v>
      </c>
      <c r="E142" s="315">
        <v>497.2166666666667</v>
      </c>
      <c r="F142" s="316">
        <v>491.43333333333339</v>
      </c>
      <c r="G142" s="316">
        <v>483.11666666666667</v>
      </c>
      <c r="H142" s="316">
        <v>477.33333333333337</v>
      </c>
      <c r="I142" s="316">
        <v>505.53333333333342</v>
      </c>
      <c r="J142" s="316">
        <v>511.31666666666672</v>
      </c>
      <c r="K142" s="316">
        <v>519.63333333333344</v>
      </c>
      <c r="L142" s="303">
        <v>503</v>
      </c>
      <c r="M142" s="303">
        <v>488.9</v>
      </c>
      <c r="N142" s="318">
        <v>5369000</v>
      </c>
      <c r="O142" s="319">
        <v>-7.478890229191798E-2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1077.3</v>
      </c>
      <c r="E143" s="315">
        <v>1075.2333333333333</v>
      </c>
      <c r="F143" s="316">
        <v>1067.6666666666667</v>
      </c>
      <c r="G143" s="316">
        <v>1058.0333333333333</v>
      </c>
      <c r="H143" s="316">
        <v>1050.4666666666667</v>
      </c>
      <c r="I143" s="316">
        <v>1084.8666666666668</v>
      </c>
      <c r="J143" s="316">
        <v>1092.4333333333334</v>
      </c>
      <c r="K143" s="316">
        <v>1102.0666666666668</v>
      </c>
      <c r="L143" s="303">
        <v>1082.8</v>
      </c>
      <c r="M143" s="303">
        <v>1065.5999999999999</v>
      </c>
      <c r="N143" s="318">
        <v>1268400</v>
      </c>
      <c r="O143" s="319">
        <v>1.0033444816053512E-2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4927.05</v>
      </c>
      <c r="E144" s="315">
        <v>4917.95</v>
      </c>
      <c r="F144" s="316">
        <v>4871.0999999999995</v>
      </c>
      <c r="G144" s="316">
        <v>4815.1499999999996</v>
      </c>
      <c r="H144" s="316">
        <v>4768.2999999999993</v>
      </c>
      <c r="I144" s="316">
        <v>4973.8999999999996</v>
      </c>
      <c r="J144" s="316">
        <v>5020.75</v>
      </c>
      <c r="K144" s="316">
        <v>5076.7</v>
      </c>
      <c r="L144" s="303">
        <v>4964.8</v>
      </c>
      <c r="M144" s="303">
        <v>4862</v>
      </c>
      <c r="N144" s="318">
        <v>1679200</v>
      </c>
      <c r="O144" s="319">
        <v>2.9552421827099939E-2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456.4</v>
      </c>
      <c r="E145" s="315">
        <v>452.4666666666667</v>
      </c>
      <c r="F145" s="316">
        <v>443.53333333333342</v>
      </c>
      <c r="G145" s="316">
        <v>430.66666666666674</v>
      </c>
      <c r="H145" s="316">
        <v>421.73333333333346</v>
      </c>
      <c r="I145" s="316">
        <v>465.33333333333337</v>
      </c>
      <c r="J145" s="316">
        <v>474.26666666666665</v>
      </c>
      <c r="K145" s="316">
        <v>487.13333333333333</v>
      </c>
      <c r="L145" s="303">
        <v>461.4</v>
      </c>
      <c r="M145" s="303">
        <v>439.6</v>
      </c>
      <c r="N145" s="318">
        <v>27671800</v>
      </c>
      <c r="O145" s="319">
        <v>1.1643933273133407E-2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127.2</v>
      </c>
      <c r="E146" s="315">
        <v>126.61666666666667</v>
      </c>
      <c r="F146" s="316">
        <v>124.83333333333334</v>
      </c>
      <c r="G146" s="316">
        <v>122.46666666666667</v>
      </c>
      <c r="H146" s="316">
        <v>120.68333333333334</v>
      </c>
      <c r="I146" s="316">
        <v>128.98333333333335</v>
      </c>
      <c r="J146" s="316">
        <v>130.76666666666668</v>
      </c>
      <c r="K146" s="316">
        <v>133.13333333333335</v>
      </c>
      <c r="L146" s="303">
        <v>128.4</v>
      </c>
      <c r="M146" s="303">
        <v>124.25</v>
      </c>
      <c r="N146" s="318">
        <v>121396000</v>
      </c>
      <c r="O146" s="319">
        <v>5.5980689230137127E-3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808.95</v>
      </c>
      <c r="E147" s="315">
        <v>808.81666666666661</v>
      </c>
      <c r="F147" s="316">
        <v>802.18333333333317</v>
      </c>
      <c r="G147" s="316">
        <v>795.41666666666652</v>
      </c>
      <c r="H147" s="316">
        <v>788.78333333333308</v>
      </c>
      <c r="I147" s="316">
        <v>815.58333333333326</v>
      </c>
      <c r="J147" s="316">
        <v>822.2166666666667</v>
      </c>
      <c r="K147" s="316">
        <v>828.98333333333335</v>
      </c>
      <c r="L147" s="303">
        <v>815.45</v>
      </c>
      <c r="M147" s="303">
        <v>802.05</v>
      </c>
      <c r="N147" s="318">
        <v>2648000</v>
      </c>
      <c r="O147" s="319">
        <v>8.2583810302534755E-2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359.5</v>
      </c>
      <c r="E148" s="315">
        <v>360.01666666666665</v>
      </c>
      <c r="F148" s="316">
        <v>356.18333333333328</v>
      </c>
      <c r="G148" s="316">
        <v>352.86666666666662</v>
      </c>
      <c r="H148" s="316">
        <v>349.03333333333325</v>
      </c>
      <c r="I148" s="316">
        <v>363.33333333333331</v>
      </c>
      <c r="J148" s="316">
        <v>367.16666666666669</v>
      </c>
      <c r="K148" s="316">
        <v>370.48333333333335</v>
      </c>
      <c r="L148" s="303">
        <v>363.85</v>
      </c>
      <c r="M148" s="303">
        <v>356.7</v>
      </c>
      <c r="N148" s="318">
        <v>23462400</v>
      </c>
      <c r="O148" s="319">
        <v>-5.0627994302732099E-2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205.35</v>
      </c>
      <c r="E149" s="315">
        <v>204.36666666666667</v>
      </c>
      <c r="F149" s="316">
        <v>200.33333333333334</v>
      </c>
      <c r="G149" s="316">
        <v>195.31666666666666</v>
      </c>
      <c r="H149" s="316">
        <v>191.28333333333333</v>
      </c>
      <c r="I149" s="316">
        <v>209.38333333333335</v>
      </c>
      <c r="J149" s="316">
        <v>213.41666666666666</v>
      </c>
      <c r="K149" s="316">
        <v>218.43333333333337</v>
      </c>
      <c r="L149" s="303">
        <v>208.4</v>
      </c>
      <c r="M149" s="303">
        <v>199.35</v>
      </c>
      <c r="N149" s="318">
        <v>33693000</v>
      </c>
      <c r="O149" s="319">
        <v>2.0521056388294076E-3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44169</v>
      </c>
    </row>
    <row r="7" spans="1:15">
      <c r="A7"/>
    </row>
    <row r="8" spans="1:15" ht="28.5" customHeight="1">
      <c r="A8" s="558" t="s">
        <v>16</v>
      </c>
      <c r="B8" s="559" t="s">
        <v>18</v>
      </c>
      <c r="C8" s="557" t="s">
        <v>19</v>
      </c>
      <c r="D8" s="557" t="s">
        <v>20</v>
      </c>
      <c r="E8" s="557" t="s">
        <v>21</v>
      </c>
      <c r="F8" s="557"/>
      <c r="G8" s="557"/>
      <c r="H8" s="557" t="s">
        <v>22</v>
      </c>
      <c r="I8" s="557"/>
      <c r="J8" s="557"/>
      <c r="K8" s="273"/>
      <c r="L8" s="281"/>
      <c r="M8" s="281"/>
    </row>
    <row r="9" spans="1:15" ht="36" customHeight="1">
      <c r="A9" s="553"/>
      <c r="B9" s="555"/>
      <c r="C9" s="560" t="s">
        <v>23</v>
      </c>
      <c r="D9" s="560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13133.9</v>
      </c>
      <c r="D10" s="302">
        <v>13152.800000000001</v>
      </c>
      <c r="E10" s="302">
        <v>13089.000000000002</v>
      </c>
      <c r="F10" s="302">
        <v>13044.1</v>
      </c>
      <c r="G10" s="302">
        <v>12980.300000000001</v>
      </c>
      <c r="H10" s="302">
        <v>13197.700000000003</v>
      </c>
      <c r="I10" s="302">
        <v>13261.500000000002</v>
      </c>
      <c r="J10" s="302">
        <v>13306.400000000003</v>
      </c>
      <c r="K10" s="301">
        <v>13216.6</v>
      </c>
      <c r="L10" s="301">
        <v>13107.9</v>
      </c>
      <c r="M10" s="306"/>
    </row>
    <row r="11" spans="1:15">
      <c r="A11" s="300">
        <v>2</v>
      </c>
      <c r="B11" s="276" t="s">
        <v>220</v>
      </c>
      <c r="C11" s="303">
        <v>29448.75</v>
      </c>
      <c r="D11" s="278">
        <v>29547.05</v>
      </c>
      <c r="E11" s="278">
        <v>29281.1</v>
      </c>
      <c r="F11" s="278">
        <v>29113.45</v>
      </c>
      <c r="G11" s="278">
        <v>28847.5</v>
      </c>
      <c r="H11" s="278">
        <v>29714.699999999997</v>
      </c>
      <c r="I11" s="278">
        <v>29980.65</v>
      </c>
      <c r="J11" s="278">
        <v>30148.299999999996</v>
      </c>
      <c r="K11" s="303">
        <v>29813</v>
      </c>
      <c r="L11" s="303">
        <v>29379.4</v>
      </c>
      <c r="M11" s="306"/>
    </row>
    <row r="12" spans="1:15">
      <c r="A12" s="300">
        <v>3</v>
      </c>
      <c r="B12" s="284" t="s">
        <v>221</v>
      </c>
      <c r="C12" s="303">
        <v>1593.85</v>
      </c>
      <c r="D12" s="278">
        <v>1585.1999999999998</v>
      </c>
      <c r="E12" s="278">
        <v>1572.0999999999997</v>
      </c>
      <c r="F12" s="278">
        <v>1550.35</v>
      </c>
      <c r="G12" s="278">
        <v>1537.2499999999998</v>
      </c>
      <c r="H12" s="278">
        <v>1606.9499999999996</v>
      </c>
      <c r="I12" s="278">
        <v>1620.05</v>
      </c>
      <c r="J12" s="278">
        <v>1641.7999999999995</v>
      </c>
      <c r="K12" s="303">
        <v>1598.3</v>
      </c>
      <c r="L12" s="303">
        <v>1563.45</v>
      </c>
      <c r="M12" s="306"/>
    </row>
    <row r="13" spans="1:15">
      <c r="A13" s="300">
        <v>4</v>
      </c>
      <c r="B13" s="276" t="s">
        <v>222</v>
      </c>
      <c r="C13" s="303">
        <v>3528.55</v>
      </c>
      <c r="D13" s="278">
        <v>3524.25</v>
      </c>
      <c r="E13" s="278">
        <v>3512</v>
      </c>
      <c r="F13" s="278">
        <v>3495.45</v>
      </c>
      <c r="G13" s="278">
        <v>3483.2</v>
      </c>
      <c r="H13" s="278">
        <v>3540.8</v>
      </c>
      <c r="I13" s="278">
        <v>3553.05</v>
      </c>
      <c r="J13" s="278">
        <v>3569.6000000000004</v>
      </c>
      <c r="K13" s="303">
        <v>3536.5</v>
      </c>
      <c r="L13" s="303">
        <v>3507.7</v>
      </c>
      <c r="M13" s="306"/>
    </row>
    <row r="14" spans="1:15">
      <c r="A14" s="300">
        <v>5</v>
      </c>
      <c r="B14" s="276" t="s">
        <v>223</v>
      </c>
      <c r="C14" s="303">
        <v>22202.2</v>
      </c>
      <c r="D14" s="278">
        <v>22269.433333333334</v>
      </c>
      <c r="E14" s="278">
        <v>22080.066666666669</v>
      </c>
      <c r="F14" s="278">
        <v>21957.933333333334</v>
      </c>
      <c r="G14" s="278">
        <v>21768.566666666669</v>
      </c>
      <c r="H14" s="278">
        <v>22391.566666666669</v>
      </c>
      <c r="I14" s="278">
        <v>22580.933333333338</v>
      </c>
      <c r="J14" s="278">
        <v>22703.066666666669</v>
      </c>
      <c r="K14" s="303">
        <v>22458.799999999999</v>
      </c>
      <c r="L14" s="303">
        <v>22147.3</v>
      </c>
      <c r="M14" s="306"/>
    </row>
    <row r="15" spans="1:15">
      <c r="A15" s="300">
        <v>6</v>
      </c>
      <c r="B15" s="276" t="s">
        <v>224</v>
      </c>
      <c r="C15" s="303">
        <v>2748.7</v>
      </c>
      <c r="D15" s="278">
        <v>2733.3833333333332</v>
      </c>
      <c r="E15" s="278">
        <v>2712.5666666666666</v>
      </c>
      <c r="F15" s="278">
        <v>2676.4333333333334</v>
      </c>
      <c r="G15" s="278">
        <v>2655.6166666666668</v>
      </c>
      <c r="H15" s="278">
        <v>2769.5166666666664</v>
      </c>
      <c r="I15" s="278">
        <v>2790.333333333333</v>
      </c>
      <c r="J15" s="278">
        <v>2826.4666666666662</v>
      </c>
      <c r="K15" s="303">
        <v>2754.2</v>
      </c>
      <c r="L15" s="303">
        <v>2697.25</v>
      </c>
      <c r="M15" s="306"/>
    </row>
    <row r="16" spans="1:15">
      <c r="A16" s="300">
        <v>7</v>
      </c>
      <c r="B16" s="276" t="s">
        <v>225</v>
      </c>
      <c r="C16" s="303">
        <v>5665.7</v>
      </c>
      <c r="D16" s="278">
        <v>5661.4666666666672</v>
      </c>
      <c r="E16" s="278">
        <v>5644.1833333333343</v>
      </c>
      <c r="F16" s="278">
        <v>5622.666666666667</v>
      </c>
      <c r="G16" s="278">
        <v>5605.3833333333341</v>
      </c>
      <c r="H16" s="278">
        <v>5682.9833333333345</v>
      </c>
      <c r="I16" s="278">
        <v>5700.2666666666673</v>
      </c>
      <c r="J16" s="278">
        <v>5721.7833333333347</v>
      </c>
      <c r="K16" s="303">
        <v>5678.75</v>
      </c>
      <c r="L16" s="303">
        <v>5639.95</v>
      </c>
      <c r="M16" s="306"/>
    </row>
    <row r="17" spans="1:13">
      <c r="A17" s="300">
        <v>8</v>
      </c>
      <c r="B17" s="276" t="s">
        <v>802</v>
      </c>
      <c r="C17" s="276">
        <v>1195.5</v>
      </c>
      <c r="D17" s="278">
        <v>1192.0333333333333</v>
      </c>
      <c r="E17" s="278">
        <v>1174.0666666666666</v>
      </c>
      <c r="F17" s="278">
        <v>1152.6333333333332</v>
      </c>
      <c r="G17" s="278">
        <v>1134.6666666666665</v>
      </c>
      <c r="H17" s="278">
        <v>1213.4666666666667</v>
      </c>
      <c r="I17" s="278">
        <v>1231.4333333333334</v>
      </c>
      <c r="J17" s="278">
        <v>1252.8666666666668</v>
      </c>
      <c r="K17" s="276">
        <v>1210</v>
      </c>
      <c r="L17" s="276">
        <v>1170.5999999999999</v>
      </c>
      <c r="M17" s="276">
        <v>3.0143200000000001</v>
      </c>
    </row>
    <row r="18" spans="1:13">
      <c r="A18" s="300">
        <v>9</v>
      </c>
      <c r="B18" s="276" t="s">
        <v>295</v>
      </c>
      <c r="C18" s="276">
        <v>15291.1</v>
      </c>
      <c r="D18" s="278">
        <v>15295.366666666667</v>
      </c>
      <c r="E18" s="278">
        <v>15210.733333333334</v>
      </c>
      <c r="F18" s="278">
        <v>15130.366666666667</v>
      </c>
      <c r="G18" s="278">
        <v>15045.733333333334</v>
      </c>
      <c r="H18" s="278">
        <v>15375.733333333334</v>
      </c>
      <c r="I18" s="278">
        <v>15460.366666666669</v>
      </c>
      <c r="J18" s="278">
        <v>15540.733333333334</v>
      </c>
      <c r="K18" s="276">
        <v>15380</v>
      </c>
      <c r="L18" s="276">
        <v>15215</v>
      </c>
      <c r="M18" s="276">
        <v>7.9079999999999998E-2</v>
      </c>
    </row>
    <row r="19" spans="1:13">
      <c r="A19" s="300">
        <v>10</v>
      </c>
      <c r="B19" s="276" t="s">
        <v>227</v>
      </c>
      <c r="C19" s="276">
        <v>91.4</v>
      </c>
      <c r="D19" s="278">
        <v>91.816666666666663</v>
      </c>
      <c r="E19" s="278">
        <v>90.383333333333326</v>
      </c>
      <c r="F19" s="278">
        <v>89.36666666666666</v>
      </c>
      <c r="G19" s="278">
        <v>87.933333333333323</v>
      </c>
      <c r="H19" s="278">
        <v>92.833333333333329</v>
      </c>
      <c r="I19" s="278">
        <v>94.266666666666666</v>
      </c>
      <c r="J19" s="278">
        <v>95.283333333333331</v>
      </c>
      <c r="K19" s="276">
        <v>93.25</v>
      </c>
      <c r="L19" s="276">
        <v>90.8</v>
      </c>
      <c r="M19" s="276">
        <v>35.679639999999999</v>
      </c>
    </row>
    <row r="20" spans="1:13">
      <c r="A20" s="300">
        <v>11</v>
      </c>
      <c r="B20" s="276" t="s">
        <v>228</v>
      </c>
      <c r="C20" s="276">
        <v>163.69999999999999</v>
      </c>
      <c r="D20" s="278">
        <v>164.9</v>
      </c>
      <c r="E20" s="278">
        <v>161.80000000000001</v>
      </c>
      <c r="F20" s="278">
        <v>159.9</v>
      </c>
      <c r="G20" s="278">
        <v>156.80000000000001</v>
      </c>
      <c r="H20" s="278">
        <v>166.8</v>
      </c>
      <c r="I20" s="278">
        <v>169.89999999999998</v>
      </c>
      <c r="J20" s="278">
        <v>171.8</v>
      </c>
      <c r="K20" s="276">
        <v>168</v>
      </c>
      <c r="L20" s="276">
        <v>163</v>
      </c>
      <c r="M20" s="276">
        <v>16.853439999999999</v>
      </c>
    </row>
    <row r="21" spans="1:13">
      <c r="A21" s="300">
        <v>12</v>
      </c>
      <c r="B21" s="276" t="s">
        <v>38</v>
      </c>
      <c r="C21" s="276">
        <v>1718.1</v>
      </c>
      <c r="D21" s="278">
        <v>1722.7</v>
      </c>
      <c r="E21" s="278">
        <v>1702.5</v>
      </c>
      <c r="F21" s="278">
        <v>1686.8999999999999</v>
      </c>
      <c r="G21" s="278">
        <v>1666.6999999999998</v>
      </c>
      <c r="H21" s="278">
        <v>1738.3000000000002</v>
      </c>
      <c r="I21" s="278">
        <v>1758.5000000000005</v>
      </c>
      <c r="J21" s="278">
        <v>1774.1000000000004</v>
      </c>
      <c r="K21" s="276">
        <v>1742.9</v>
      </c>
      <c r="L21" s="276">
        <v>1707.1</v>
      </c>
      <c r="M21" s="276">
        <v>7.25291</v>
      </c>
    </row>
    <row r="22" spans="1:13">
      <c r="A22" s="300">
        <v>13</v>
      </c>
      <c r="B22" s="276" t="s">
        <v>296</v>
      </c>
      <c r="C22" s="276">
        <v>364.05</v>
      </c>
      <c r="D22" s="278">
        <v>369.40000000000003</v>
      </c>
      <c r="E22" s="278">
        <v>356.15000000000009</v>
      </c>
      <c r="F22" s="278">
        <v>348.25000000000006</v>
      </c>
      <c r="G22" s="278">
        <v>335.00000000000011</v>
      </c>
      <c r="H22" s="278">
        <v>377.30000000000007</v>
      </c>
      <c r="I22" s="278">
        <v>390.54999999999995</v>
      </c>
      <c r="J22" s="278">
        <v>398.45000000000005</v>
      </c>
      <c r="K22" s="276">
        <v>382.65</v>
      </c>
      <c r="L22" s="276">
        <v>361.5</v>
      </c>
      <c r="M22" s="276">
        <v>70.666910000000001</v>
      </c>
    </row>
    <row r="23" spans="1:13">
      <c r="A23" s="300">
        <v>14</v>
      </c>
      <c r="B23" s="276" t="s">
        <v>41</v>
      </c>
      <c r="C23" s="276">
        <v>435.8</v>
      </c>
      <c r="D23" s="278">
        <v>437.7833333333333</v>
      </c>
      <c r="E23" s="278">
        <v>431.06666666666661</v>
      </c>
      <c r="F23" s="278">
        <v>426.33333333333331</v>
      </c>
      <c r="G23" s="278">
        <v>419.61666666666662</v>
      </c>
      <c r="H23" s="278">
        <v>442.51666666666659</v>
      </c>
      <c r="I23" s="278">
        <v>449.23333333333329</v>
      </c>
      <c r="J23" s="278">
        <v>453.96666666666658</v>
      </c>
      <c r="K23" s="276">
        <v>444.5</v>
      </c>
      <c r="L23" s="276">
        <v>433.05</v>
      </c>
      <c r="M23" s="276">
        <v>108.10399</v>
      </c>
    </row>
    <row r="24" spans="1:13">
      <c r="A24" s="300">
        <v>15</v>
      </c>
      <c r="B24" s="276" t="s">
        <v>43</v>
      </c>
      <c r="C24" s="276">
        <v>54.15</v>
      </c>
      <c r="D24" s="278">
        <v>51.433333333333337</v>
      </c>
      <c r="E24" s="278">
        <v>48.716666666666676</v>
      </c>
      <c r="F24" s="278">
        <v>43.283333333333339</v>
      </c>
      <c r="G24" s="278">
        <v>40.566666666666677</v>
      </c>
      <c r="H24" s="278">
        <v>56.866666666666674</v>
      </c>
      <c r="I24" s="278">
        <v>59.583333333333343</v>
      </c>
      <c r="J24" s="278">
        <v>65.01666666666668</v>
      </c>
      <c r="K24" s="276">
        <v>54.15</v>
      </c>
      <c r="L24" s="276">
        <v>46</v>
      </c>
      <c r="M24" s="276">
        <v>646.33212000000003</v>
      </c>
    </row>
    <row r="25" spans="1:13">
      <c r="A25" s="300">
        <v>16</v>
      </c>
      <c r="B25" s="276" t="s">
        <v>298</v>
      </c>
      <c r="C25" s="276">
        <v>427.8</v>
      </c>
      <c r="D25" s="278">
        <v>428.7166666666667</v>
      </c>
      <c r="E25" s="278">
        <v>419.08333333333337</v>
      </c>
      <c r="F25" s="278">
        <v>410.36666666666667</v>
      </c>
      <c r="G25" s="278">
        <v>400.73333333333335</v>
      </c>
      <c r="H25" s="278">
        <v>437.43333333333339</v>
      </c>
      <c r="I25" s="278">
        <v>447.06666666666672</v>
      </c>
      <c r="J25" s="278">
        <v>455.78333333333342</v>
      </c>
      <c r="K25" s="276">
        <v>438.35</v>
      </c>
      <c r="L25" s="276">
        <v>420</v>
      </c>
      <c r="M25" s="276">
        <v>24.755600000000001</v>
      </c>
    </row>
    <row r="26" spans="1:13">
      <c r="A26" s="300">
        <v>17</v>
      </c>
      <c r="B26" s="276" t="s">
        <v>229</v>
      </c>
      <c r="C26" s="276">
        <v>1557.8</v>
      </c>
      <c r="D26" s="278">
        <v>1556.4833333333336</v>
      </c>
      <c r="E26" s="278">
        <v>1547.9666666666672</v>
      </c>
      <c r="F26" s="278">
        <v>1538.1333333333337</v>
      </c>
      <c r="G26" s="278">
        <v>1529.6166666666672</v>
      </c>
      <c r="H26" s="278">
        <v>1566.3166666666671</v>
      </c>
      <c r="I26" s="278">
        <v>1574.8333333333335</v>
      </c>
      <c r="J26" s="278">
        <v>1584.666666666667</v>
      </c>
      <c r="K26" s="276">
        <v>1565</v>
      </c>
      <c r="L26" s="276">
        <v>1546.65</v>
      </c>
      <c r="M26" s="276">
        <v>0.93159999999999998</v>
      </c>
    </row>
    <row r="27" spans="1:13">
      <c r="A27" s="300">
        <v>18</v>
      </c>
      <c r="B27" s="276" t="s">
        <v>230</v>
      </c>
      <c r="C27" s="276">
        <v>2847.85</v>
      </c>
      <c r="D27" s="278">
        <v>2838.5500000000006</v>
      </c>
      <c r="E27" s="278">
        <v>2807.1000000000013</v>
      </c>
      <c r="F27" s="278">
        <v>2766.3500000000008</v>
      </c>
      <c r="G27" s="278">
        <v>2734.9000000000015</v>
      </c>
      <c r="H27" s="278">
        <v>2879.3000000000011</v>
      </c>
      <c r="I27" s="278">
        <v>2910.7500000000009</v>
      </c>
      <c r="J27" s="278">
        <v>2951.5000000000009</v>
      </c>
      <c r="K27" s="276">
        <v>2870</v>
      </c>
      <c r="L27" s="276">
        <v>2797.8</v>
      </c>
      <c r="M27" s="276">
        <v>1.25177</v>
      </c>
    </row>
    <row r="28" spans="1:13">
      <c r="A28" s="300">
        <v>19</v>
      </c>
      <c r="B28" s="276" t="s">
        <v>45</v>
      </c>
      <c r="C28" s="276">
        <v>916</v>
      </c>
      <c r="D28" s="278">
        <v>919.01666666666677</v>
      </c>
      <c r="E28" s="278">
        <v>907.13333333333355</v>
      </c>
      <c r="F28" s="278">
        <v>898.26666666666677</v>
      </c>
      <c r="G28" s="278">
        <v>886.38333333333355</v>
      </c>
      <c r="H28" s="278">
        <v>927.88333333333355</v>
      </c>
      <c r="I28" s="278">
        <v>939.76666666666677</v>
      </c>
      <c r="J28" s="278">
        <v>948.63333333333355</v>
      </c>
      <c r="K28" s="276">
        <v>930.9</v>
      </c>
      <c r="L28" s="276">
        <v>910.15</v>
      </c>
      <c r="M28" s="276">
        <v>7.0858800000000004</v>
      </c>
    </row>
    <row r="29" spans="1:13">
      <c r="A29" s="300">
        <v>20</v>
      </c>
      <c r="B29" s="276" t="s">
        <v>46</v>
      </c>
      <c r="C29" s="276">
        <v>261.10000000000002</v>
      </c>
      <c r="D29" s="278">
        <v>261.63333333333338</v>
      </c>
      <c r="E29" s="278">
        <v>258.76666666666677</v>
      </c>
      <c r="F29" s="278">
        <v>256.43333333333339</v>
      </c>
      <c r="G29" s="278">
        <v>253.56666666666678</v>
      </c>
      <c r="H29" s="278">
        <v>263.96666666666675</v>
      </c>
      <c r="I29" s="278">
        <v>266.83333333333343</v>
      </c>
      <c r="J29" s="278">
        <v>269.16666666666674</v>
      </c>
      <c r="K29" s="276">
        <v>264.5</v>
      </c>
      <c r="L29" s="276">
        <v>259.3</v>
      </c>
      <c r="M29" s="276">
        <v>52.23075</v>
      </c>
    </row>
    <row r="30" spans="1:13">
      <c r="A30" s="300">
        <v>21</v>
      </c>
      <c r="B30" s="276" t="s">
        <v>47</v>
      </c>
      <c r="C30" s="276">
        <v>2389.9</v>
      </c>
      <c r="D30" s="278">
        <v>2420.9500000000003</v>
      </c>
      <c r="E30" s="278">
        <v>2340.8500000000004</v>
      </c>
      <c r="F30" s="278">
        <v>2291.8000000000002</v>
      </c>
      <c r="G30" s="278">
        <v>2211.7000000000003</v>
      </c>
      <c r="H30" s="278">
        <v>2470.0000000000005</v>
      </c>
      <c r="I30" s="278">
        <v>2550.1</v>
      </c>
      <c r="J30" s="278">
        <v>2599.1500000000005</v>
      </c>
      <c r="K30" s="276">
        <v>2501.0500000000002</v>
      </c>
      <c r="L30" s="276">
        <v>2371.9</v>
      </c>
      <c r="M30" s="276">
        <v>17.453810000000001</v>
      </c>
    </row>
    <row r="31" spans="1:13">
      <c r="A31" s="300">
        <v>22</v>
      </c>
      <c r="B31" s="276" t="s">
        <v>48</v>
      </c>
      <c r="C31" s="276">
        <v>187.4</v>
      </c>
      <c r="D31" s="278">
        <v>188.56666666666669</v>
      </c>
      <c r="E31" s="278">
        <v>185.18333333333339</v>
      </c>
      <c r="F31" s="278">
        <v>182.9666666666667</v>
      </c>
      <c r="G31" s="278">
        <v>179.5833333333334</v>
      </c>
      <c r="H31" s="278">
        <v>190.78333333333339</v>
      </c>
      <c r="I31" s="278">
        <v>194.16666666666666</v>
      </c>
      <c r="J31" s="278">
        <v>196.38333333333338</v>
      </c>
      <c r="K31" s="276">
        <v>191.95</v>
      </c>
      <c r="L31" s="276">
        <v>186.35</v>
      </c>
      <c r="M31" s="276">
        <v>95.142129999999995</v>
      </c>
    </row>
    <row r="32" spans="1:13">
      <c r="A32" s="300">
        <v>23</v>
      </c>
      <c r="B32" s="276" t="s">
        <v>49</v>
      </c>
      <c r="C32" s="276">
        <v>95.2</v>
      </c>
      <c r="D32" s="278">
        <v>94.850000000000009</v>
      </c>
      <c r="E32" s="278">
        <v>93.750000000000014</v>
      </c>
      <c r="F32" s="278">
        <v>92.300000000000011</v>
      </c>
      <c r="G32" s="278">
        <v>91.200000000000017</v>
      </c>
      <c r="H32" s="278">
        <v>96.300000000000011</v>
      </c>
      <c r="I32" s="278">
        <v>97.4</v>
      </c>
      <c r="J32" s="278">
        <v>98.850000000000009</v>
      </c>
      <c r="K32" s="276">
        <v>95.95</v>
      </c>
      <c r="L32" s="276">
        <v>93.4</v>
      </c>
      <c r="M32" s="276">
        <v>373.92009999999999</v>
      </c>
    </row>
    <row r="33" spans="1:13">
      <c r="A33" s="300">
        <v>24</v>
      </c>
      <c r="B33" s="276" t="s">
        <v>51</v>
      </c>
      <c r="C33" s="276">
        <v>2411.4</v>
      </c>
      <c r="D33" s="278">
        <v>2383.1666666666665</v>
      </c>
      <c r="E33" s="278">
        <v>2344.4833333333331</v>
      </c>
      <c r="F33" s="278">
        <v>2277.5666666666666</v>
      </c>
      <c r="G33" s="278">
        <v>2238.8833333333332</v>
      </c>
      <c r="H33" s="278">
        <v>2450.083333333333</v>
      </c>
      <c r="I33" s="278">
        <v>2488.7666666666664</v>
      </c>
      <c r="J33" s="278">
        <v>2555.6833333333329</v>
      </c>
      <c r="K33" s="276">
        <v>2421.85</v>
      </c>
      <c r="L33" s="276">
        <v>2316.25</v>
      </c>
      <c r="M33" s="276">
        <v>43.346580000000003</v>
      </c>
    </row>
    <row r="34" spans="1:13">
      <c r="A34" s="300">
        <v>25</v>
      </c>
      <c r="B34" s="276" t="s">
        <v>226</v>
      </c>
      <c r="C34" s="276">
        <v>880.3</v>
      </c>
      <c r="D34" s="278">
        <v>882.13333333333333</v>
      </c>
      <c r="E34" s="278">
        <v>870.16666666666663</v>
      </c>
      <c r="F34" s="278">
        <v>860.0333333333333</v>
      </c>
      <c r="G34" s="278">
        <v>848.06666666666661</v>
      </c>
      <c r="H34" s="278">
        <v>892.26666666666665</v>
      </c>
      <c r="I34" s="278">
        <v>904.23333333333335</v>
      </c>
      <c r="J34" s="278">
        <v>914.36666666666667</v>
      </c>
      <c r="K34" s="276">
        <v>894.1</v>
      </c>
      <c r="L34" s="276">
        <v>872</v>
      </c>
      <c r="M34" s="276">
        <v>2.8667199999999999</v>
      </c>
    </row>
    <row r="35" spans="1:13">
      <c r="A35" s="300">
        <v>26</v>
      </c>
      <c r="B35" s="276" t="s">
        <v>53</v>
      </c>
      <c r="C35" s="276">
        <v>898.15</v>
      </c>
      <c r="D35" s="278">
        <v>896.23333333333323</v>
      </c>
      <c r="E35" s="278">
        <v>889.71666666666647</v>
      </c>
      <c r="F35" s="278">
        <v>881.28333333333319</v>
      </c>
      <c r="G35" s="278">
        <v>874.76666666666642</v>
      </c>
      <c r="H35" s="278">
        <v>904.66666666666652</v>
      </c>
      <c r="I35" s="278">
        <v>911.18333333333317</v>
      </c>
      <c r="J35" s="278">
        <v>919.61666666666656</v>
      </c>
      <c r="K35" s="276">
        <v>902.75</v>
      </c>
      <c r="L35" s="276">
        <v>887.8</v>
      </c>
      <c r="M35" s="276">
        <v>18.939679999999999</v>
      </c>
    </row>
    <row r="36" spans="1:13">
      <c r="A36" s="300">
        <v>27</v>
      </c>
      <c r="B36" s="276" t="s">
        <v>55</v>
      </c>
      <c r="C36" s="276">
        <v>602.70000000000005</v>
      </c>
      <c r="D36" s="278">
        <v>604.68333333333339</v>
      </c>
      <c r="E36" s="278">
        <v>598.36666666666679</v>
      </c>
      <c r="F36" s="278">
        <v>594.03333333333342</v>
      </c>
      <c r="G36" s="278">
        <v>587.71666666666681</v>
      </c>
      <c r="H36" s="278">
        <v>609.01666666666677</v>
      </c>
      <c r="I36" s="278">
        <v>615.33333333333337</v>
      </c>
      <c r="J36" s="278">
        <v>619.66666666666674</v>
      </c>
      <c r="K36" s="276">
        <v>611</v>
      </c>
      <c r="L36" s="276">
        <v>600.35</v>
      </c>
      <c r="M36" s="276">
        <v>177.46315999999999</v>
      </c>
    </row>
    <row r="37" spans="1:13">
      <c r="A37" s="300">
        <v>28</v>
      </c>
      <c r="B37" s="276" t="s">
        <v>56</v>
      </c>
      <c r="C37" s="276">
        <v>3294.4</v>
      </c>
      <c r="D37" s="278">
        <v>3315.5333333333333</v>
      </c>
      <c r="E37" s="278">
        <v>3259.8666666666668</v>
      </c>
      <c r="F37" s="278">
        <v>3225.3333333333335</v>
      </c>
      <c r="G37" s="278">
        <v>3169.666666666667</v>
      </c>
      <c r="H37" s="278">
        <v>3350.0666666666666</v>
      </c>
      <c r="I37" s="278">
        <v>3405.7333333333336</v>
      </c>
      <c r="J37" s="278">
        <v>3440.2666666666664</v>
      </c>
      <c r="K37" s="276">
        <v>3371.2</v>
      </c>
      <c r="L37" s="276">
        <v>3281</v>
      </c>
      <c r="M37" s="276">
        <v>9.6514199999999999</v>
      </c>
    </row>
    <row r="38" spans="1:13">
      <c r="A38" s="300">
        <v>29</v>
      </c>
      <c r="B38" s="276" t="s">
        <v>58</v>
      </c>
      <c r="C38" s="276">
        <v>9114.0499999999993</v>
      </c>
      <c r="D38" s="278">
        <v>9038.7833333333328</v>
      </c>
      <c r="E38" s="278">
        <v>8886.366666666665</v>
      </c>
      <c r="F38" s="278">
        <v>8658.6833333333325</v>
      </c>
      <c r="G38" s="278">
        <v>8506.2666666666646</v>
      </c>
      <c r="H38" s="278">
        <v>9266.4666666666653</v>
      </c>
      <c r="I38" s="278">
        <v>9418.8833333333332</v>
      </c>
      <c r="J38" s="278">
        <v>9646.5666666666657</v>
      </c>
      <c r="K38" s="276">
        <v>9191.2000000000007</v>
      </c>
      <c r="L38" s="276">
        <v>8811.1</v>
      </c>
      <c r="M38" s="276">
        <v>14.370480000000001</v>
      </c>
    </row>
    <row r="39" spans="1:13">
      <c r="A39" s="300">
        <v>30</v>
      </c>
      <c r="B39" s="276" t="s">
        <v>232</v>
      </c>
      <c r="C39" s="276">
        <v>3142.65</v>
      </c>
      <c r="D39" s="278">
        <v>3132.6333333333332</v>
      </c>
      <c r="E39" s="278">
        <v>3115.2666666666664</v>
      </c>
      <c r="F39" s="278">
        <v>3087.8833333333332</v>
      </c>
      <c r="G39" s="278">
        <v>3070.5166666666664</v>
      </c>
      <c r="H39" s="278">
        <v>3160.0166666666664</v>
      </c>
      <c r="I39" s="278">
        <v>3177.3833333333332</v>
      </c>
      <c r="J39" s="278">
        <v>3204.7666666666664</v>
      </c>
      <c r="K39" s="276">
        <v>3150</v>
      </c>
      <c r="L39" s="276">
        <v>3105.25</v>
      </c>
      <c r="M39" s="276">
        <v>0.55732999999999999</v>
      </c>
    </row>
    <row r="40" spans="1:13">
      <c r="A40" s="300">
        <v>31</v>
      </c>
      <c r="B40" s="276" t="s">
        <v>59</v>
      </c>
      <c r="C40" s="276">
        <v>4867.45</v>
      </c>
      <c r="D40" s="278">
        <v>4858.1500000000005</v>
      </c>
      <c r="E40" s="278">
        <v>4826.3000000000011</v>
      </c>
      <c r="F40" s="278">
        <v>4785.1500000000005</v>
      </c>
      <c r="G40" s="278">
        <v>4753.3000000000011</v>
      </c>
      <c r="H40" s="278">
        <v>4899.3000000000011</v>
      </c>
      <c r="I40" s="278">
        <v>4931.1500000000015</v>
      </c>
      <c r="J40" s="278">
        <v>4972.3000000000011</v>
      </c>
      <c r="K40" s="276">
        <v>4890</v>
      </c>
      <c r="L40" s="276">
        <v>4817</v>
      </c>
      <c r="M40" s="276">
        <v>28.768439999999998</v>
      </c>
    </row>
    <row r="41" spans="1:13">
      <c r="A41" s="300">
        <v>32</v>
      </c>
      <c r="B41" s="276" t="s">
        <v>60</v>
      </c>
      <c r="C41" s="276">
        <v>1646.35</v>
      </c>
      <c r="D41" s="278">
        <v>1657.8500000000001</v>
      </c>
      <c r="E41" s="278">
        <v>1620.8000000000002</v>
      </c>
      <c r="F41" s="278">
        <v>1595.25</v>
      </c>
      <c r="G41" s="278">
        <v>1558.2</v>
      </c>
      <c r="H41" s="278">
        <v>1683.4000000000003</v>
      </c>
      <c r="I41" s="278">
        <v>1720.45</v>
      </c>
      <c r="J41" s="278">
        <v>1746.0000000000005</v>
      </c>
      <c r="K41" s="276">
        <v>1694.9</v>
      </c>
      <c r="L41" s="276">
        <v>1632.3</v>
      </c>
      <c r="M41" s="276">
        <v>8.1466600000000007</v>
      </c>
    </row>
    <row r="42" spans="1:13">
      <c r="A42" s="300">
        <v>33</v>
      </c>
      <c r="B42" s="276" t="s">
        <v>233</v>
      </c>
      <c r="C42" s="276">
        <v>376.6</v>
      </c>
      <c r="D42" s="278">
        <v>374.23333333333335</v>
      </c>
      <c r="E42" s="278">
        <v>370.61666666666667</v>
      </c>
      <c r="F42" s="278">
        <v>364.63333333333333</v>
      </c>
      <c r="G42" s="278">
        <v>361.01666666666665</v>
      </c>
      <c r="H42" s="278">
        <v>380.2166666666667</v>
      </c>
      <c r="I42" s="278">
        <v>383.83333333333337</v>
      </c>
      <c r="J42" s="278">
        <v>389.81666666666672</v>
      </c>
      <c r="K42" s="276">
        <v>377.85</v>
      </c>
      <c r="L42" s="276">
        <v>368.25</v>
      </c>
      <c r="M42" s="276">
        <v>61.595750000000002</v>
      </c>
    </row>
    <row r="43" spans="1:13">
      <c r="A43" s="300">
        <v>34</v>
      </c>
      <c r="B43" s="276" t="s">
        <v>61</v>
      </c>
      <c r="C43" s="276">
        <v>58.3</v>
      </c>
      <c r="D43" s="278">
        <v>57.116666666666667</v>
      </c>
      <c r="E43" s="278">
        <v>55.533333333333331</v>
      </c>
      <c r="F43" s="278">
        <v>52.766666666666666</v>
      </c>
      <c r="G43" s="278">
        <v>51.18333333333333</v>
      </c>
      <c r="H43" s="278">
        <v>59.883333333333333</v>
      </c>
      <c r="I43" s="278">
        <v>61.466666666666661</v>
      </c>
      <c r="J43" s="278">
        <v>64.233333333333334</v>
      </c>
      <c r="K43" s="276">
        <v>58.7</v>
      </c>
      <c r="L43" s="276">
        <v>54.35</v>
      </c>
      <c r="M43" s="276">
        <v>880.98470999999995</v>
      </c>
    </row>
    <row r="44" spans="1:13">
      <c r="A44" s="300">
        <v>35</v>
      </c>
      <c r="B44" s="276" t="s">
        <v>62</v>
      </c>
      <c r="C44" s="276">
        <v>48.75</v>
      </c>
      <c r="D44" s="278">
        <v>48.633333333333333</v>
      </c>
      <c r="E44" s="278">
        <v>47.816666666666663</v>
      </c>
      <c r="F44" s="278">
        <v>46.883333333333333</v>
      </c>
      <c r="G44" s="278">
        <v>46.066666666666663</v>
      </c>
      <c r="H44" s="278">
        <v>49.566666666666663</v>
      </c>
      <c r="I44" s="278">
        <v>50.38333333333334</v>
      </c>
      <c r="J44" s="278">
        <v>51.316666666666663</v>
      </c>
      <c r="K44" s="276">
        <v>49.45</v>
      </c>
      <c r="L44" s="276">
        <v>47.7</v>
      </c>
      <c r="M44" s="276">
        <v>89.186769999999996</v>
      </c>
    </row>
    <row r="45" spans="1:13">
      <c r="A45" s="300">
        <v>36</v>
      </c>
      <c r="B45" s="276" t="s">
        <v>63</v>
      </c>
      <c r="C45" s="276">
        <v>1539.9</v>
      </c>
      <c r="D45" s="278">
        <v>1542.5833333333333</v>
      </c>
      <c r="E45" s="278">
        <v>1529.0166666666664</v>
      </c>
      <c r="F45" s="278">
        <v>1518.1333333333332</v>
      </c>
      <c r="G45" s="278">
        <v>1504.5666666666664</v>
      </c>
      <c r="H45" s="278">
        <v>1553.4666666666665</v>
      </c>
      <c r="I45" s="278">
        <v>1567.0333333333335</v>
      </c>
      <c r="J45" s="278">
        <v>1577.9166666666665</v>
      </c>
      <c r="K45" s="276">
        <v>1556.15</v>
      </c>
      <c r="L45" s="276">
        <v>1531.7</v>
      </c>
      <c r="M45" s="276">
        <v>4.5303899999999997</v>
      </c>
    </row>
    <row r="46" spans="1:13">
      <c r="A46" s="300">
        <v>37</v>
      </c>
      <c r="B46" s="276" t="s">
        <v>234</v>
      </c>
      <c r="C46" s="276">
        <v>1285.5999999999999</v>
      </c>
      <c r="D46" s="278">
        <v>1292.5333333333333</v>
      </c>
      <c r="E46" s="278">
        <v>1273.0666666666666</v>
      </c>
      <c r="F46" s="278">
        <v>1260.5333333333333</v>
      </c>
      <c r="G46" s="278">
        <v>1241.0666666666666</v>
      </c>
      <c r="H46" s="278">
        <v>1305.0666666666666</v>
      </c>
      <c r="I46" s="278">
        <v>1324.5333333333333</v>
      </c>
      <c r="J46" s="278">
        <v>1337.0666666666666</v>
      </c>
      <c r="K46" s="276">
        <v>1312</v>
      </c>
      <c r="L46" s="276">
        <v>1280</v>
      </c>
      <c r="M46" s="276">
        <v>0.64964999999999995</v>
      </c>
    </row>
    <row r="47" spans="1:13">
      <c r="A47" s="300">
        <v>38</v>
      </c>
      <c r="B47" s="276" t="s">
        <v>65</v>
      </c>
      <c r="C47" s="276">
        <v>115</v>
      </c>
      <c r="D47" s="278">
        <v>115.21666666666665</v>
      </c>
      <c r="E47" s="278">
        <v>113.63333333333331</v>
      </c>
      <c r="F47" s="278">
        <v>112.26666666666665</v>
      </c>
      <c r="G47" s="278">
        <v>110.68333333333331</v>
      </c>
      <c r="H47" s="278">
        <v>116.58333333333331</v>
      </c>
      <c r="I47" s="278">
        <v>118.16666666666666</v>
      </c>
      <c r="J47" s="278">
        <v>119.53333333333332</v>
      </c>
      <c r="K47" s="276">
        <v>116.8</v>
      </c>
      <c r="L47" s="276">
        <v>113.85</v>
      </c>
      <c r="M47" s="276">
        <v>161.84623999999999</v>
      </c>
    </row>
    <row r="48" spans="1:13">
      <c r="A48" s="300">
        <v>39</v>
      </c>
      <c r="B48" s="276" t="s">
        <v>66</v>
      </c>
      <c r="C48" s="276">
        <v>668.85</v>
      </c>
      <c r="D48" s="278">
        <v>668.58333333333337</v>
      </c>
      <c r="E48" s="278">
        <v>663.51666666666677</v>
      </c>
      <c r="F48" s="278">
        <v>658.18333333333339</v>
      </c>
      <c r="G48" s="278">
        <v>653.11666666666679</v>
      </c>
      <c r="H48" s="278">
        <v>673.91666666666674</v>
      </c>
      <c r="I48" s="278">
        <v>678.98333333333335</v>
      </c>
      <c r="J48" s="278">
        <v>684.31666666666672</v>
      </c>
      <c r="K48" s="276">
        <v>673.65</v>
      </c>
      <c r="L48" s="276">
        <v>663.25</v>
      </c>
      <c r="M48" s="276">
        <v>11.15686</v>
      </c>
    </row>
    <row r="49" spans="1:13">
      <c r="A49" s="300">
        <v>40</v>
      </c>
      <c r="B49" s="276" t="s">
        <v>67</v>
      </c>
      <c r="C49" s="276">
        <v>539.4</v>
      </c>
      <c r="D49" s="278">
        <v>533.5</v>
      </c>
      <c r="E49" s="278">
        <v>524.9</v>
      </c>
      <c r="F49" s="278">
        <v>510.4</v>
      </c>
      <c r="G49" s="278">
        <v>501.79999999999995</v>
      </c>
      <c r="H49" s="278">
        <v>548</v>
      </c>
      <c r="I49" s="278">
        <v>556.59999999999991</v>
      </c>
      <c r="J49" s="278">
        <v>571.1</v>
      </c>
      <c r="K49" s="276">
        <v>542.1</v>
      </c>
      <c r="L49" s="276">
        <v>519</v>
      </c>
      <c r="M49" s="276">
        <v>53.310949999999998</v>
      </c>
    </row>
    <row r="50" spans="1:13">
      <c r="A50" s="300">
        <v>41</v>
      </c>
      <c r="B50" s="276" t="s">
        <v>69</v>
      </c>
      <c r="C50" s="276">
        <v>479.9</v>
      </c>
      <c r="D50" s="278">
        <v>481.01666666666665</v>
      </c>
      <c r="E50" s="278">
        <v>472.88333333333333</v>
      </c>
      <c r="F50" s="278">
        <v>465.86666666666667</v>
      </c>
      <c r="G50" s="278">
        <v>457.73333333333335</v>
      </c>
      <c r="H50" s="278">
        <v>488.0333333333333</v>
      </c>
      <c r="I50" s="278">
        <v>496.16666666666663</v>
      </c>
      <c r="J50" s="278">
        <v>503.18333333333328</v>
      </c>
      <c r="K50" s="276">
        <v>489.15</v>
      </c>
      <c r="L50" s="276">
        <v>474</v>
      </c>
      <c r="M50" s="276">
        <v>197.23853</v>
      </c>
    </row>
    <row r="51" spans="1:13">
      <c r="A51" s="300">
        <v>42</v>
      </c>
      <c r="B51" s="276" t="s">
        <v>70</v>
      </c>
      <c r="C51" s="276">
        <v>34.200000000000003</v>
      </c>
      <c r="D51" s="278">
        <v>34.333333333333336</v>
      </c>
      <c r="E51" s="278">
        <v>33.866666666666674</v>
      </c>
      <c r="F51" s="278">
        <v>33.533333333333339</v>
      </c>
      <c r="G51" s="278">
        <v>33.066666666666677</v>
      </c>
      <c r="H51" s="278">
        <v>34.666666666666671</v>
      </c>
      <c r="I51" s="278">
        <v>35.133333333333326</v>
      </c>
      <c r="J51" s="278">
        <v>35.466666666666669</v>
      </c>
      <c r="K51" s="276">
        <v>34.799999999999997</v>
      </c>
      <c r="L51" s="276">
        <v>34</v>
      </c>
      <c r="M51" s="276">
        <v>420.90086000000002</v>
      </c>
    </row>
    <row r="52" spans="1:13">
      <c r="A52" s="300">
        <v>43</v>
      </c>
      <c r="B52" s="276" t="s">
        <v>71</v>
      </c>
      <c r="C52" s="276">
        <v>433.9</v>
      </c>
      <c r="D52" s="278">
        <v>434.25</v>
      </c>
      <c r="E52" s="278">
        <v>429</v>
      </c>
      <c r="F52" s="278">
        <v>424.1</v>
      </c>
      <c r="G52" s="278">
        <v>418.85</v>
      </c>
      <c r="H52" s="278">
        <v>439.15</v>
      </c>
      <c r="I52" s="278">
        <v>444.4</v>
      </c>
      <c r="J52" s="278">
        <v>449.29999999999995</v>
      </c>
      <c r="K52" s="276">
        <v>439.5</v>
      </c>
      <c r="L52" s="276">
        <v>429.35</v>
      </c>
      <c r="M52" s="276">
        <v>29.091609999999999</v>
      </c>
    </row>
    <row r="53" spans="1:13">
      <c r="A53" s="300">
        <v>44</v>
      </c>
      <c r="B53" s="276" t="s">
        <v>72</v>
      </c>
      <c r="C53" s="276">
        <v>13006.7</v>
      </c>
      <c r="D53" s="278">
        <v>13102.233333333332</v>
      </c>
      <c r="E53" s="278">
        <v>12854.466666666664</v>
      </c>
      <c r="F53" s="278">
        <v>12702.233333333332</v>
      </c>
      <c r="G53" s="278">
        <v>12454.466666666664</v>
      </c>
      <c r="H53" s="278">
        <v>13254.466666666664</v>
      </c>
      <c r="I53" s="278">
        <v>13502.23333333333</v>
      </c>
      <c r="J53" s="278">
        <v>13654.466666666664</v>
      </c>
      <c r="K53" s="276">
        <v>13350</v>
      </c>
      <c r="L53" s="276">
        <v>12950</v>
      </c>
      <c r="M53" s="276">
        <v>2.1472099999999998</v>
      </c>
    </row>
    <row r="54" spans="1:13">
      <c r="A54" s="300">
        <v>45</v>
      </c>
      <c r="B54" s="276" t="s">
        <v>74</v>
      </c>
      <c r="C54" s="276">
        <v>393.9</v>
      </c>
      <c r="D54" s="278">
        <v>391.45</v>
      </c>
      <c r="E54" s="278">
        <v>385.09999999999997</v>
      </c>
      <c r="F54" s="278">
        <v>376.29999999999995</v>
      </c>
      <c r="G54" s="278">
        <v>369.94999999999993</v>
      </c>
      <c r="H54" s="278">
        <v>400.25</v>
      </c>
      <c r="I54" s="278">
        <v>406.6</v>
      </c>
      <c r="J54" s="278">
        <v>415.40000000000003</v>
      </c>
      <c r="K54" s="276">
        <v>397.8</v>
      </c>
      <c r="L54" s="276">
        <v>382.65</v>
      </c>
      <c r="M54" s="276">
        <v>186.73749000000001</v>
      </c>
    </row>
    <row r="55" spans="1:13">
      <c r="A55" s="300">
        <v>46</v>
      </c>
      <c r="B55" s="276" t="s">
        <v>75</v>
      </c>
      <c r="C55" s="276">
        <v>3635.95</v>
      </c>
      <c r="D55" s="278">
        <v>3632.6333333333337</v>
      </c>
      <c r="E55" s="278">
        <v>3611.3666666666672</v>
      </c>
      <c r="F55" s="278">
        <v>3586.7833333333338</v>
      </c>
      <c r="G55" s="278">
        <v>3565.5166666666673</v>
      </c>
      <c r="H55" s="278">
        <v>3657.2166666666672</v>
      </c>
      <c r="I55" s="278">
        <v>3678.4833333333336</v>
      </c>
      <c r="J55" s="278">
        <v>3703.0666666666671</v>
      </c>
      <c r="K55" s="276">
        <v>3653.9</v>
      </c>
      <c r="L55" s="276">
        <v>3608.05</v>
      </c>
      <c r="M55" s="276">
        <v>4.5055800000000001</v>
      </c>
    </row>
    <row r="56" spans="1:13">
      <c r="A56" s="300">
        <v>47</v>
      </c>
      <c r="B56" s="276" t="s">
        <v>76</v>
      </c>
      <c r="C56" s="276">
        <v>462.95</v>
      </c>
      <c r="D56" s="278">
        <v>459.18333333333334</v>
      </c>
      <c r="E56" s="278">
        <v>454.56666666666666</v>
      </c>
      <c r="F56" s="278">
        <v>446.18333333333334</v>
      </c>
      <c r="G56" s="278">
        <v>441.56666666666666</v>
      </c>
      <c r="H56" s="278">
        <v>467.56666666666666</v>
      </c>
      <c r="I56" s="278">
        <v>472.18333333333334</v>
      </c>
      <c r="J56" s="278">
        <v>480.56666666666666</v>
      </c>
      <c r="K56" s="276">
        <v>463.8</v>
      </c>
      <c r="L56" s="276">
        <v>450.8</v>
      </c>
      <c r="M56" s="276">
        <v>45.149410000000003</v>
      </c>
    </row>
    <row r="57" spans="1:13">
      <c r="A57" s="300">
        <v>48</v>
      </c>
      <c r="B57" s="276" t="s">
        <v>77</v>
      </c>
      <c r="C57" s="276">
        <v>109.95</v>
      </c>
      <c r="D57" s="278">
        <v>110.28333333333335</v>
      </c>
      <c r="E57" s="278">
        <v>106.16666666666669</v>
      </c>
      <c r="F57" s="278">
        <v>102.38333333333334</v>
      </c>
      <c r="G57" s="278">
        <v>98.26666666666668</v>
      </c>
      <c r="H57" s="278">
        <v>114.06666666666669</v>
      </c>
      <c r="I57" s="278">
        <v>118.18333333333334</v>
      </c>
      <c r="J57" s="278">
        <v>121.9666666666667</v>
      </c>
      <c r="K57" s="276">
        <v>114.4</v>
      </c>
      <c r="L57" s="276">
        <v>106.5</v>
      </c>
      <c r="M57" s="276">
        <v>376.56497999999999</v>
      </c>
    </row>
    <row r="58" spans="1:13">
      <c r="A58" s="300">
        <v>49</v>
      </c>
      <c r="B58" s="276" t="s">
        <v>78</v>
      </c>
      <c r="C58" s="276">
        <v>128.55000000000001</v>
      </c>
      <c r="D58" s="278">
        <v>129.21666666666667</v>
      </c>
      <c r="E58" s="278">
        <v>127.68333333333334</v>
      </c>
      <c r="F58" s="278">
        <v>126.81666666666666</v>
      </c>
      <c r="G58" s="278">
        <v>125.28333333333333</v>
      </c>
      <c r="H58" s="278">
        <v>130.08333333333334</v>
      </c>
      <c r="I58" s="278">
        <v>131.6166666666667</v>
      </c>
      <c r="J58" s="278">
        <v>132.48333333333335</v>
      </c>
      <c r="K58" s="276">
        <v>130.75</v>
      </c>
      <c r="L58" s="276">
        <v>128.35</v>
      </c>
      <c r="M58" s="276">
        <v>15.049390000000001</v>
      </c>
    </row>
    <row r="59" spans="1:13">
      <c r="A59" s="300">
        <v>50</v>
      </c>
      <c r="B59" s="276" t="s">
        <v>81</v>
      </c>
      <c r="C59" s="276">
        <v>628.75</v>
      </c>
      <c r="D59" s="278">
        <v>624.44999999999993</v>
      </c>
      <c r="E59" s="278">
        <v>614.29999999999984</v>
      </c>
      <c r="F59" s="278">
        <v>599.84999999999991</v>
      </c>
      <c r="G59" s="278">
        <v>589.69999999999982</v>
      </c>
      <c r="H59" s="278">
        <v>638.89999999999986</v>
      </c>
      <c r="I59" s="278">
        <v>649.04999999999995</v>
      </c>
      <c r="J59" s="278">
        <v>663.49999999999989</v>
      </c>
      <c r="K59" s="276">
        <v>634.6</v>
      </c>
      <c r="L59" s="276">
        <v>610</v>
      </c>
      <c r="M59" s="276">
        <v>11.64747</v>
      </c>
    </row>
    <row r="60" spans="1:13">
      <c r="A60" s="300">
        <v>51</v>
      </c>
      <c r="B60" s="276" t="s">
        <v>82</v>
      </c>
      <c r="C60" s="276">
        <v>370.7</v>
      </c>
      <c r="D60" s="278">
        <v>373.5333333333333</v>
      </c>
      <c r="E60" s="278">
        <v>365.56666666666661</v>
      </c>
      <c r="F60" s="278">
        <v>360.43333333333328</v>
      </c>
      <c r="G60" s="278">
        <v>352.46666666666658</v>
      </c>
      <c r="H60" s="278">
        <v>378.66666666666663</v>
      </c>
      <c r="I60" s="278">
        <v>386.63333333333333</v>
      </c>
      <c r="J60" s="278">
        <v>391.76666666666665</v>
      </c>
      <c r="K60" s="276">
        <v>381.5</v>
      </c>
      <c r="L60" s="276">
        <v>368.4</v>
      </c>
      <c r="M60" s="276">
        <v>50.27299</v>
      </c>
    </row>
    <row r="61" spans="1:13">
      <c r="A61" s="300">
        <v>52</v>
      </c>
      <c r="B61" s="276" t="s">
        <v>83</v>
      </c>
      <c r="C61" s="276">
        <v>762.15</v>
      </c>
      <c r="D61" s="278">
        <v>761</v>
      </c>
      <c r="E61" s="278">
        <v>757.2</v>
      </c>
      <c r="F61" s="278">
        <v>752.25</v>
      </c>
      <c r="G61" s="278">
        <v>748.45</v>
      </c>
      <c r="H61" s="278">
        <v>765.95</v>
      </c>
      <c r="I61" s="278">
        <v>769.75</v>
      </c>
      <c r="J61" s="278">
        <v>774.7</v>
      </c>
      <c r="K61" s="276">
        <v>764.8</v>
      </c>
      <c r="L61" s="276">
        <v>756.05</v>
      </c>
      <c r="M61" s="276">
        <v>37.655549999999998</v>
      </c>
    </row>
    <row r="62" spans="1:13">
      <c r="A62" s="300">
        <v>53</v>
      </c>
      <c r="B62" s="276" t="s">
        <v>84</v>
      </c>
      <c r="C62" s="276">
        <v>133.44999999999999</v>
      </c>
      <c r="D62" s="278">
        <v>132.23333333333332</v>
      </c>
      <c r="E62" s="278">
        <v>130.46666666666664</v>
      </c>
      <c r="F62" s="278">
        <v>127.48333333333332</v>
      </c>
      <c r="G62" s="278">
        <v>125.71666666666664</v>
      </c>
      <c r="H62" s="278">
        <v>135.21666666666664</v>
      </c>
      <c r="I62" s="278">
        <v>136.98333333333335</v>
      </c>
      <c r="J62" s="278">
        <v>139.96666666666664</v>
      </c>
      <c r="K62" s="276">
        <v>134</v>
      </c>
      <c r="L62" s="276">
        <v>129.25</v>
      </c>
      <c r="M62" s="276">
        <v>258.34041999999999</v>
      </c>
    </row>
    <row r="63" spans="1:13">
      <c r="A63" s="300">
        <v>54</v>
      </c>
      <c r="B63" s="276" t="s">
        <v>3634</v>
      </c>
      <c r="C63" s="276">
        <v>2484.6</v>
      </c>
      <c r="D63" s="278">
        <v>2483.2833333333333</v>
      </c>
      <c r="E63" s="278">
        <v>2452.5666666666666</v>
      </c>
      <c r="F63" s="278">
        <v>2420.5333333333333</v>
      </c>
      <c r="G63" s="278">
        <v>2389.8166666666666</v>
      </c>
      <c r="H63" s="278">
        <v>2515.3166666666666</v>
      </c>
      <c r="I63" s="278">
        <v>2546.0333333333328</v>
      </c>
      <c r="J63" s="278">
        <v>2578.0666666666666</v>
      </c>
      <c r="K63" s="276">
        <v>2514</v>
      </c>
      <c r="L63" s="276">
        <v>2451.25</v>
      </c>
      <c r="M63" s="276">
        <v>7.5488400000000002</v>
      </c>
    </row>
    <row r="64" spans="1:13">
      <c r="A64" s="300">
        <v>55</v>
      </c>
      <c r="B64" s="276" t="s">
        <v>85</v>
      </c>
      <c r="C64" s="276">
        <v>1538.65</v>
      </c>
      <c r="D64" s="278">
        <v>1532.55</v>
      </c>
      <c r="E64" s="278">
        <v>1524.1</v>
      </c>
      <c r="F64" s="278">
        <v>1509.55</v>
      </c>
      <c r="G64" s="278">
        <v>1501.1</v>
      </c>
      <c r="H64" s="278">
        <v>1547.1</v>
      </c>
      <c r="I64" s="278">
        <v>1555.5500000000002</v>
      </c>
      <c r="J64" s="278">
        <v>1570.1</v>
      </c>
      <c r="K64" s="276">
        <v>1541</v>
      </c>
      <c r="L64" s="276">
        <v>1518</v>
      </c>
      <c r="M64" s="276">
        <v>5.5236799999999997</v>
      </c>
    </row>
    <row r="65" spans="1:13">
      <c r="A65" s="300">
        <v>56</v>
      </c>
      <c r="B65" s="276" t="s">
        <v>86</v>
      </c>
      <c r="C65" s="276">
        <v>417.6</v>
      </c>
      <c r="D65" s="278">
        <v>415.83333333333331</v>
      </c>
      <c r="E65" s="278">
        <v>408.76666666666665</v>
      </c>
      <c r="F65" s="278">
        <v>399.93333333333334</v>
      </c>
      <c r="G65" s="278">
        <v>392.86666666666667</v>
      </c>
      <c r="H65" s="278">
        <v>424.66666666666663</v>
      </c>
      <c r="I65" s="278">
        <v>431.73333333333335</v>
      </c>
      <c r="J65" s="278">
        <v>440.56666666666661</v>
      </c>
      <c r="K65" s="276">
        <v>422.9</v>
      </c>
      <c r="L65" s="276">
        <v>407</v>
      </c>
      <c r="M65" s="276">
        <v>56.70711</v>
      </c>
    </row>
    <row r="66" spans="1:13">
      <c r="A66" s="300">
        <v>57</v>
      </c>
      <c r="B66" s="276" t="s">
        <v>236</v>
      </c>
      <c r="C66" s="276">
        <v>792.15</v>
      </c>
      <c r="D66" s="278">
        <v>795.0333333333333</v>
      </c>
      <c r="E66" s="278">
        <v>783.11666666666656</v>
      </c>
      <c r="F66" s="278">
        <v>774.08333333333326</v>
      </c>
      <c r="G66" s="278">
        <v>762.16666666666652</v>
      </c>
      <c r="H66" s="278">
        <v>804.06666666666661</v>
      </c>
      <c r="I66" s="278">
        <v>815.98333333333335</v>
      </c>
      <c r="J66" s="278">
        <v>825.01666666666665</v>
      </c>
      <c r="K66" s="276">
        <v>806.95</v>
      </c>
      <c r="L66" s="276">
        <v>786</v>
      </c>
      <c r="M66" s="276">
        <v>3.65421</v>
      </c>
    </row>
    <row r="67" spans="1:13">
      <c r="A67" s="300">
        <v>58</v>
      </c>
      <c r="B67" s="276" t="s">
        <v>237</v>
      </c>
      <c r="C67" s="276">
        <v>324.55</v>
      </c>
      <c r="D67" s="278">
        <v>326.61666666666667</v>
      </c>
      <c r="E67" s="278">
        <v>316.43333333333334</v>
      </c>
      <c r="F67" s="278">
        <v>308.31666666666666</v>
      </c>
      <c r="G67" s="278">
        <v>298.13333333333333</v>
      </c>
      <c r="H67" s="278">
        <v>334.73333333333335</v>
      </c>
      <c r="I67" s="278">
        <v>344.91666666666674</v>
      </c>
      <c r="J67" s="278">
        <v>353.03333333333336</v>
      </c>
      <c r="K67" s="276">
        <v>336.8</v>
      </c>
      <c r="L67" s="276">
        <v>318.5</v>
      </c>
      <c r="M67" s="276">
        <v>16.479859999999999</v>
      </c>
    </row>
    <row r="68" spans="1:13">
      <c r="A68" s="300">
        <v>59</v>
      </c>
      <c r="B68" s="276" t="s">
        <v>235</v>
      </c>
      <c r="C68" s="276">
        <v>178.6</v>
      </c>
      <c r="D68" s="278">
        <v>179.83333333333334</v>
      </c>
      <c r="E68" s="278">
        <v>176.36666666666667</v>
      </c>
      <c r="F68" s="278">
        <v>174.13333333333333</v>
      </c>
      <c r="G68" s="278">
        <v>170.66666666666666</v>
      </c>
      <c r="H68" s="278">
        <v>182.06666666666669</v>
      </c>
      <c r="I68" s="278">
        <v>185.53333333333333</v>
      </c>
      <c r="J68" s="278">
        <v>187.76666666666671</v>
      </c>
      <c r="K68" s="276">
        <v>183.3</v>
      </c>
      <c r="L68" s="276">
        <v>177.6</v>
      </c>
      <c r="M68" s="276">
        <v>16.127359999999999</v>
      </c>
    </row>
    <row r="69" spans="1:13">
      <c r="A69" s="300">
        <v>60</v>
      </c>
      <c r="B69" s="276" t="s">
        <v>87</v>
      </c>
      <c r="C69" s="276">
        <v>572.45000000000005</v>
      </c>
      <c r="D69" s="278">
        <v>575.55000000000007</v>
      </c>
      <c r="E69" s="278">
        <v>565.55000000000018</v>
      </c>
      <c r="F69" s="278">
        <v>558.65000000000009</v>
      </c>
      <c r="G69" s="278">
        <v>548.6500000000002</v>
      </c>
      <c r="H69" s="278">
        <v>582.45000000000016</v>
      </c>
      <c r="I69" s="278">
        <v>592.44999999999993</v>
      </c>
      <c r="J69" s="278">
        <v>599.35000000000014</v>
      </c>
      <c r="K69" s="276">
        <v>585.54999999999995</v>
      </c>
      <c r="L69" s="276">
        <v>568.65</v>
      </c>
      <c r="M69" s="276">
        <v>8.1571999999999996</v>
      </c>
    </row>
    <row r="70" spans="1:13">
      <c r="A70" s="300">
        <v>61</v>
      </c>
      <c r="B70" s="276" t="s">
        <v>88</v>
      </c>
      <c r="C70" s="276">
        <v>501.5</v>
      </c>
      <c r="D70" s="278">
        <v>502.98333333333335</v>
      </c>
      <c r="E70" s="278">
        <v>499.01666666666671</v>
      </c>
      <c r="F70" s="278">
        <v>496.53333333333336</v>
      </c>
      <c r="G70" s="278">
        <v>492.56666666666672</v>
      </c>
      <c r="H70" s="278">
        <v>505.4666666666667</v>
      </c>
      <c r="I70" s="278">
        <v>509.43333333333339</v>
      </c>
      <c r="J70" s="278">
        <v>511.91666666666669</v>
      </c>
      <c r="K70" s="276">
        <v>506.95</v>
      </c>
      <c r="L70" s="276">
        <v>500.5</v>
      </c>
      <c r="M70" s="276">
        <v>34.71978</v>
      </c>
    </row>
    <row r="71" spans="1:13">
      <c r="A71" s="300">
        <v>62</v>
      </c>
      <c r="B71" s="276" t="s">
        <v>238</v>
      </c>
      <c r="C71" s="276">
        <v>1181.25</v>
      </c>
      <c r="D71" s="278">
        <v>1174.7333333333333</v>
      </c>
      <c r="E71" s="278">
        <v>1159.7166666666667</v>
      </c>
      <c r="F71" s="278">
        <v>1138.1833333333334</v>
      </c>
      <c r="G71" s="278">
        <v>1123.1666666666667</v>
      </c>
      <c r="H71" s="278">
        <v>1196.2666666666667</v>
      </c>
      <c r="I71" s="278">
        <v>1211.2833333333335</v>
      </c>
      <c r="J71" s="278">
        <v>1232.8166666666666</v>
      </c>
      <c r="K71" s="276">
        <v>1189.75</v>
      </c>
      <c r="L71" s="276">
        <v>1153.2</v>
      </c>
      <c r="M71" s="276">
        <v>1.3507499999999999</v>
      </c>
    </row>
    <row r="72" spans="1:13">
      <c r="A72" s="300">
        <v>63</v>
      </c>
      <c r="B72" s="276" t="s">
        <v>91</v>
      </c>
      <c r="C72" s="276">
        <v>3692.35</v>
      </c>
      <c r="D72" s="278">
        <v>3684.4500000000003</v>
      </c>
      <c r="E72" s="278">
        <v>3644.0000000000005</v>
      </c>
      <c r="F72" s="278">
        <v>3595.65</v>
      </c>
      <c r="G72" s="278">
        <v>3555.2000000000003</v>
      </c>
      <c r="H72" s="278">
        <v>3732.8000000000006</v>
      </c>
      <c r="I72" s="278">
        <v>3773.2500000000005</v>
      </c>
      <c r="J72" s="278">
        <v>3821.6000000000008</v>
      </c>
      <c r="K72" s="276">
        <v>3724.9</v>
      </c>
      <c r="L72" s="276">
        <v>3636.1</v>
      </c>
      <c r="M72" s="276">
        <v>9.4012200000000004</v>
      </c>
    </row>
    <row r="73" spans="1:13">
      <c r="A73" s="300">
        <v>64</v>
      </c>
      <c r="B73" s="276" t="s">
        <v>93</v>
      </c>
      <c r="C73" s="276">
        <v>203</v>
      </c>
      <c r="D73" s="278">
        <v>202.35</v>
      </c>
      <c r="E73" s="278">
        <v>199.75</v>
      </c>
      <c r="F73" s="278">
        <v>196.5</v>
      </c>
      <c r="G73" s="278">
        <v>193.9</v>
      </c>
      <c r="H73" s="278">
        <v>205.6</v>
      </c>
      <c r="I73" s="278">
        <v>208.19999999999996</v>
      </c>
      <c r="J73" s="278">
        <v>211.45</v>
      </c>
      <c r="K73" s="276">
        <v>204.95</v>
      </c>
      <c r="L73" s="276">
        <v>199.1</v>
      </c>
      <c r="M73" s="276">
        <v>147.52672000000001</v>
      </c>
    </row>
    <row r="74" spans="1:13">
      <c r="A74" s="300">
        <v>65</v>
      </c>
      <c r="B74" s="276" t="s">
        <v>231</v>
      </c>
      <c r="C74" s="276">
        <v>2470.85</v>
      </c>
      <c r="D74" s="278">
        <v>2463.3833333333332</v>
      </c>
      <c r="E74" s="278">
        <v>2447.4666666666662</v>
      </c>
      <c r="F74" s="278">
        <v>2424.083333333333</v>
      </c>
      <c r="G74" s="278">
        <v>2408.1666666666661</v>
      </c>
      <c r="H74" s="278">
        <v>2486.7666666666664</v>
      </c>
      <c r="I74" s="278">
        <v>2502.6833333333334</v>
      </c>
      <c r="J74" s="278">
        <v>2526.0666666666666</v>
      </c>
      <c r="K74" s="276">
        <v>2479.3000000000002</v>
      </c>
      <c r="L74" s="276">
        <v>2440</v>
      </c>
      <c r="M74" s="276">
        <v>3.93025</v>
      </c>
    </row>
    <row r="75" spans="1:13">
      <c r="A75" s="300">
        <v>66</v>
      </c>
      <c r="B75" s="276" t="s">
        <v>94</v>
      </c>
      <c r="C75" s="276">
        <v>4923.05</v>
      </c>
      <c r="D75" s="278">
        <v>4901.55</v>
      </c>
      <c r="E75" s="278">
        <v>4864.1000000000004</v>
      </c>
      <c r="F75" s="278">
        <v>4805.1500000000005</v>
      </c>
      <c r="G75" s="278">
        <v>4767.7000000000007</v>
      </c>
      <c r="H75" s="278">
        <v>4960.5</v>
      </c>
      <c r="I75" s="278">
        <v>4997.9499999999989</v>
      </c>
      <c r="J75" s="278">
        <v>5056.8999999999996</v>
      </c>
      <c r="K75" s="276">
        <v>4939</v>
      </c>
      <c r="L75" s="276">
        <v>4842.6000000000004</v>
      </c>
      <c r="M75" s="276">
        <v>10.348929999999999</v>
      </c>
    </row>
    <row r="76" spans="1:13">
      <c r="A76" s="300">
        <v>67</v>
      </c>
      <c r="B76" s="276" t="s">
        <v>239</v>
      </c>
      <c r="C76" s="276">
        <v>78</v>
      </c>
      <c r="D76" s="278">
        <v>76.833333333333329</v>
      </c>
      <c r="E76" s="278">
        <v>75.666666666666657</v>
      </c>
      <c r="F76" s="278">
        <v>73.333333333333329</v>
      </c>
      <c r="G76" s="278">
        <v>72.166666666666657</v>
      </c>
      <c r="H76" s="278">
        <v>79.166666666666657</v>
      </c>
      <c r="I76" s="278">
        <v>80.333333333333314</v>
      </c>
      <c r="J76" s="278">
        <v>82.666666666666657</v>
      </c>
      <c r="K76" s="276">
        <v>78</v>
      </c>
      <c r="L76" s="276">
        <v>74.5</v>
      </c>
      <c r="M76" s="276">
        <v>32.269640000000003</v>
      </c>
    </row>
    <row r="77" spans="1:13">
      <c r="A77" s="300">
        <v>68</v>
      </c>
      <c r="B77" s="276" t="s">
        <v>95</v>
      </c>
      <c r="C77" s="276">
        <v>2549.5</v>
      </c>
      <c r="D77" s="278">
        <v>2554.8333333333335</v>
      </c>
      <c r="E77" s="278">
        <v>2529.666666666667</v>
      </c>
      <c r="F77" s="278">
        <v>2509.8333333333335</v>
      </c>
      <c r="G77" s="278">
        <v>2484.666666666667</v>
      </c>
      <c r="H77" s="278">
        <v>2574.666666666667</v>
      </c>
      <c r="I77" s="278">
        <v>2599.8333333333339</v>
      </c>
      <c r="J77" s="278">
        <v>2619.666666666667</v>
      </c>
      <c r="K77" s="276">
        <v>2580</v>
      </c>
      <c r="L77" s="276">
        <v>2535</v>
      </c>
      <c r="M77" s="276">
        <v>10.73359</v>
      </c>
    </row>
    <row r="78" spans="1:13">
      <c r="A78" s="300">
        <v>69</v>
      </c>
      <c r="B78" s="276" t="s">
        <v>240</v>
      </c>
      <c r="C78" s="276">
        <v>428.8</v>
      </c>
      <c r="D78" s="278">
        <v>431.16666666666669</v>
      </c>
      <c r="E78" s="278">
        <v>423.83333333333337</v>
      </c>
      <c r="F78" s="278">
        <v>418.86666666666667</v>
      </c>
      <c r="G78" s="278">
        <v>411.53333333333336</v>
      </c>
      <c r="H78" s="278">
        <v>436.13333333333338</v>
      </c>
      <c r="I78" s="278">
        <v>443.46666666666675</v>
      </c>
      <c r="J78" s="278">
        <v>448.43333333333339</v>
      </c>
      <c r="K78" s="276">
        <v>438.5</v>
      </c>
      <c r="L78" s="276">
        <v>426.2</v>
      </c>
      <c r="M78" s="276">
        <v>4.78226</v>
      </c>
    </row>
    <row r="79" spans="1:13">
      <c r="A79" s="300">
        <v>70</v>
      </c>
      <c r="B79" s="276" t="s">
        <v>241</v>
      </c>
      <c r="C79" s="276">
        <v>1188.2</v>
      </c>
      <c r="D79" s="278">
        <v>1176.2666666666667</v>
      </c>
      <c r="E79" s="278">
        <v>1148.5333333333333</v>
      </c>
      <c r="F79" s="278">
        <v>1108.8666666666666</v>
      </c>
      <c r="G79" s="278">
        <v>1081.1333333333332</v>
      </c>
      <c r="H79" s="278">
        <v>1215.9333333333334</v>
      </c>
      <c r="I79" s="278">
        <v>1243.6666666666665</v>
      </c>
      <c r="J79" s="278">
        <v>1283.3333333333335</v>
      </c>
      <c r="K79" s="276">
        <v>1204</v>
      </c>
      <c r="L79" s="276">
        <v>1136.5999999999999</v>
      </c>
      <c r="M79" s="276">
        <v>2.7240099999999998</v>
      </c>
    </row>
    <row r="80" spans="1:13">
      <c r="A80" s="300">
        <v>71</v>
      </c>
      <c r="B80" s="276" t="s">
        <v>97</v>
      </c>
      <c r="C80" s="276">
        <v>1406.7</v>
      </c>
      <c r="D80" s="278">
        <v>1413.0166666666667</v>
      </c>
      <c r="E80" s="278">
        <v>1391.1333333333332</v>
      </c>
      <c r="F80" s="278">
        <v>1375.5666666666666</v>
      </c>
      <c r="G80" s="278">
        <v>1353.6833333333332</v>
      </c>
      <c r="H80" s="278">
        <v>1428.5833333333333</v>
      </c>
      <c r="I80" s="278">
        <v>1450.4666666666669</v>
      </c>
      <c r="J80" s="278">
        <v>1466.0333333333333</v>
      </c>
      <c r="K80" s="276">
        <v>1434.9</v>
      </c>
      <c r="L80" s="276">
        <v>1397.45</v>
      </c>
      <c r="M80" s="276">
        <v>20.304120000000001</v>
      </c>
    </row>
    <row r="81" spans="1:13">
      <c r="A81" s="300">
        <v>72</v>
      </c>
      <c r="B81" s="276" t="s">
        <v>98</v>
      </c>
      <c r="C81" s="276">
        <v>183.8</v>
      </c>
      <c r="D81" s="278">
        <v>183.96666666666667</v>
      </c>
      <c r="E81" s="278">
        <v>182.43333333333334</v>
      </c>
      <c r="F81" s="278">
        <v>181.06666666666666</v>
      </c>
      <c r="G81" s="278">
        <v>179.53333333333333</v>
      </c>
      <c r="H81" s="278">
        <v>185.33333333333334</v>
      </c>
      <c r="I81" s="278">
        <v>186.8666666666667</v>
      </c>
      <c r="J81" s="278">
        <v>188.23333333333335</v>
      </c>
      <c r="K81" s="276">
        <v>185.5</v>
      </c>
      <c r="L81" s="276">
        <v>182.6</v>
      </c>
      <c r="M81" s="276">
        <v>29.885539999999999</v>
      </c>
    </row>
    <row r="82" spans="1:13">
      <c r="A82" s="300">
        <v>73</v>
      </c>
      <c r="B82" s="276" t="s">
        <v>99</v>
      </c>
      <c r="C82" s="276">
        <v>65.599999999999994</v>
      </c>
      <c r="D82" s="278">
        <v>65.966666666666654</v>
      </c>
      <c r="E82" s="278">
        <v>64.933333333333309</v>
      </c>
      <c r="F82" s="278">
        <v>64.266666666666652</v>
      </c>
      <c r="G82" s="278">
        <v>63.233333333333306</v>
      </c>
      <c r="H82" s="278">
        <v>66.633333333333312</v>
      </c>
      <c r="I82" s="278">
        <v>67.666666666666643</v>
      </c>
      <c r="J82" s="278">
        <v>68.333333333333314</v>
      </c>
      <c r="K82" s="276">
        <v>67</v>
      </c>
      <c r="L82" s="276">
        <v>65.3</v>
      </c>
      <c r="M82" s="276">
        <v>402.95263</v>
      </c>
    </row>
    <row r="83" spans="1:13">
      <c r="A83" s="300">
        <v>74</v>
      </c>
      <c r="B83" s="276" t="s">
        <v>370</v>
      </c>
      <c r="C83" s="276">
        <v>144.94999999999999</v>
      </c>
      <c r="D83" s="278">
        <v>145.61666666666667</v>
      </c>
      <c r="E83" s="278">
        <v>143.43333333333334</v>
      </c>
      <c r="F83" s="278">
        <v>141.91666666666666</v>
      </c>
      <c r="G83" s="278">
        <v>139.73333333333332</v>
      </c>
      <c r="H83" s="278">
        <v>147.13333333333335</v>
      </c>
      <c r="I83" s="278">
        <v>149.31666666666669</v>
      </c>
      <c r="J83" s="278">
        <v>150.83333333333337</v>
      </c>
      <c r="K83" s="276">
        <v>147.80000000000001</v>
      </c>
      <c r="L83" s="276">
        <v>144.1</v>
      </c>
      <c r="M83" s="276">
        <v>37.739350000000002</v>
      </c>
    </row>
    <row r="84" spans="1:13">
      <c r="A84" s="300">
        <v>75</v>
      </c>
      <c r="B84" s="276" t="s">
        <v>244</v>
      </c>
      <c r="C84" s="276">
        <v>76.900000000000006</v>
      </c>
      <c r="D84" s="278">
        <v>76.866666666666674</v>
      </c>
      <c r="E84" s="278">
        <v>75.233333333333348</v>
      </c>
      <c r="F84" s="278">
        <v>73.566666666666677</v>
      </c>
      <c r="G84" s="278">
        <v>71.933333333333351</v>
      </c>
      <c r="H84" s="278">
        <v>78.533333333333346</v>
      </c>
      <c r="I84" s="278">
        <v>80.166666666666671</v>
      </c>
      <c r="J84" s="278">
        <v>81.833333333333343</v>
      </c>
      <c r="K84" s="276">
        <v>78.5</v>
      </c>
      <c r="L84" s="276">
        <v>75.2</v>
      </c>
      <c r="M84" s="276">
        <v>47.34355</v>
      </c>
    </row>
    <row r="85" spans="1:13">
      <c r="A85" s="300">
        <v>76</v>
      </c>
      <c r="B85" s="276" t="s">
        <v>100</v>
      </c>
      <c r="C85" s="276">
        <v>118.25</v>
      </c>
      <c r="D85" s="278">
        <v>118.76666666666667</v>
      </c>
      <c r="E85" s="278">
        <v>115.63333333333333</v>
      </c>
      <c r="F85" s="278">
        <v>113.01666666666667</v>
      </c>
      <c r="G85" s="278">
        <v>109.88333333333333</v>
      </c>
      <c r="H85" s="278">
        <v>121.38333333333333</v>
      </c>
      <c r="I85" s="278">
        <v>124.51666666666668</v>
      </c>
      <c r="J85" s="278">
        <v>127.13333333333333</v>
      </c>
      <c r="K85" s="276">
        <v>121.9</v>
      </c>
      <c r="L85" s="276">
        <v>116.15</v>
      </c>
      <c r="M85" s="276">
        <v>607.65138000000002</v>
      </c>
    </row>
    <row r="86" spans="1:13">
      <c r="A86" s="300">
        <v>77</v>
      </c>
      <c r="B86" s="276" t="s">
        <v>245</v>
      </c>
      <c r="C86" s="276">
        <v>140.75</v>
      </c>
      <c r="D86" s="278">
        <v>140.58333333333334</v>
      </c>
      <c r="E86" s="278">
        <v>139.26666666666668</v>
      </c>
      <c r="F86" s="278">
        <v>137.78333333333333</v>
      </c>
      <c r="G86" s="278">
        <v>136.46666666666667</v>
      </c>
      <c r="H86" s="278">
        <v>142.06666666666669</v>
      </c>
      <c r="I86" s="278">
        <v>143.38333333333335</v>
      </c>
      <c r="J86" s="278">
        <v>144.8666666666667</v>
      </c>
      <c r="K86" s="276">
        <v>141.9</v>
      </c>
      <c r="L86" s="276">
        <v>139.1</v>
      </c>
      <c r="M86" s="276">
        <v>5.4590899999999998</v>
      </c>
    </row>
    <row r="87" spans="1:13">
      <c r="A87" s="300">
        <v>78</v>
      </c>
      <c r="B87" s="276" t="s">
        <v>101</v>
      </c>
      <c r="C87" s="276">
        <v>487.75</v>
      </c>
      <c r="D87" s="278">
        <v>485.45</v>
      </c>
      <c r="E87" s="278">
        <v>481.4</v>
      </c>
      <c r="F87" s="278">
        <v>475.05</v>
      </c>
      <c r="G87" s="278">
        <v>471</v>
      </c>
      <c r="H87" s="278">
        <v>491.79999999999995</v>
      </c>
      <c r="I87" s="278">
        <v>495.85</v>
      </c>
      <c r="J87" s="278">
        <v>502.19999999999993</v>
      </c>
      <c r="K87" s="276">
        <v>489.5</v>
      </c>
      <c r="L87" s="276">
        <v>479.1</v>
      </c>
      <c r="M87" s="276">
        <v>22.536750000000001</v>
      </c>
    </row>
    <row r="88" spans="1:13">
      <c r="A88" s="300">
        <v>79</v>
      </c>
      <c r="B88" s="276" t="s">
        <v>103</v>
      </c>
      <c r="C88" s="276">
        <v>26.7</v>
      </c>
      <c r="D88" s="278">
        <v>26.616666666666664</v>
      </c>
      <c r="E88" s="278">
        <v>26.383333333333326</v>
      </c>
      <c r="F88" s="278">
        <v>26.066666666666663</v>
      </c>
      <c r="G88" s="278">
        <v>25.833333333333325</v>
      </c>
      <c r="H88" s="278">
        <v>26.933333333333326</v>
      </c>
      <c r="I88" s="278">
        <v>27.166666666666668</v>
      </c>
      <c r="J88" s="278">
        <v>27.483333333333327</v>
      </c>
      <c r="K88" s="276">
        <v>26.85</v>
      </c>
      <c r="L88" s="276">
        <v>26.3</v>
      </c>
      <c r="M88" s="276">
        <v>66.717449999999999</v>
      </c>
    </row>
    <row r="89" spans="1:13">
      <c r="A89" s="300">
        <v>80</v>
      </c>
      <c r="B89" s="276" t="s">
        <v>246</v>
      </c>
      <c r="C89" s="276">
        <v>513.79999999999995</v>
      </c>
      <c r="D89" s="278">
        <v>514.55000000000007</v>
      </c>
      <c r="E89" s="278">
        <v>511.40000000000009</v>
      </c>
      <c r="F89" s="278">
        <v>509</v>
      </c>
      <c r="G89" s="278">
        <v>505.85</v>
      </c>
      <c r="H89" s="278">
        <v>516.95000000000016</v>
      </c>
      <c r="I89" s="278">
        <v>520.1</v>
      </c>
      <c r="J89" s="278">
        <v>522.50000000000023</v>
      </c>
      <c r="K89" s="276">
        <v>517.70000000000005</v>
      </c>
      <c r="L89" s="276">
        <v>512.15</v>
      </c>
      <c r="M89" s="276">
        <v>0.90288000000000002</v>
      </c>
    </row>
    <row r="90" spans="1:13">
      <c r="A90" s="300">
        <v>81</v>
      </c>
      <c r="B90" s="276" t="s">
        <v>104</v>
      </c>
      <c r="C90" s="276">
        <v>712.2</v>
      </c>
      <c r="D90" s="278">
        <v>714.26666666666677</v>
      </c>
      <c r="E90" s="278">
        <v>703.53333333333353</v>
      </c>
      <c r="F90" s="278">
        <v>694.86666666666679</v>
      </c>
      <c r="G90" s="278">
        <v>684.13333333333355</v>
      </c>
      <c r="H90" s="278">
        <v>722.93333333333351</v>
      </c>
      <c r="I90" s="278">
        <v>733.66666666666686</v>
      </c>
      <c r="J90" s="278">
        <v>742.33333333333348</v>
      </c>
      <c r="K90" s="276">
        <v>725</v>
      </c>
      <c r="L90" s="276">
        <v>705.6</v>
      </c>
      <c r="M90" s="276">
        <v>28.221599999999999</v>
      </c>
    </row>
    <row r="91" spans="1:13">
      <c r="A91" s="300">
        <v>82</v>
      </c>
      <c r="B91" s="276" t="s">
        <v>247</v>
      </c>
      <c r="C91" s="276">
        <v>420.9</v>
      </c>
      <c r="D91" s="278">
        <v>418.55</v>
      </c>
      <c r="E91" s="278">
        <v>412.70000000000005</v>
      </c>
      <c r="F91" s="278">
        <v>404.50000000000006</v>
      </c>
      <c r="G91" s="278">
        <v>398.65000000000009</v>
      </c>
      <c r="H91" s="278">
        <v>426.75</v>
      </c>
      <c r="I91" s="278">
        <v>432.6</v>
      </c>
      <c r="J91" s="278">
        <v>440.79999999999995</v>
      </c>
      <c r="K91" s="276">
        <v>424.4</v>
      </c>
      <c r="L91" s="276">
        <v>410.35</v>
      </c>
      <c r="M91" s="276">
        <v>3.1427</v>
      </c>
    </row>
    <row r="92" spans="1:13">
      <c r="A92" s="300">
        <v>83</v>
      </c>
      <c r="B92" s="276" t="s">
        <v>248</v>
      </c>
      <c r="C92" s="276">
        <v>1182.8499999999999</v>
      </c>
      <c r="D92" s="278">
        <v>1189.45</v>
      </c>
      <c r="E92" s="278">
        <v>1173.6500000000001</v>
      </c>
      <c r="F92" s="278">
        <v>1164.45</v>
      </c>
      <c r="G92" s="278">
        <v>1148.6500000000001</v>
      </c>
      <c r="H92" s="278">
        <v>1198.6500000000001</v>
      </c>
      <c r="I92" s="278">
        <v>1214.4499999999998</v>
      </c>
      <c r="J92" s="278">
        <v>1223.6500000000001</v>
      </c>
      <c r="K92" s="276">
        <v>1205.25</v>
      </c>
      <c r="L92" s="276">
        <v>1180.25</v>
      </c>
      <c r="M92" s="276">
        <v>4.9337900000000001</v>
      </c>
    </row>
    <row r="93" spans="1:13">
      <c r="A93" s="300">
        <v>84</v>
      </c>
      <c r="B93" s="276" t="s">
        <v>105</v>
      </c>
      <c r="C93" s="276">
        <v>910.05</v>
      </c>
      <c r="D93" s="278">
        <v>913.65</v>
      </c>
      <c r="E93" s="278">
        <v>902.4</v>
      </c>
      <c r="F93" s="278">
        <v>894.75</v>
      </c>
      <c r="G93" s="278">
        <v>883.5</v>
      </c>
      <c r="H93" s="278">
        <v>921.3</v>
      </c>
      <c r="I93" s="278">
        <v>932.55</v>
      </c>
      <c r="J93" s="278">
        <v>940.19999999999993</v>
      </c>
      <c r="K93" s="276">
        <v>924.9</v>
      </c>
      <c r="L93" s="276">
        <v>906</v>
      </c>
      <c r="M93" s="276">
        <v>19.881889999999999</v>
      </c>
    </row>
    <row r="94" spans="1:13">
      <c r="A94" s="300">
        <v>85</v>
      </c>
      <c r="B94" s="276" t="s">
        <v>250</v>
      </c>
      <c r="C94" s="276">
        <v>226.2</v>
      </c>
      <c r="D94" s="278">
        <v>227.73333333333335</v>
      </c>
      <c r="E94" s="278">
        <v>223.56666666666669</v>
      </c>
      <c r="F94" s="278">
        <v>220.93333333333334</v>
      </c>
      <c r="G94" s="278">
        <v>216.76666666666668</v>
      </c>
      <c r="H94" s="278">
        <v>230.3666666666667</v>
      </c>
      <c r="I94" s="278">
        <v>234.53333333333333</v>
      </c>
      <c r="J94" s="278">
        <v>237.16666666666671</v>
      </c>
      <c r="K94" s="276">
        <v>231.9</v>
      </c>
      <c r="L94" s="276">
        <v>225.1</v>
      </c>
      <c r="M94" s="276">
        <v>6.0900400000000001</v>
      </c>
    </row>
    <row r="95" spans="1:13">
      <c r="A95" s="300">
        <v>86</v>
      </c>
      <c r="B95" s="276" t="s">
        <v>386</v>
      </c>
      <c r="C95" s="276">
        <v>344.95</v>
      </c>
      <c r="D95" s="278">
        <v>346.18333333333339</v>
      </c>
      <c r="E95" s="278">
        <v>341.36666666666679</v>
      </c>
      <c r="F95" s="278">
        <v>337.78333333333342</v>
      </c>
      <c r="G95" s="278">
        <v>332.96666666666681</v>
      </c>
      <c r="H95" s="278">
        <v>349.76666666666677</v>
      </c>
      <c r="I95" s="278">
        <v>354.58333333333337</v>
      </c>
      <c r="J95" s="278">
        <v>358.16666666666674</v>
      </c>
      <c r="K95" s="276">
        <v>351</v>
      </c>
      <c r="L95" s="276">
        <v>342.6</v>
      </c>
      <c r="M95" s="276">
        <v>11.23898</v>
      </c>
    </row>
    <row r="96" spans="1:13">
      <c r="A96" s="300">
        <v>87</v>
      </c>
      <c r="B96" s="276" t="s">
        <v>106</v>
      </c>
      <c r="C96" s="276">
        <v>832.3</v>
      </c>
      <c r="D96" s="278">
        <v>833.43333333333328</v>
      </c>
      <c r="E96" s="278">
        <v>824.96666666666658</v>
      </c>
      <c r="F96" s="278">
        <v>817.63333333333333</v>
      </c>
      <c r="G96" s="278">
        <v>809.16666666666663</v>
      </c>
      <c r="H96" s="278">
        <v>840.76666666666654</v>
      </c>
      <c r="I96" s="278">
        <v>849.23333333333323</v>
      </c>
      <c r="J96" s="278">
        <v>856.56666666666649</v>
      </c>
      <c r="K96" s="276">
        <v>841.9</v>
      </c>
      <c r="L96" s="276">
        <v>826.1</v>
      </c>
      <c r="M96" s="276">
        <v>27.9437</v>
      </c>
    </row>
    <row r="97" spans="1:13">
      <c r="A97" s="300">
        <v>88</v>
      </c>
      <c r="B97" s="276" t="s">
        <v>108</v>
      </c>
      <c r="C97" s="276">
        <v>862.2</v>
      </c>
      <c r="D97" s="278">
        <v>856.5</v>
      </c>
      <c r="E97" s="278">
        <v>849</v>
      </c>
      <c r="F97" s="278">
        <v>835.8</v>
      </c>
      <c r="G97" s="278">
        <v>828.3</v>
      </c>
      <c r="H97" s="278">
        <v>869.7</v>
      </c>
      <c r="I97" s="278">
        <v>877.2</v>
      </c>
      <c r="J97" s="278">
        <v>890.40000000000009</v>
      </c>
      <c r="K97" s="276">
        <v>864</v>
      </c>
      <c r="L97" s="276">
        <v>843.3</v>
      </c>
      <c r="M97" s="276">
        <v>96.33229</v>
      </c>
    </row>
    <row r="98" spans="1:13">
      <c r="A98" s="300">
        <v>89</v>
      </c>
      <c r="B98" s="276" t="s">
        <v>109</v>
      </c>
      <c r="C98" s="276">
        <v>2253.9499999999998</v>
      </c>
      <c r="D98" s="278">
        <v>2259.4666666666667</v>
      </c>
      <c r="E98" s="278">
        <v>2229.4833333333336</v>
      </c>
      <c r="F98" s="278">
        <v>2205.0166666666669</v>
      </c>
      <c r="G98" s="278">
        <v>2175.0333333333338</v>
      </c>
      <c r="H98" s="278">
        <v>2283.9333333333334</v>
      </c>
      <c r="I98" s="278">
        <v>2313.9166666666661</v>
      </c>
      <c r="J98" s="278">
        <v>2338.3833333333332</v>
      </c>
      <c r="K98" s="276">
        <v>2289.4499999999998</v>
      </c>
      <c r="L98" s="276">
        <v>2235</v>
      </c>
      <c r="M98" s="276">
        <v>45.28707</v>
      </c>
    </row>
    <row r="99" spans="1:13">
      <c r="A99" s="300">
        <v>90</v>
      </c>
      <c r="B99" s="276" t="s">
        <v>252</v>
      </c>
      <c r="C99" s="276">
        <v>2565.9</v>
      </c>
      <c r="D99" s="278">
        <v>2562.65</v>
      </c>
      <c r="E99" s="278">
        <v>2547.3000000000002</v>
      </c>
      <c r="F99" s="278">
        <v>2528.7000000000003</v>
      </c>
      <c r="G99" s="278">
        <v>2513.3500000000004</v>
      </c>
      <c r="H99" s="278">
        <v>2581.25</v>
      </c>
      <c r="I99" s="278">
        <v>2596.5999999999995</v>
      </c>
      <c r="J99" s="278">
        <v>2615.1999999999998</v>
      </c>
      <c r="K99" s="276">
        <v>2578</v>
      </c>
      <c r="L99" s="276">
        <v>2544.0500000000002</v>
      </c>
      <c r="M99" s="276">
        <v>2.4742000000000002</v>
      </c>
    </row>
    <row r="100" spans="1:13">
      <c r="A100" s="300">
        <v>91</v>
      </c>
      <c r="B100" s="276" t="s">
        <v>110</v>
      </c>
      <c r="C100" s="276">
        <v>1377.2</v>
      </c>
      <c r="D100" s="278">
        <v>1394.4166666666667</v>
      </c>
      <c r="E100" s="278">
        <v>1356.8333333333335</v>
      </c>
      <c r="F100" s="278">
        <v>1336.4666666666667</v>
      </c>
      <c r="G100" s="278">
        <v>1298.8833333333334</v>
      </c>
      <c r="H100" s="278">
        <v>1414.7833333333335</v>
      </c>
      <c r="I100" s="278">
        <v>1452.366666666667</v>
      </c>
      <c r="J100" s="278">
        <v>1472.7333333333336</v>
      </c>
      <c r="K100" s="276">
        <v>1432</v>
      </c>
      <c r="L100" s="276">
        <v>1374.05</v>
      </c>
      <c r="M100" s="276">
        <v>189.66611</v>
      </c>
    </row>
    <row r="101" spans="1:13">
      <c r="A101" s="300">
        <v>92</v>
      </c>
      <c r="B101" s="276" t="s">
        <v>253</v>
      </c>
      <c r="C101" s="276">
        <v>647.95000000000005</v>
      </c>
      <c r="D101" s="278">
        <v>641.2166666666667</v>
      </c>
      <c r="E101" s="278">
        <v>631.73333333333335</v>
      </c>
      <c r="F101" s="278">
        <v>615.51666666666665</v>
      </c>
      <c r="G101" s="278">
        <v>606.0333333333333</v>
      </c>
      <c r="H101" s="278">
        <v>657.43333333333339</v>
      </c>
      <c r="I101" s="278">
        <v>666.91666666666674</v>
      </c>
      <c r="J101" s="278">
        <v>683.13333333333344</v>
      </c>
      <c r="K101" s="276">
        <v>650.70000000000005</v>
      </c>
      <c r="L101" s="276">
        <v>625</v>
      </c>
      <c r="M101" s="276">
        <v>267.54678999999999</v>
      </c>
    </row>
    <row r="102" spans="1:13">
      <c r="A102" s="300">
        <v>93</v>
      </c>
      <c r="B102" s="276" t="s">
        <v>111</v>
      </c>
      <c r="C102" s="276">
        <v>3139.85</v>
      </c>
      <c r="D102" s="278">
        <v>3144.1166666666668</v>
      </c>
      <c r="E102" s="278">
        <v>3121.2333333333336</v>
      </c>
      <c r="F102" s="278">
        <v>3102.6166666666668</v>
      </c>
      <c r="G102" s="278">
        <v>3079.7333333333336</v>
      </c>
      <c r="H102" s="278">
        <v>3162.7333333333336</v>
      </c>
      <c r="I102" s="278">
        <v>3185.6166666666668</v>
      </c>
      <c r="J102" s="278">
        <v>3204.2333333333336</v>
      </c>
      <c r="K102" s="276">
        <v>3167</v>
      </c>
      <c r="L102" s="276">
        <v>3125.5</v>
      </c>
      <c r="M102" s="276">
        <v>9.7473600000000005</v>
      </c>
    </row>
    <row r="103" spans="1:13">
      <c r="A103" s="300">
        <v>94</v>
      </c>
      <c r="B103" s="276" t="s">
        <v>114</v>
      </c>
      <c r="C103" s="276">
        <v>242</v>
      </c>
      <c r="D103" s="278">
        <v>239.41666666666666</v>
      </c>
      <c r="E103" s="278">
        <v>235.68333333333331</v>
      </c>
      <c r="F103" s="278">
        <v>229.36666666666665</v>
      </c>
      <c r="G103" s="278">
        <v>225.6333333333333</v>
      </c>
      <c r="H103" s="278">
        <v>245.73333333333332</v>
      </c>
      <c r="I103" s="278">
        <v>249.46666666666667</v>
      </c>
      <c r="J103" s="278">
        <v>255.78333333333333</v>
      </c>
      <c r="K103" s="276">
        <v>243.15</v>
      </c>
      <c r="L103" s="276">
        <v>233.1</v>
      </c>
      <c r="M103" s="276">
        <v>280.72332999999998</v>
      </c>
    </row>
    <row r="104" spans="1:13">
      <c r="A104" s="300">
        <v>95</v>
      </c>
      <c r="B104" s="276" t="s">
        <v>115</v>
      </c>
      <c r="C104" s="276">
        <v>220.25</v>
      </c>
      <c r="D104" s="278">
        <v>218.54999999999998</v>
      </c>
      <c r="E104" s="278">
        <v>216.19999999999996</v>
      </c>
      <c r="F104" s="278">
        <v>212.14999999999998</v>
      </c>
      <c r="G104" s="278">
        <v>209.79999999999995</v>
      </c>
      <c r="H104" s="278">
        <v>222.59999999999997</v>
      </c>
      <c r="I104" s="278">
        <v>224.95</v>
      </c>
      <c r="J104" s="278">
        <v>228.99999999999997</v>
      </c>
      <c r="K104" s="276">
        <v>220.9</v>
      </c>
      <c r="L104" s="276">
        <v>214.5</v>
      </c>
      <c r="M104" s="276">
        <v>91.944540000000003</v>
      </c>
    </row>
    <row r="105" spans="1:13">
      <c r="A105" s="300">
        <v>96</v>
      </c>
      <c r="B105" s="276" t="s">
        <v>116</v>
      </c>
      <c r="C105" s="276">
        <v>2127.75</v>
      </c>
      <c r="D105" s="278">
        <v>2134.75</v>
      </c>
      <c r="E105" s="278">
        <v>2113.1</v>
      </c>
      <c r="F105" s="278">
        <v>2098.4499999999998</v>
      </c>
      <c r="G105" s="278">
        <v>2076.7999999999997</v>
      </c>
      <c r="H105" s="278">
        <v>2149.4</v>
      </c>
      <c r="I105" s="278">
        <v>2171.0499999999997</v>
      </c>
      <c r="J105" s="278">
        <v>2185.7000000000003</v>
      </c>
      <c r="K105" s="276">
        <v>2156.4</v>
      </c>
      <c r="L105" s="276">
        <v>2120.1</v>
      </c>
      <c r="M105" s="276">
        <v>34.691630000000004</v>
      </c>
    </row>
    <row r="106" spans="1:13">
      <c r="A106" s="300">
        <v>97</v>
      </c>
      <c r="B106" s="276" t="s">
        <v>254</v>
      </c>
      <c r="C106" s="276">
        <v>238.1</v>
      </c>
      <c r="D106" s="278">
        <v>236.73333333333335</v>
      </c>
      <c r="E106" s="278">
        <v>234.3666666666667</v>
      </c>
      <c r="F106" s="278">
        <v>230.63333333333335</v>
      </c>
      <c r="G106" s="278">
        <v>228.26666666666671</v>
      </c>
      <c r="H106" s="278">
        <v>240.4666666666667</v>
      </c>
      <c r="I106" s="278">
        <v>242.83333333333337</v>
      </c>
      <c r="J106" s="278">
        <v>246.56666666666669</v>
      </c>
      <c r="K106" s="276">
        <v>239.1</v>
      </c>
      <c r="L106" s="276">
        <v>233</v>
      </c>
      <c r="M106" s="276">
        <v>15.663</v>
      </c>
    </row>
    <row r="107" spans="1:13">
      <c r="A107" s="300">
        <v>98</v>
      </c>
      <c r="B107" s="276" t="s">
        <v>255</v>
      </c>
      <c r="C107" s="276">
        <v>37.450000000000003</v>
      </c>
      <c r="D107" s="278">
        <v>37.533333333333339</v>
      </c>
      <c r="E107" s="278">
        <v>37.116666666666674</v>
      </c>
      <c r="F107" s="278">
        <v>36.783333333333339</v>
      </c>
      <c r="G107" s="278">
        <v>36.366666666666674</v>
      </c>
      <c r="H107" s="278">
        <v>37.866666666666674</v>
      </c>
      <c r="I107" s="278">
        <v>38.283333333333346</v>
      </c>
      <c r="J107" s="278">
        <v>38.616666666666674</v>
      </c>
      <c r="K107" s="276">
        <v>37.950000000000003</v>
      </c>
      <c r="L107" s="276">
        <v>37.200000000000003</v>
      </c>
      <c r="M107" s="276">
        <v>16.425989999999999</v>
      </c>
    </row>
    <row r="108" spans="1:13">
      <c r="A108" s="300">
        <v>99</v>
      </c>
      <c r="B108" s="276" t="s">
        <v>117</v>
      </c>
      <c r="C108" s="276">
        <v>193.3</v>
      </c>
      <c r="D108" s="278">
        <v>193.21666666666667</v>
      </c>
      <c r="E108" s="278">
        <v>187.73333333333335</v>
      </c>
      <c r="F108" s="278">
        <v>182.16666666666669</v>
      </c>
      <c r="G108" s="278">
        <v>176.68333333333337</v>
      </c>
      <c r="H108" s="278">
        <v>198.78333333333333</v>
      </c>
      <c r="I108" s="278">
        <v>204.26666666666662</v>
      </c>
      <c r="J108" s="278">
        <v>209.83333333333331</v>
      </c>
      <c r="K108" s="276">
        <v>198.7</v>
      </c>
      <c r="L108" s="276">
        <v>187.65</v>
      </c>
      <c r="M108" s="276">
        <v>253.62013999999999</v>
      </c>
    </row>
    <row r="109" spans="1:13">
      <c r="A109" s="300">
        <v>100</v>
      </c>
      <c r="B109" s="276" t="s">
        <v>118</v>
      </c>
      <c r="C109" s="276">
        <v>481.85</v>
      </c>
      <c r="D109" s="278">
        <v>481.90000000000003</v>
      </c>
      <c r="E109" s="278">
        <v>478.80000000000007</v>
      </c>
      <c r="F109" s="278">
        <v>475.75000000000006</v>
      </c>
      <c r="G109" s="278">
        <v>472.65000000000009</v>
      </c>
      <c r="H109" s="278">
        <v>484.95000000000005</v>
      </c>
      <c r="I109" s="278">
        <v>488.05000000000007</v>
      </c>
      <c r="J109" s="278">
        <v>491.1</v>
      </c>
      <c r="K109" s="276">
        <v>485</v>
      </c>
      <c r="L109" s="276">
        <v>478.85</v>
      </c>
      <c r="M109" s="276">
        <v>227.01738</v>
      </c>
    </row>
    <row r="110" spans="1:13">
      <c r="A110" s="300">
        <v>101</v>
      </c>
      <c r="B110" s="276" t="s">
        <v>256</v>
      </c>
      <c r="C110" s="276">
        <v>1482.1</v>
      </c>
      <c r="D110" s="278">
        <v>1495.0833333333333</v>
      </c>
      <c r="E110" s="278">
        <v>1463.8166666666666</v>
      </c>
      <c r="F110" s="278">
        <v>1445.5333333333333</v>
      </c>
      <c r="G110" s="278">
        <v>1414.2666666666667</v>
      </c>
      <c r="H110" s="278">
        <v>1513.3666666666666</v>
      </c>
      <c r="I110" s="278">
        <v>1544.6333333333334</v>
      </c>
      <c r="J110" s="278">
        <v>1562.9166666666665</v>
      </c>
      <c r="K110" s="276">
        <v>1526.35</v>
      </c>
      <c r="L110" s="276">
        <v>1476.8</v>
      </c>
      <c r="M110" s="276">
        <v>12.02087</v>
      </c>
    </row>
    <row r="111" spans="1:13">
      <c r="A111" s="300">
        <v>102</v>
      </c>
      <c r="B111" s="276" t="s">
        <v>119</v>
      </c>
      <c r="C111" s="276">
        <v>477.45</v>
      </c>
      <c r="D111" s="278">
        <v>474.7833333333333</v>
      </c>
      <c r="E111" s="278">
        <v>471.06666666666661</v>
      </c>
      <c r="F111" s="278">
        <v>464.68333333333328</v>
      </c>
      <c r="G111" s="278">
        <v>460.96666666666658</v>
      </c>
      <c r="H111" s="278">
        <v>481.16666666666663</v>
      </c>
      <c r="I111" s="278">
        <v>484.88333333333333</v>
      </c>
      <c r="J111" s="278">
        <v>491.26666666666665</v>
      </c>
      <c r="K111" s="276">
        <v>478.5</v>
      </c>
      <c r="L111" s="276">
        <v>468.4</v>
      </c>
      <c r="M111" s="276">
        <v>19.158529999999999</v>
      </c>
    </row>
    <row r="112" spans="1:13">
      <c r="A112" s="300">
        <v>103</v>
      </c>
      <c r="B112" s="276" t="s">
        <v>257</v>
      </c>
      <c r="C112" s="276">
        <v>39.15</v>
      </c>
      <c r="D112" s="278">
        <v>38.93333333333333</v>
      </c>
      <c r="E112" s="278">
        <v>38.316666666666663</v>
      </c>
      <c r="F112" s="278">
        <v>37.483333333333334</v>
      </c>
      <c r="G112" s="278">
        <v>36.866666666666667</v>
      </c>
      <c r="H112" s="278">
        <v>39.766666666666659</v>
      </c>
      <c r="I112" s="278">
        <v>40.383333333333319</v>
      </c>
      <c r="J112" s="278">
        <v>41.216666666666654</v>
      </c>
      <c r="K112" s="276">
        <v>39.549999999999997</v>
      </c>
      <c r="L112" s="276">
        <v>38.1</v>
      </c>
      <c r="M112" s="276">
        <v>35.693379999999998</v>
      </c>
    </row>
    <row r="113" spans="1:13">
      <c r="A113" s="300">
        <v>104</v>
      </c>
      <c r="B113" s="276" t="s">
        <v>120</v>
      </c>
      <c r="C113" s="276">
        <v>9.9499999999999993</v>
      </c>
      <c r="D113" s="278">
        <v>9.9333333333333336</v>
      </c>
      <c r="E113" s="278">
        <v>9.8166666666666664</v>
      </c>
      <c r="F113" s="278">
        <v>9.6833333333333336</v>
      </c>
      <c r="G113" s="278">
        <v>9.5666666666666664</v>
      </c>
      <c r="H113" s="278">
        <v>10.066666666666666</v>
      </c>
      <c r="I113" s="278">
        <v>10.183333333333334</v>
      </c>
      <c r="J113" s="278">
        <v>10.316666666666666</v>
      </c>
      <c r="K113" s="276">
        <v>10.050000000000001</v>
      </c>
      <c r="L113" s="276">
        <v>9.8000000000000007</v>
      </c>
      <c r="M113" s="276">
        <v>1512.5732800000001</v>
      </c>
    </row>
    <row r="114" spans="1:13">
      <c r="A114" s="300">
        <v>105</v>
      </c>
      <c r="B114" s="276" t="s">
        <v>121</v>
      </c>
      <c r="C114" s="276">
        <v>36.950000000000003</v>
      </c>
      <c r="D114" s="278">
        <v>37.033333333333331</v>
      </c>
      <c r="E114" s="278">
        <v>36.666666666666664</v>
      </c>
      <c r="F114" s="278">
        <v>36.383333333333333</v>
      </c>
      <c r="G114" s="278">
        <v>36.016666666666666</v>
      </c>
      <c r="H114" s="278">
        <v>37.316666666666663</v>
      </c>
      <c r="I114" s="278">
        <v>37.683333333333337</v>
      </c>
      <c r="J114" s="278">
        <v>37.966666666666661</v>
      </c>
      <c r="K114" s="276">
        <v>37.4</v>
      </c>
      <c r="L114" s="276">
        <v>36.75</v>
      </c>
      <c r="M114" s="276">
        <v>229.94163</v>
      </c>
    </row>
    <row r="115" spans="1:13">
      <c r="A115" s="300">
        <v>106</v>
      </c>
      <c r="B115" s="276" t="s">
        <v>122</v>
      </c>
      <c r="C115" s="276">
        <v>484.1</v>
      </c>
      <c r="D115" s="278">
        <v>481</v>
      </c>
      <c r="E115" s="278">
        <v>475.35</v>
      </c>
      <c r="F115" s="278">
        <v>466.6</v>
      </c>
      <c r="G115" s="278">
        <v>460.95000000000005</v>
      </c>
      <c r="H115" s="278">
        <v>489.75</v>
      </c>
      <c r="I115" s="278">
        <v>495.4</v>
      </c>
      <c r="J115" s="278">
        <v>504.15</v>
      </c>
      <c r="K115" s="276">
        <v>486.65</v>
      </c>
      <c r="L115" s="276">
        <v>472.25</v>
      </c>
      <c r="M115" s="276">
        <v>33.924550000000004</v>
      </c>
    </row>
    <row r="116" spans="1:13">
      <c r="A116" s="300">
        <v>107</v>
      </c>
      <c r="B116" s="276" t="s">
        <v>260</v>
      </c>
      <c r="C116" s="276">
        <v>127.8</v>
      </c>
      <c r="D116" s="278">
        <v>128.93333333333334</v>
      </c>
      <c r="E116" s="278">
        <v>125.86666666666667</v>
      </c>
      <c r="F116" s="278">
        <v>123.93333333333334</v>
      </c>
      <c r="G116" s="278">
        <v>120.86666666666667</v>
      </c>
      <c r="H116" s="278">
        <v>130.86666666666667</v>
      </c>
      <c r="I116" s="278">
        <v>133.93333333333334</v>
      </c>
      <c r="J116" s="278">
        <v>135.86666666666667</v>
      </c>
      <c r="K116" s="276">
        <v>132</v>
      </c>
      <c r="L116" s="276">
        <v>127</v>
      </c>
      <c r="M116" s="276">
        <v>39.180230000000002</v>
      </c>
    </row>
    <row r="117" spans="1:13">
      <c r="A117" s="300">
        <v>108</v>
      </c>
      <c r="B117" s="276" t="s">
        <v>123</v>
      </c>
      <c r="C117" s="276">
        <v>1644.05</v>
      </c>
      <c r="D117" s="278">
        <v>1634.4166666666667</v>
      </c>
      <c r="E117" s="278">
        <v>1615.6333333333334</v>
      </c>
      <c r="F117" s="278">
        <v>1587.2166666666667</v>
      </c>
      <c r="G117" s="278">
        <v>1568.4333333333334</v>
      </c>
      <c r="H117" s="278">
        <v>1662.8333333333335</v>
      </c>
      <c r="I117" s="278">
        <v>1681.6166666666668</v>
      </c>
      <c r="J117" s="278">
        <v>1710.0333333333335</v>
      </c>
      <c r="K117" s="276">
        <v>1653.2</v>
      </c>
      <c r="L117" s="276">
        <v>1606</v>
      </c>
      <c r="M117" s="276">
        <v>20.605460000000001</v>
      </c>
    </row>
    <row r="118" spans="1:13">
      <c r="A118" s="300">
        <v>109</v>
      </c>
      <c r="B118" s="276" t="s">
        <v>124</v>
      </c>
      <c r="C118" s="276">
        <v>896.25</v>
      </c>
      <c r="D118" s="278">
        <v>898.2166666666667</v>
      </c>
      <c r="E118" s="278">
        <v>888.53333333333342</v>
      </c>
      <c r="F118" s="278">
        <v>880.81666666666672</v>
      </c>
      <c r="G118" s="278">
        <v>871.13333333333344</v>
      </c>
      <c r="H118" s="278">
        <v>905.93333333333339</v>
      </c>
      <c r="I118" s="278">
        <v>915.61666666666679</v>
      </c>
      <c r="J118" s="278">
        <v>923.33333333333337</v>
      </c>
      <c r="K118" s="276">
        <v>907.9</v>
      </c>
      <c r="L118" s="276">
        <v>890.5</v>
      </c>
      <c r="M118" s="276">
        <v>97.243139999999997</v>
      </c>
    </row>
    <row r="119" spans="1:13">
      <c r="A119" s="300">
        <v>110</v>
      </c>
      <c r="B119" s="276" t="s">
        <v>125</v>
      </c>
      <c r="C119" s="276">
        <v>239.55</v>
      </c>
      <c r="D119" s="278">
        <v>236.31666666666669</v>
      </c>
      <c r="E119" s="278">
        <v>225.38333333333338</v>
      </c>
      <c r="F119" s="278">
        <v>211.2166666666667</v>
      </c>
      <c r="G119" s="278">
        <v>200.28333333333339</v>
      </c>
      <c r="H119" s="278">
        <v>250.48333333333338</v>
      </c>
      <c r="I119" s="278">
        <v>261.41666666666674</v>
      </c>
      <c r="J119" s="278">
        <v>275.58333333333337</v>
      </c>
      <c r="K119" s="276">
        <v>247.25</v>
      </c>
      <c r="L119" s="276">
        <v>222.15</v>
      </c>
      <c r="M119" s="276">
        <v>418.09807999999998</v>
      </c>
    </row>
    <row r="120" spans="1:13">
      <c r="A120" s="300">
        <v>111</v>
      </c>
      <c r="B120" s="276" t="s">
        <v>126</v>
      </c>
      <c r="C120" s="276">
        <v>1126.45</v>
      </c>
      <c r="D120" s="278">
        <v>1132.05</v>
      </c>
      <c r="E120" s="278">
        <v>1117.0999999999999</v>
      </c>
      <c r="F120" s="278">
        <v>1107.75</v>
      </c>
      <c r="G120" s="278">
        <v>1092.8</v>
      </c>
      <c r="H120" s="278">
        <v>1141.3999999999999</v>
      </c>
      <c r="I120" s="278">
        <v>1156.3500000000001</v>
      </c>
      <c r="J120" s="278">
        <v>1165.6999999999998</v>
      </c>
      <c r="K120" s="276">
        <v>1147</v>
      </c>
      <c r="L120" s="276">
        <v>1122.7</v>
      </c>
      <c r="M120" s="276">
        <v>162.12631999999999</v>
      </c>
    </row>
    <row r="121" spans="1:13">
      <c r="A121" s="300">
        <v>112</v>
      </c>
      <c r="B121" s="276" t="s">
        <v>127</v>
      </c>
      <c r="C121" s="276">
        <v>89.9</v>
      </c>
      <c r="D121" s="278">
        <v>89.2</v>
      </c>
      <c r="E121" s="278">
        <v>88.300000000000011</v>
      </c>
      <c r="F121" s="278">
        <v>86.7</v>
      </c>
      <c r="G121" s="278">
        <v>85.800000000000011</v>
      </c>
      <c r="H121" s="278">
        <v>90.800000000000011</v>
      </c>
      <c r="I121" s="278">
        <v>91.700000000000017</v>
      </c>
      <c r="J121" s="278">
        <v>93.300000000000011</v>
      </c>
      <c r="K121" s="276">
        <v>90.1</v>
      </c>
      <c r="L121" s="276">
        <v>87.6</v>
      </c>
      <c r="M121" s="276">
        <v>393.17570000000001</v>
      </c>
    </row>
    <row r="122" spans="1:13">
      <c r="A122" s="300">
        <v>113</v>
      </c>
      <c r="B122" s="276" t="s">
        <v>262</v>
      </c>
      <c r="C122" s="276">
        <v>2243.75</v>
      </c>
      <c r="D122" s="278">
        <v>2255.3333333333335</v>
      </c>
      <c r="E122" s="278">
        <v>2218.416666666667</v>
      </c>
      <c r="F122" s="278">
        <v>2193.0833333333335</v>
      </c>
      <c r="G122" s="278">
        <v>2156.166666666667</v>
      </c>
      <c r="H122" s="278">
        <v>2280.666666666667</v>
      </c>
      <c r="I122" s="278">
        <v>2317.5833333333339</v>
      </c>
      <c r="J122" s="278">
        <v>2342.916666666667</v>
      </c>
      <c r="K122" s="276">
        <v>2292.25</v>
      </c>
      <c r="L122" s="276">
        <v>2230</v>
      </c>
      <c r="M122" s="276">
        <v>3.0786600000000002</v>
      </c>
    </row>
    <row r="123" spans="1:13">
      <c r="A123" s="300">
        <v>114</v>
      </c>
      <c r="B123" s="276" t="s">
        <v>2931</v>
      </c>
      <c r="C123" s="276">
        <v>1378.05</v>
      </c>
      <c r="D123" s="278">
        <v>1374.7</v>
      </c>
      <c r="E123" s="278">
        <v>1353.3500000000001</v>
      </c>
      <c r="F123" s="278">
        <v>1328.65</v>
      </c>
      <c r="G123" s="278">
        <v>1307.3000000000002</v>
      </c>
      <c r="H123" s="278">
        <v>1399.4</v>
      </c>
      <c r="I123" s="278">
        <v>1420.75</v>
      </c>
      <c r="J123" s="278">
        <v>1445.45</v>
      </c>
      <c r="K123" s="276">
        <v>1396.05</v>
      </c>
      <c r="L123" s="276">
        <v>1350</v>
      </c>
      <c r="M123" s="276">
        <v>6.31548</v>
      </c>
    </row>
    <row r="124" spans="1:13">
      <c r="A124" s="300">
        <v>115</v>
      </c>
      <c r="B124" s="276" t="s">
        <v>128</v>
      </c>
      <c r="C124" s="276">
        <v>196.2</v>
      </c>
      <c r="D124" s="278">
        <v>195.98333333333335</v>
      </c>
      <c r="E124" s="278">
        <v>194.76666666666671</v>
      </c>
      <c r="F124" s="278">
        <v>193.33333333333337</v>
      </c>
      <c r="G124" s="278">
        <v>192.11666666666673</v>
      </c>
      <c r="H124" s="278">
        <v>197.41666666666669</v>
      </c>
      <c r="I124" s="278">
        <v>198.63333333333333</v>
      </c>
      <c r="J124" s="278">
        <v>200.06666666666666</v>
      </c>
      <c r="K124" s="276">
        <v>197.2</v>
      </c>
      <c r="L124" s="276">
        <v>194.55</v>
      </c>
      <c r="M124" s="276">
        <v>280.09041999999999</v>
      </c>
    </row>
    <row r="125" spans="1:13">
      <c r="A125" s="300">
        <v>116</v>
      </c>
      <c r="B125" s="276" t="s">
        <v>129</v>
      </c>
      <c r="C125" s="276">
        <v>263.14999999999998</v>
      </c>
      <c r="D125" s="278">
        <v>262.64999999999998</v>
      </c>
      <c r="E125" s="278">
        <v>260.09999999999997</v>
      </c>
      <c r="F125" s="278">
        <v>257.05</v>
      </c>
      <c r="G125" s="278">
        <v>254.5</v>
      </c>
      <c r="H125" s="278">
        <v>265.69999999999993</v>
      </c>
      <c r="I125" s="278">
        <v>268.24999999999989</v>
      </c>
      <c r="J125" s="278">
        <v>271.2999999999999</v>
      </c>
      <c r="K125" s="276">
        <v>265.2</v>
      </c>
      <c r="L125" s="276">
        <v>259.60000000000002</v>
      </c>
      <c r="M125" s="276">
        <v>118.54299</v>
      </c>
    </row>
    <row r="126" spans="1:13">
      <c r="A126" s="300">
        <v>117</v>
      </c>
      <c r="B126" s="276" t="s">
        <v>263</v>
      </c>
      <c r="C126" s="276">
        <v>70.75</v>
      </c>
      <c r="D126" s="278">
        <v>68.55</v>
      </c>
      <c r="E126" s="278">
        <v>65.199999999999989</v>
      </c>
      <c r="F126" s="278">
        <v>59.649999999999991</v>
      </c>
      <c r="G126" s="278">
        <v>56.299999999999983</v>
      </c>
      <c r="H126" s="278">
        <v>74.099999999999994</v>
      </c>
      <c r="I126" s="278">
        <v>77.449999999999989</v>
      </c>
      <c r="J126" s="278">
        <v>83</v>
      </c>
      <c r="K126" s="276">
        <v>71.900000000000006</v>
      </c>
      <c r="L126" s="276">
        <v>63</v>
      </c>
      <c r="M126" s="276">
        <v>158.54732999999999</v>
      </c>
    </row>
    <row r="127" spans="1:13">
      <c r="A127" s="300">
        <v>118</v>
      </c>
      <c r="B127" s="276" t="s">
        <v>130</v>
      </c>
      <c r="C127" s="276">
        <v>370.85</v>
      </c>
      <c r="D127" s="278">
        <v>370.95000000000005</v>
      </c>
      <c r="E127" s="278">
        <v>367.60000000000008</v>
      </c>
      <c r="F127" s="278">
        <v>364.35</v>
      </c>
      <c r="G127" s="278">
        <v>361.00000000000006</v>
      </c>
      <c r="H127" s="278">
        <v>374.2000000000001</v>
      </c>
      <c r="I127" s="278">
        <v>377.55</v>
      </c>
      <c r="J127" s="278">
        <v>380.80000000000013</v>
      </c>
      <c r="K127" s="276">
        <v>374.3</v>
      </c>
      <c r="L127" s="276">
        <v>367.7</v>
      </c>
      <c r="M127" s="276">
        <v>73.854969999999994</v>
      </c>
    </row>
    <row r="128" spans="1:13">
      <c r="A128" s="300">
        <v>119</v>
      </c>
      <c r="B128" s="276" t="s">
        <v>264</v>
      </c>
      <c r="C128" s="276">
        <v>798.1</v>
      </c>
      <c r="D128" s="278">
        <v>807.86666666666667</v>
      </c>
      <c r="E128" s="278">
        <v>781.23333333333335</v>
      </c>
      <c r="F128" s="278">
        <v>764.36666666666667</v>
      </c>
      <c r="G128" s="278">
        <v>737.73333333333335</v>
      </c>
      <c r="H128" s="278">
        <v>824.73333333333335</v>
      </c>
      <c r="I128" s="278">
        <v>851.36666666666679</v>
      </c>
      <c r="J128" s="278">
        <v>868.23333333333335</v>
      </c>
      <c r="K128" s="276">
        <v>834.5</v>
      </c>
      <c r="L128" s="276">
        <v>791</v>
      </c>
      <c r="M128" s="276">
        <v>12.247529999999999</v>
      </c>
    </row>
    <row r="129" spans="1:13">
      <c r="A129" s="300">
        <v>120</v>
      </c>
      <c r="B129" s="276" t="s">
        <v>131</v>
      </c>
      <c r="C129" s="276">
        <v>2543.6999999999998</v>
      </c>
      <c r="D129" s="278">
        <v>2549.0833333333335</v>
      </c>
      <c r="E129" s="278">
        <v>2505.166666666667</v>
      </c>
      <c r="F129" s="278">
        <v>2466.6333333333337</v>
      </c>
      <c r="G129" s="278">
        <v>2422.7166666666672</v>
      </c>
      <c r="H129" s="278">
        <v>2587.6166666666668</v>
      </c>
      <c r="I129" s="278">
        <v>2631.5333333333338</v>
      </c>
      <c r="J129" s="278">
        <v>2670.0666666666666</v>
      </c>
      <c r="K129" s="276">
        <v>2593</v>
      </c>
      <c r="L129" s="276">
        <v>2510.5500000000002</v>
      </c>
      <c r="M129" s="276">
        <v>5.4282000000000004</v>
      </c>
    </row>
    <row r="130" spans="1:13">
      <c r="A130" s="300">
        <v>121</v>
      </c>
      <c r="B130" s="276" t="s">
        <v>133</v>
      </c>
      <c r="C130" s="276">
        <v>1821</v>
      </c>
      <c r="D130" s="278">
        <v>1825.5666666666666</v>
      </c>
      <c r="E130" s="278">
        <v>1807.1333333333332</v>
      </c>
      <c r="F130" s="278">
        <v>1793.2666666666667</v>
      </c>
      <c r="G130" s="278">
        <v>1774.8333333333333</v>
      </c>
      <c r="H130" s="278">
        <v>1839.4333333333332</v>
      </c>
      <c r="I130" s="278">
        <v>1857.8666666666666</v>
      </c>
      <c r="J130" s="278">
        <v>1871.7333333333331</v>
      </c>
      <c r="K130" s="276">
        <v>1844</v>
      </c>
      <c r="L130" s="276">
        <v>1811.7</v>
      </c>
      <c r="M130" s="276">
        <v>44.625279999999997</v>
      </c>
    </row>
    <row r="131" spans="1:13">
      <c r="A131" s="300">
        <v>122</v>
      </c>
      <c r="B131" s="276" t="s">
        <v>134</v>
      </c>
      <c r="C131" s="276">
        <v>90.35</v>
      </c>
      <c r="D131" s="278">
        <v>89.416666666666671</v>
      </c>
      <c r="E131" s="278">
        <v>87.533333333333346</v>
      </c>
      <c r="F131" s="278">
        <v>84.716666666666669</v>
      </c>
      <c r="G131" s="278">
        <v>82.833333333333343</v>
      </c>
      <c r="H131" s="278">
        <v>92.233333333333348</v>
      </c>
      <c r="I131" s="278">
        <v>94.116666666666674</v>
      </c>
      <c r="J131" s="278">
        <v>96.933333333333351</v>
      </c>
      <c r="K131" s="276">
        <v>91.3</v>
      </c>
      <c r="L131" s="276">
        <v>86.6</v>
      </c>
      <c r="M131" s="276">
        <v>255.94875999999999</v>
      </c>
    </row>
    <row r="132" spans="1:13">
      <c r="A132" s="300">
        <v>123</v>
      </c>
      <c r="B132" s="276" t="s">
        <v>358</v>
      </c>
      <c r="C132" s="276">
        <v>2251.3000000000002</v>
      </c>
      <c r="D132" s="278">
        <v>2259.4333333333334</v>
      </c>
      <c r="E132" s="278">
        <v>2233.8666666666668</v>
      </c>
      <c r="F132" s="278">
        <v>2216.4333333333334</v>
      </c>
      <c r="G132" s="278">
        <v>2190.8666666666668</v>
      </c>
      <c r="H132" s="278">
        <v>2276.8666666666668</v>
      </c>
      <c r="I132" s="278">
        <v>2302.4333333333334</v>
      </c>
      <c r="J132" s="278">
        <v>2319.8666666666668</v>
      </c>
      <c r="K132" s="276">
        <v>2285</v>
      </c>
      <c r="L132" s="276">
        <v>2242</v>
      </c>
      <c r="M132" s="276">
        <v>0.75707000000000002</v>
      </c>
    </row>
    <row r="133" spans="1:13">
      <c r="A133" s="300">
        <v>124</v>
      </c>
      <c r="B133" s="276" t="s">
        <v>135</v>
      </c>
      <c r="C133" s="276">
        <v>356.15</v>
      </c>
      <c r="D133" s="278">
        <v>354.81666666666661</v>
      </c>
      <c r="E133" s="278">
        <v>344.93333333333322</v>
      </c>
      <c r="F133" s="278">
        <v>333.71666666666664</v>
      </c>
      <c r="G133" s="278">
        <v>323.83333333333326</v>
      </c>
      <c r="H133" s="278">
        <v>366.03333333333319</v>
      </c>
      <c r="I133" s="278">
        <v>375.91666666666663</v>
      </c>
      <c r="J133" s="278">
        <v>387.13333333333316</v>
      </c>
      <c r="K133" s="276">
        <v>364.7</v>
      </c>
      <c r="L133" s="276">
        <v>343.6</v>
      </c>
      <c r="M133" s="276">
        <v>132.51329999999999</v>
      </c>
    </row>
    <row r="134" spans="1:13">
      <c r="A134" s="300">
        <v>125</v>
      </c>
      <c r="B134" s="276" t="s">
        <v>136</v>
      </c>
      <c r="C134" s="276">
        <v>1125.1500000000001</v>
      </c>
      <c r="D134" s="278">
        <v>1127.6333333333334</v>
      </c>
      <c r="E134" s="278">
        <v>1117.8166666666668</v>
      </c>
      <c r="F134" s="278">
        <v>1110.4833333333333</v>
      </c>
      <c r="G134" s="278">
        <v>1100.6666666666667</v>
      </c>
      <c r="H134" s="278">
        <v>1134.9666666666669</v>
      </c>
      <c r="I134" s="278">
        <v>1144.7833333333335</v>
      </c>
      <c r="J134" s="278">
        <v>1152.116666666667</v>
      </c>
      <c r="K134" s="276">
        <v>1137.45</v>
      </c>
      <c r="L134" s="276">
        <v>1120.3</v>
      </c>
      <c r="M134" s="276">
        <v>40.876080000000002</v>
      </c>
    </row>
    <row r="135" spans="1:13">
      <c r="A135" s="300">
        <v>126</v>
      </c>
      <c r="B135" s="276" t="s">
        <v>266</v>
      </c>
      <c r="C135" s="276">
        <v>3300.65</v>
      </c>
      <c r="D135" s="278">
        <v>3326.8833333333332</v>
      </c>
      <c r="E135" s="278">
        <v>3253.7666666666664</v>
      </c>
      <c r="F135" s="278">
        <v>3206.8833333333332</v>
      </c>
      <c r="G135" s="278">
        <v>3133.7666666666664</v>
      </c>
      <c r="H135" s="278">
        <v>3373.7666666666664</v>
      </c>
      <c r="I135" s="278">
        <v>3446.8833333333332</v>
      </c>
      <c r="J135" s="278">
        <v>3493.7666666666664</v>
      </c>
      <c r="K135" s="276">
        <v>3400</v>
      </c>
      <c r="L135" s="276">
        <v>3280</v>
      </c>
      <c r="M135" s="276">
        <v>3.5868600000000002</v>
      </c>
    </row>
    <row r="136" spans="1:13">
      <c r="A136" s="300">
        <v>127</v>
      </c>
      <c r="B136" s="276" t="s">
        <v>265</v>
      </c>
      <c r="C136" s="276">
        <v>1772.7</v>
      </c>
      <c r="D136" s="278">
        <v>1777.5666666666666</v>
      </c>
      <c r="E136" s="278">
        <v>1760.1333333333332</v>
      </c>
      <c r="F136" s="278">
        <v>1747.5666666666666</v>
      </c>
      <c r="G136" s="278">
        <v>1730.1333333333332</v>
      </c>
      <c r="H136" s="278">
        <v>1790.1333333333332</v>
      </c>
      <c r="I136" s="278">
        <v>1807.5666666666666</v>
      </c>
      <c r="J136" s="278">
        <v>1820.1333333333332</v>
      </c>
      <c r="K136" s="276">
        <v>1795</v>
      </c>
      <c r="L136" s="276">
        <v>1765</v>
      </c>
      <c r="M136" s="276">
        <v>1.0606599999999999</v>
      </c>
    </row>
    <row r="137" spans="1:13">
      <c r="A137" s="300">
        <v>128</v>
      </c>
      <c r="B137" s="276" t="s">
        <v>137</v>
      </c>
      <c r="C137" s="276">
        <v>915.45</v>
      </c>
      <c r="D137" s="278">
        <v>915.91666666666663</v>
      </c>
      <c r="E137" s="278">
        <v>909.5333333333333</v>
      </c>
      <c r="F137" s="278">
        <v>903.61666666666667</v>
      </c>
      <c r="G137" s="278">
        <v>897.23333333333335</v>
      </c>
      <c r="H137" s="278">
        <v>921.83333333333326</v>
      </c>
      <c r="I137" s="278">
        <v>928.2166666666667</v>
      </c>
      <c r="J137" s="278">
        <v>934.13333333333321</v>
      </c>
      <c r="K137" s="276">
        <v>922.3</v>
      </c>
      <c r="L137" s="276">
        <v>910</v>
      </c>
      <c r="M137" s="276">
        <v>16.920940000000002</v>
      </c>
    </row>
    <row r="138" spans="1:13">
      <c r="A138" s="300">
        <v>129</v>
      </c>
      <c r="B138" s="276" t="s">
        <v>138</v>
      </c>
      <c r="C138" s="276">
        <v>745.85</v>
      </c>
      <c r="D138" s="278">
        <v>748.63333333333333</v>
      </c>
      <c r="E138" s="278">
        <v>740.91666666666663</v>
      </c>
      <c r="F138" s="278">
        <v>735.98333333333335</v>
      </c>
      <c r="G138" s="278">
        <v>728.26666666666665</v>
      </c>
      <c r="H138" s="278">
        <v>753.56666666666661</v>
      </c>
      <c r="I138" s="278">
        <v>761.2833333333333</v>
      </c>
      <c r="J138" s="278">
        <v>766.21666666666658</v>
      </c>
      <c r="K138" s="276">
        <v>756.35</v>
      </c>
      <c r="L138" s="276">
        <v>743.7</v>
      </c>
      <c r="M138" s="276">
        <v>29.577870000000001</v>
      </c>
    </row>
    <row r="139" spans="1:13">
      <c r="A139" s="300">
        <v>130</v>
      </c>
      <c r="B139" s="276" t="s">
        <v>139</v>
      </c>
      <c r="C139" s="276">
        <v>167.85</v>
      </c>
      <c r="D139" s="278">
        <v>167.73333333333332</v>
      </c>
      <c r="E139" s="278">
        <v>165.91666666666663</v>
      </c>
      <c r="F139" s="278">
        <v>163.98333333333332</v>
      </c>
      <c r="G139" s="278">
        <v>162.16666666666663</v>
      </c>
      <c r="H139" s="278">
        <v>169.66666666666663</v>
      </c>
      <c r="I139" s="278">
        <v>171.48333333333329</v>
      </c>
      <c r="J139" s="278">
        <v>173.41666666666663</v>
      </c>
      <c r="K139" s="276">
        <v>169.55</v>
      </c>
      <c r="L139" s="276">
        <v>165.8</v>
      </c>
      <c r="M139" s="276">
        <v>71.399439999999998</v>
      </c>
    </row>
    <row r="140" spans="1:13">
      <c r="A140" s="300">
        <v>131</v>
      </c>
      <c r="B140" s="276" t="s">
        <v>140</v>
      </c>
      <c r="C140" s="276">
        <v>174.95</v>
      </c>
      <c r="D140" s="278">
        <v>175.20000000000002</v>
      </c>
      <c r="E140" s="278">
        <v>173.75000000000003</v>
      </c>
      <c r="F140" s="278">
        <v>172.55</v>
      </c>
      <c r="G140" s="278">
        <v>171.10000000000002</v>
      </c>
      <c r="H140" s="278">
        <v>176.40000000000003</v>
      </c>
      <c r="I140" s="278">
        <v>177.85000000000002</v>
      </c>
      <c r="J140" s="278">
        <v>179.05000000000004</v>
      </c>
      <c r="K140" s="276">
        <v>176.65</v>
      </c>
      <c r="L140" s="276">
        <v>174</v>
      </c>
      <c r="M140" s="276">
        <v>40.34939</v>
      </c>
    </row>
    <row r="141" spans="1:13">
      <c r="A141" s="300">
        <v>132</v>
      </c>
      <c r="B141" s="276" t="s">
        <v>141</v>
      </c>
      <c r="C141" s="276">
        <v>389.65</v>
      </c>
      <c r="D141" s="278">
        <v>386.98333333333335</v>
      </c>
      <c r="E141" s="278">
        <v>381.9666666666667</v>
      </c>
      <c r="F141" s="278">
        <v>374.28333333333336</v>
      </c>
      <c r="G141" s="278">
        <v>369.26666666666671</v>
      </c>
      <c r="H141" s="278">
        <v>394.66666666666669</v>
      </c>
      <c r="I141" s="278">
        <v>399.68333333333334</v>
      </c>
      <c r="J141" s="278">
        <v>407.36666666666667</v>
      </c>
      <c r="K141" s="276">
        <v>392</v>
      </c>
      <c r="L141" s="276">
        <v>379.3</v>
      </c>
      <c r="M141" s="276">
        <v>36.340499999999999</v>
      </c>
    </row>
    <row r="142" spans="1:13">
      <c r="A142" s="300">
        <v>133</v>
      </c>
      <c r="B142" s="276" t="s">
        <v>142</v>
      </c>
      <c r="C142" s="276">
        <v>7739.1</v>
      </c>
      <c r="D142" s="278">
        <v>7590.5166666666673</v>
      </c>
      <c r="E142" s="278">
        <v>7398.1833333333343</v>
      </c>
      <c r="F142" s="278">
        <v>7057.2666666666673</v>
      </c>
      <c r="G142" s="278">
        <v>6864.9333333333343</v>
      </c>
      <c r="H142" s="278">
        <v>7931.4333333333343</v>
      </c>
      <c r="I142" s="278">
        <v>8123.7666666666682</v>
      </c>
      <c r="J142" s="278">
        <v>8464.6833333333343</v>
      </c>
      <c r="K142" s="276">
        <v>7782.85</v>
      </c>
      <c r="L142" s="276">
        <v>7249.6</v>
      </c>
      <c r="M142" s="276">
        <v>38.467919999999999</v>
      </c>
    </row>
    <row r="143" spans="1:13">
      <c r="A143" s="300">
        <v>134</v>
      </c>
      <c r="B143" s="276" t="s">
        <v>143</v>
      </c>
      <c r="C143" s="276">
        <v>571.4</v>
      </c>
      <c r="D143" s="278">
        <v>570.80000000000007</v>
      </c>
      <c r="E143" s="278">
        <v>565.85000000000014</v>
      </c>
      <c r="F143" s="278">
        <v>560.30000000000007</v>
      </c>
      <c r="G143" s="278">
        <v>555.35000000000014</v>
      </c>
      <c r="H143" s="278">
        <v>576.35000000000014</v>
      </c>
      <c r="I143" s="278">
        <v>581.30000000000018</v>
      </c>
      <c r="J143" s="278">
        <v>586.85000000000014</v>
      </c>
      <c r="K143" s="276">
        <v>575.75</v>
      </c>
      <c r="L143" s="276">
        <v>565.25</v>
      </c>
      <c r="M143" s="276">
        <v>22.349489999999999</v>
      </c>
    </row>
    <row r="144" spans="1:13">
      <c r="A144" s="300">
        <v>135</v>
      </c>
      <c r="B144" s="276" t="s">
        <v>144</v>
      </c>
      <c r="C144" s="276">
        <v>634.95000000000005</v>
      </c>
      <c r="D144" s="278">
        <v>636.01666666666677</v>
      </c>
      <c r="E144" s="278">
        <v>630.03333333333353</v>
      </c>
      <c r="F144" s="278">
        <v>625.11666666666679</v>
      </c>
      <c r="G144" s="278">
        <v>619.13333333333355</v>
      </c>
      <c r="H144" s="278">
        <v>640.93333333333351</v>
      </c>
      <c r="I144" s="278">
        <v>646.91666666666686</v>
      </c>
      <c r="J144" s="278">
        <v>651.83333333333348</v>
      </c>
      <c r="K144" s="276">
        <v>642</v>
      </c>
      <c r="L144" s="276">
        <v>631.1</v>
      </c>
      <c r="M144" s="276">
        <v>6.3046199999999999</v>
      </c>
    </row>
    <row r="145" spans="1:13">
      <c r="A145" s="300">
        <v>136</v>
      </c>
      <c r="B145" s="276" t="s">
        <v>145</v>
      </c>
      <c r="C145" s="276">
        <v>1041.1500000000001</v>
      </c>
      <c r="D145" s="278">
        <v>1038.2666666666667</v>
      </c>
      <c r="E145" s="278">
        <v>1024.8833333333332</v>
      </c>
      <c r="F145" s="278">
        <v>1008.6166666666666</v>
      </c>
      <c r="G145" s="278">
        <v>995.23333333333312</v>
      </c>
      <c r="H145" s="278">
        <v>1054.5333333333333</v>
      </c>
      <c r="I145" s="278">
        <v>1067.916666666667</v>
      </c>
      <c r="J145" s="278">
        <v>1084.1833333333334</v>
      </c>
      <c r="K145" s="276">
        <v>1051.6500000000001</v>
      </c>
      <c r="L145" s="276">
        <v>1022</v>
      </c>
      <c r="M145" s="276">
        <v>8.15381</v>
      </c>
    </row>
    <row r="146" spans="1:13">
      <c r="A146" s="300">
        <v>137</v>
      </c>
      <c r="B146" s="276" t="s">
        <v>146</v>
      </c>
      <c r="C146" s="276">
        <v>1441.7</v>
      </c>
      <c r="D146" s="278">
        <v>1433.3999999999999</v>
      </c>
      <c r="E146" s="278">
        <v>1422.2999999999997</v>
      </c>
      <c r="F146" s="278">
        <v>1402.8999999999999</v>
      </c>
      <c r="G146" s="278">
        <v>1391.7999999999997</v>
      </c>
      <c r="H146" s="278">
        <v>1452.7999999999997</v>
      </c>
      <c r="I146" s="278">
        <v>1463.8999999999996</v>
      </c>
      <c r="J146" s="278">
        <v>1483.2999999999997</v>
      </c>
      <c r="K146" s="276">
        <v>1444.5</v>
      </c>
      <c r="L146" s="276">
        <v>1414</v>
      </c>
      <c r="M146" s="276">
        <v>10.01572</v>
      </c>
    </row>
    <row r="147" spans="1:13">
      <c r="A147" s="300">
        <v>138</v>
      </c>
      <c r="B147" s="276" t="s">
        <v>147</v>
      </c>
      <c r="C147" s="276">
        <v>156.5</v>
      </c>
      <c r="D147" s="278">
        <v>156.5</v>
      </c>
      <c r="E147" s="278">
        <v>155</v>
      </c>
      <c r="F147" s="278">
        <v>153.5</v>
      </c>
      <c r="G147" s="278">
        <v>152</v>
      </c>
      <c r="H147" s="278">
        <v>158</v>
      </c>
      <c r="I147" s="278">
        <v>159.5</v>
      </c>
      <c r="J147" s="278">
        <v>161</v>
      </c>
      <c r="K147" s="276">
        <v>158</v>
      </c>
      <c r="L147" s="276">
        <v>155</v>
      </c>
      <c r="M147" s="276">
        <v>120.50700000000001</v>
      </c>
    </row>
    <row r="148" spans="1:13">
      <c r="A148" s="300">
        <v>139</v>
      </c>
      <c r="B148" s="276" t="s">
        <v>268</v>
      </c>
      <c r="C148" s="276">
        <v>1353.3</v>
      </c>
      <c r="D148" s="278">
        <v>1352.7333333333333</v>
      </c>
      <c r="E148" s="278">
        <v>1327.4666666666667</v>
      </c>
      <c r="F148" s="278">
        <v>1301.6333333333334</v>
      </c>
      <c r="G148" s="278">
        <v>1276.3666666666668</v>
      </c>
      <c r="H148" s="278">
        <v>1378.5666666666666</v>
      </c>
      <c r="I148" s="278">
        <v>1403.8333333333335</v>
      </c>
      <c r="J148" s="278">
        <v>1429.6666666666665</v>
      </c>
      <c r="K148" s="276">
        <v>1378</v>
      </c>
      <c r="L148" s="276">
        <v>1326.9</v>
      </c>
      <c r="M148" s="276">
        <v>4.4149599999999998</v>
      </c>
    </row>
    <row r="149" spans="1:13">
      <c r="A149" s="300">
        <v>140</v>
      </c>
      <c r="B149" s="276" t="s">
        <v>148</v>
      </c>
      <c r="C149" s="276">
        <v>78894.649999999994</v>
      </c>
      <c r="D149" s="278">
        <v>79064.883333333331</v>
      </c>
      <c r="E149" s="278">
        <v>78329.766666666663</v>
      </c>
      <c r="F149" s="278">
        <v>77764.883333333331</v>
      </c>
      <c r="G149" s="278">
        <v>77029.766666666663</v>
      </c>
      <c r="H149" s="278">
        <v>79629.766666666663</v>
      </c>
      <c r="I149" s="278">
        <v>80364.883333333331</v>
      </c>
      <c r="J149" s="278">
        <v>80929.766666666663</v>
      </c>
      <c r="K149" s="276">
        <v>79800</v>
      </c>
      <c r="L149" s="276">
        <v>78500</v>
      </c>
      <c r="M149" s="276">
        <v>0.28656999999999999</v>
      </c>
    </row>
    <row r="150" spans="1:13">
      <c r="A150" s="300">
        <v>141</v>
      </c>
      <c r="B150" s="276" t="s">
        <v>267</v>
      </c>
      <c r="C150" s="276">
        <v>33.75</v>
      </c>
      <c r="D150" s="278">
        <v>33.633333333333333</v>
      </c>
      <c r="E150" s="278">
        <v>33.266666666666666</v>
      </c>
      <c r="F150" s="278">
        <v>32.783333333333331</v>
      </c>
      <c r="G150" s="278">
        <v>32.416666666666664</v>
      </c>
      <c r="H150" s="278">
        <v>34.116666666666667</v>
      </c>
      <c r="I150" s="278">
        <v>34.483333333333327</v>
      </c>
      <c r="J150" s="278">
        <v>34.966666666666669</v>
      </c>
      <c r="K150" s="276">
        <v>34</v>
      </c>
      <c r="L150" s="276">
        <v>33.15</v>
      </c>
      <c r="M150" s="276">
        <v>30.01885</v>
      </c>
    </row>
    <row r="151" spans="1:13">
      <c r="A151" s="300">
        <v>142</v>
      </c>
      <c r="B151" s="276" t="s">
        <v>149</v>
      </c>
      <c r="C151" s="276">
        <v>1179.0999999999999</v>
      </c>
      <c r="D151" s="278">
        <v>1172.3833333333332</v>
      </c>
      <c r="E151" s="278">
        <v>1161.7666666666664</v>
      </c>
      <c r="F151" s="278">
        <v>1144.4333333333332</v>
      </c>
      <c r="G151" s="278">
        <v>1133.8166666666664</v>
      </c>
      <c r="H151" s="278">
        <v>1189.7166666666665</v>
      </c>
      <c r="I151" s="278">
        <v>1200.3333333333333</v>
      </c>
      <c r="J151" s="278">
        <v>1217.6666666666665</v>
      </c>
      <c r="K151" s="276">
        <v>1183</v>
      </c>
      <c r="L151" s="276">
        <v>1155.05</v>
      </c>
      <c r="M151" s="276">
        <v>19.279260000000001</v>
      </c>
    </row>
    <row r="152" spans="1:13">
      <c r="A152" s="300">
        <v>143</v>
      </c>
      <c r="B152" s="276" t="s">
        <v>3161</v>
      </c>
      <c r="C152" s="276">
        <v>294.25</v>
      </c>
      <c r="D152" s="278">
        <v>293.38333333333333</v>
      </c>
      <c r="E152" s="278">
        <v>289.86666666666667</v>
      </c>
      <c r="F152" s="278">
        <v>285.48333333333335</v>
      </c>
      <c r="G152" s="278">
        <v>281.9666666666667</v>
      </c>
      <c r="H152" s="278">
        <v>297.76666666666665</v>
      </c>
      <c r="I152" s="278">
        <v>301.2833333333333</v>
      </c>
      <c r="J152" s="278">
        <v>305.66666666666663</v>
      </c>
      <c r="K152" s="276">
        <v>296.89999999999998</v>
      </c>
      <c r="L152" s="276">
        <v>289</v>
      </c>
      <c r="M152" s="276">
        <v>10.30489</v>
      </c>
    </row>
    <row r="153" spans="1:13">
      <c r="A153" s="300">
        <v>144</v>
      </c>
      <c r="B153" s="276" t="s">
        <v>269</v>
      </c>
      <c r="C153" s="276">
        <v>918.7</v>
      </c>
      <c r="D153" s="278">
        <v>921.2166666666667</v>
      </c>
      <c r="E153" s="278">
        <v>905.48333333333335</v>
      </c>
      <c r="F153" s="278">
        <v>892.26666666666665</v>
      </c>
      <c r="G153" s="278">
        <v>876.5333333333333</v>
      </c>
      <c r="H153" s="278">
        <v>934.43333333333339</v>
      </c>
      <c r="I153" s="278">
        <v>950.16666666666674</v>
      </c>
      <c r="J153" s="278">
        <v>963.38333333333344</v>
      </c>
      <c r="K153" s="276">
        <v>936.95</v>
      </c>
      <c r="L153" s="276">
        <v>908</v>
      </c>
      <c r="M153" s="276">
        <v>3.7075</v>
      </c>
    </row>
    <row r="154" spans="1:13">
      <c r="A154" s="300">
        <v>145</v>
      </c>
      <c r="B154" s="276" t="s">
        <v>150</v>
      </c>
      <c r="C154" s="276">
        <v>42.05</v>
      </c>
      <c r="D154" s="278">
        <v>42.016666666666673</v>
      </c>
      <c r="E154" s="278">
        <v>41.433333333333344</v>
      </c>
      <c r="F154" s="278">
        <v>40.81666666666667</v>
      </c>
      <c r="G154" s="278">
        <v>40.233333333333341</v>
      </c>
      <c r="H154" s="278">
        <v>42.633333333333347</v>
      </c>
      <c r="I154" s="278">
        <v>43.216666666666676</v>
      </c>
      <c r="J154" s="278">
        <v>43.83333333333335</v>
      </c>
      <c r="K154" s="276">
        <v>42.6</v>
      </c>
      <c r="L154" s="276">
        <v>41.4</v>
      </c>
      <c r="M154" s="276">
        <v>269.11329999999998</v>
      </c>
    </row>
    <row r="155" spans="1:13">
      <c r="A155" s="300">
        <v>146</v>
      </c>
      <c r="B155" s="276" t="s">
        <v>261</v>
      </c>
      <c r="C155" s="276">
        <v>4157.75</v>
      </c>
      <c r="D155" s="278">
        <v>4185.0999999999995</v>
      </c>
      <c r="E155" s="278">
        <v>4113.7999999999993</v>
      </c>
      <c r="F155" s="278">
        <v>4069.8499999999995</v>
      </c>
      <c r="G155" s="278">
        <v>3998.5499999999993</v>
      </c>
      <c r="H155" s="278">
        <v>4229.0499999999993</v>
      </c>
      <c r="I155" s="278">
        <v>4300.3500000000004</v>
      </c>
      <c r="J155" s="278">
        <v>4344.2999999999993</v>
      </c>
      <c r="K155" s="276">
        <v>4256.3999999999996</v>
      </c>
      <c r="L155" s="276">
        <v>4141.1499999999996</v>
      </c>
      <c r="M155" s="276">
        <v>4.5618299999999996</v>
      </c>
    </row>
    <row r="156" spans="1:13">
      <c r="A156" s="300">
        <v>147</v>
      </c>
      <c r="B156" s="276" t="s">
        <v>153</v>
      </c>
      <c r="C156" s="276">
        <v>17492.150000000001</v>
      </c>
      <c r="D156" s="278">
        <v>17449.399999999998</v>
      </c>
      <c r="E156" s="278">
        <v>17358.749999999996</v>
      </c>
      <c r="F156" s="278">
        <v>17225.349999999999</v>
      </c>
      <c r="G156" s="278">
        <v>17134.699999999997</v>
      </c>
      <c r="H156" s="278">
        <v>17582.799999999996</v>
      </c>
      <c r="I156" s="278">
        <v>17673.449999999997</v>
      </c>
      <c r="J156" s="278">
        <v>17806.849999999995</v>
      </c>
      <c r="K156" s="276">
        <v>17540.05</v>
      </c>
      <c r="L156" s="276">
        <v>17316</v>
      </c>
      <c r="M156" s="276">
        <v>1.27275</v>
      </c>
    </row>
    <row r="157" spans="1:13">
      <c r="A157" s="300">
        <v>148</v>
      </c>
      <c r="B157" s="276" t="s">
        <v>270</v>
      </c>
      <c r="C157" s="276">
        <v>21.6</v>
      </c>
      <c r="D157" s="278">
        <v>21.616666666666664</v>
      </c>
      <c r="E157" s="278">
        <v>21.483333333333327</v>
      </c>
      <c r="F157" s="278">
        <v>21.366666666666664</v>
      </c>
      <c r="G157" s="278">
        <v>21.233333333333327</v>
      </c>
      <c r="H157" s="278">
        <v>21.733333333333327</v>
      </c>
      <c r="I157" s="278">
        <v>21.86666666666666</v>
      </c>
      <c r="J157" s="278">
        <v>21.983333333333327</v>
      </c>
      <c r="K157" s="276">
        <v>21.75</v>
      </c>
      <c r="L157" s="276">
        <v>21.5</v>
      </c>
      <c r="M157" s="276">
        <v>67.531180000000006</v>
      </c>
    </row>
    <row r="158" spans="1:13">
      <c r="A158" s="300">
        <v>149</v>
      </c>
      <c r="B158" s="276" t="s">
        <v>155</v>
      </c>
      <c r="C158" s="276">
        <v>105.75</v>
      </c>
      <c r="D158" s="278">
        <v>105.63333333333333</v>
      </c>
      <c r="E158" s="278">
        <v>104.11666666666665</v>
      </c>
      <c r="F158" s="278">
        <v>102.48333333333332</v>
      </c>
      <c r="G158" s="278">
        <v>100.96666666666664</v>
      </c>
      <c r="H158" s="278">
        <v>107.26666666666665</v>
      </c>
      <c r="I158" s="278">
        <v>108.78333333333333</v>
      </c>
      <c r="J158" s="278">
        <v>110.41666666666666</v>
      </c>
      <c r="K158" s="276">
        <v>107.15</v>
      </c>
      <c r="L158" s="276">
        <v>104</v>
      </c>
      <c r="M158" s="276">
        <v>147.76647</v>
      </c>
    </row>
    <row r="159" spans="1:13">
      <c r="A159" s="300">
        <v>150</v>
      </c>
      <c r="B159" s="276" t="s">
        <v>156</v>
      </c>
      <c r="C159" s="276">
        <v>98.55</v>
      </c>
      <c r="D159" s="278">
        <v>97.666666666666671</v>
      </c>
      <c r="E159" s="278">
        <v>96.183333333333337</v>
      </c>
      <c r="F159" s="278">
        <v>93.816666666666663</v>
      </c>
      <c r="G159" s="278">
        <v>92.333333333333329</v>
      </c>
      <c r="H159" s="278">
        <v>100.03333333333335</v>
      </c>
      <c r="I159" s="278">
        <v>101.51666666666667</v>
      </c>
      <c r="J159" s="278">
        <v>103.88333333333335</v>
      </c>
      <c r="K159" s="276">
        <v>99.15</v>
      </c>
      <c r="L159" s="276">
        <v>95.3</v>
      </c>
      <c r="M159" s="276">
        <v>438.41111000000001</v>
      </c>
    </row>
    <row r="160" spans="1:13">
      <c r="A160" s="300">
        <v>151</v>
      </c>
      <c r="B160" s="276" t="s">
        <v>271</v>
      </c>
      <c r="C160" s="276">
        <v>530.54999999999995</v>
      </c>
      <c r="D160" s="278">
        <v>522.18333333333328</v>
      </c>
      <c r="E160" s="278">
        <v>509.36666666666656</v>
      </c>
      <c r="F160" s="278">
        <v>488.18333333333328</v>
      </c>
      <c r="G160" s="278">
        <v>475.36666666666656</v>
      </c>
      <c r="H160" s="278">
        <v>543.36666666666656</v>
      </c>
      <c r="I160" s="278">
        <v>556.18333333333339</v>
      </c>
      <c r="J160" s="278">
        <v>577.36666666666656</v>
      </c>
      <c r="K160" s="276">
        <v>535</v>
      </c>
      <c r="L160" s="276">
        <v>501</v>
      </c>
      <c r="M160" s="276">
        <v>8.0285200000000003</v>
      </c>
    </row>
    <row r="161" spans="1:13">
      <c r="A161" s="300">
        <v>152</v>
      </c>
      <c r="B161" s="276" t="s">
        <v>272</v>
      </c>
      <c r="C161" s="276">
        <v>3052.05</v>
      </c>
      <c r="D161" s="278">
        <v>3047.8333333333335</v>
      </c>
      <c r="E161" s="278">
        <v>3022.2166666666672</v>
      </c>
      <c r="F161" s="278">
        <v>2992.3833333333337</v>
      </c>
      <c r="G161" s="278">
        <v>2966.7666666666673</v>
      </c>
      <c r="H161" s="278">
        <v>3077.666666666667</v>
      </c>
      <c r="I161" s="278">
        <v>3103.2833333333328</v>
      </c>
      <c r="J161" s="278">
        <v>3133.1166666666668</v>
      </c>
      <c r="K161" s="276">
        <v>3073.45</v>
      </c>
      <c r="L161" s="276">
        <v>3018</v>
      </c>
      <c r="M161" s="276">
        <v>0.83945999999999998</v>
      </c>
    </row>
    <row r="162" spans="1:13">
      <c r="A162" s="300">
        <v>153</v>
      </c>
      <c r="B162" s="276" t="s">
        <v>157</v>
      </c>
      <c r="C162" s="276">
        <v>104.3</v>
      </c>
      <c r="D162" s="278">
        <v>103.85000000000001</v>
      </c>
      <c r="E162" s="278">
        <v>102.75000000000001</v>
      </c>
      <c r="F162" s="278">
        <v>101.2</v>
      </c>
      <c r="G162" s="278">
        <v>100.10000000000001</v>
      </c>
      <c r="H162" s="278">
        <v>105.40000000000002</v>
      </c>
      <c r="I162" s="278">
        <v>106.50000000000001</v>
      </c>
      <c r="J162" s="278">
        <v>108.05000000000003</v>
      </c>
      <c r="K162" s="276">
        <v>104.95</v>
      </c>
      <c r="L162" s="276">
        <v>102.3</v>
      </c>
      <c r="M162" s="276">
        <v>14.028280000000001</v>
      </c>
    </row>
    <row r="163" spans="1:13">
      <c r="A163" s="300">
        <v>154</v>
      </c>
      <c r="B163" s="276" t="s">
        <v>158</v>
      </c>
      <c r="C163" s="276">
        <v>88.7</v>
      </c>
      <c r="D163" s="278">
        <v>87.566666666666663</v>
      </c>
      <c r="E163" s="278">
        <v>86.133333333333326</v>
      </c>
      <c r="F163" s="278">
        <v>83.566666666666663</v>
      </c>
      <c r="G163" s="278">
        <v>82.133333333333326</v>
      </c>
      <c r="H163" s="278">
        <v>90.133333333333326</v>
      </c>
      <c r="I163" s="278">
        <v>91.566666666666663</v>
      </c>
      <c r="J163" s="278">
        <v>94.133333333333326</v>
      </c>
      <c r="K163" s="276">
        <v>89</v>
      </c>
      <c r="L163" s="276">
        <v>85</v>
      </c>
      <c r="M163" s="276">
        <v>536.18786</v>
      </c>
    </row>
    <row r="164" spans="1:13">
      <c r="A164" s="300">
        <v>155</v>
      </c>
      <c r="B164" s="276" t="s">
        <v>159</v>
      </c>
      <c r="C164" s="276">
        <v>23231.15</v>
      </c>
      <c r="D164" s="278">
        <v>23246.350000000002</v>
      </c>
      <c r="E164" s="278">
        <v>22986.700000000004</v>
      </c>
      <c r="F164" s="278">
        <v>22742.250000000004</v>
      </c>
      <c r="G164" s="278">
        <v>22482.600000000006</v>
      </c>
      <c r="H164" s="278">
        <v>23490.800000000003</v>
      </c>
      <c r="I164" s="278">
        <v>23750.450000000004</v>
      </c>
      <c r="J164" s="278">
        <v>23994.9</v>
      </c>
      <c r="K164" s="276">
        <v>23506</v>
      </c>
      <c r="L164" s="276">
        <v>23001.9</v>
      </c>
      <c r="M164" s="276">
        <v>0.38313000000000003</v>
      </c>
    </row>
    <row r="165" spans="1:13">
      <c r="A165" s="300">
        <v>156</v>
      </c>
      <c r="B165" s="276" t="s">
        <v>160</v>
      </c>
      <c r="C165" s="276">
        <v>1492.65</v>
      </c>
      <c r="D165" s="278">
        <v>1472.8833333333332</v>
      </c>
      <c r="E165" s="278">
        <v>1445.7666666666664</v>
      </c>
      <c r="F165" s="278">
        <v>1398.8833333333332</v>
      </c>
      <c r="G165" s="278">
        <v>1371.7666666666664</v>
      </c>
      <c r="H165" s="278">
        <v>1519.7666666666664</v>
      </c>
      <c r="I165" s="278">
        <v>1546.8833333333332</v>
      </c>
      <c r="J165" s="278">
        <v>1593.7666666666664</v>
      </c>
      <c r="K165" s="276">
        <v>1500</v>
      </c>
      <c r="L165" s="276">
        <v>1426</v>
      </c>
      <c r="M165" s="276">
        <v>30.406880000000001</v>
      </c>
    </row>
    <row r="166" spans="1:13">
      <c r="A166" s="300">
        <v>157</v>
      </c>
      <c r="B166" s="276" t="s">
        <v>161</v>
      </c>
      <c r="C166" s="276">
        <v>256.05</v>
      </c>
      <c r="D166" s="278">
        <v>254.91666666666666</v>
      </c>
      <c r="E166" s="278">
        <v>252.63333333333333</v>
      </c>
      <c r="F166" s="278">
        <v>249.21666666666667</v>
      </c>
      <c r="G166" s="278">
        <v>246.93333333333334</v>
      </c>
      <c r="H166" s="278">
        <v>258.33333333333331</v>
      </c>
      <c r="I166" s="278">
        <v>260.61666666666667</v>
      </c>
      <c r="J166" s="278">
        <v>264.0333333333333</v>
      </c>
      <c r="K166" s="276">
        <v>257.2</v>
      </c>
      <c r="L166" s="276">
        <v>251.5</v>
      </c>
      <c r="M166" s="276">
        <v>55.750810000000001</v>
      </c>
    </row>
    <row r="167" spans="1:13">
      <c r="A167" s="300">
        <v>158</v>
      </c>
      <c r="B167" s="276" t="s">
        <v>162</v>
      </c>
      <c r="C167" s="276">
        <v>114.45</v>
      </c>
      <c r="D167" s="278">
        <v>113.34999999999998</v>
      </c>
      <c r="E167" s="278">
        <v>110.69999999999996</v>
      </c>
      <c r="F167" s="278">
        <v>106.94999999999997</v>
      </c>
      <c r="G167" s="278">
        <v>104.29999999999995</v>
      </c>
      <c r="H167" s="278">
        <v>117.09999999999997</v>
      </c>
      <c r="I167" s="278">
        <v>119.74999999999997</v>
      </c>
      <c r="J167" s="278">
        <v>123.49999999999997</v>
      </c>
      <c r="K167" s="276">
        <v>116</v>
      </c>
      <c r="L167" s="276">
        <v>109.6</v>
      </c>
      <c r="M167" s="276">
        <v>107.08194</v>
      </c>
    </row>
    <row r="168" spans="1:13">
      <c r="A168" s="300">
        <v>159</v>
      </c>
      <c r="B168" s="276" t="s">
        <v>275</v>
      </c>
      <c r="C168" s="276">
        <v>5318.65</v>
      </c>
      <c r="D168" s="278">
        <v>5343.416666666667</v>
      </c>
      <c r="E168" s="278">
        <v>5250.2333333333336</v>
      </c>
      <c r="F168" s="278">
        <v>5181.8166666666666</v>
      </c>
      <c r="G168" s="278">
        <v>5088.6333333333332</v>
      </c>
      <c r="H168" s="278">
        <v>5411.8333333333339</v>
      </c>
      <c r="I168" s="278">
        <v>5505.0166666666664</v>
      </c>
      <c r="J168" s="278">
        <v>5573.4333333333343</v>
      </c>
      <c r="K168" s="276">
        <v>5436.6</v>
      </c>
      <c r="L168" s="276">
        <v>5275</v>
      </c>
      <c r="M168" s="276">
        <v>5.22316</v>
      </c>
    </row>
    <row r="169" spans="1:13">
      <c r="A169" s="300">
        <v>160</v>
      </c>
      <c r="B169" s="276" t="s">
        <v>277</v>
      </c>
      <c r="C169" s="276">
        <v>10949.1</v>
      </c>
      <c r="D169" s="278">
        <v>10956.316666666666</v>
      </c>
      <c r="E169" s="278">
        <v>10483.133333333331</v>
      </c>
      <c r="F169" s="278">
        <v>10017.166666666666</v>
      </c>
      <c r="G169" s="278">
        <v>9543.9833333333318</v>
      </c>
      <c r="H169" s="278">
        <v>11422.283333333331</v>
      </c>
      <c r="I169" s="278">
        <v>11895.466666666665</v>
      </c>
      <c r="J169" s="278">
        <v>12361.433333333331</v>
      </c>
      <c r="K169" s="276">
        <v>11429.5</v>
      </c>
      <c r="L169" s="276">
        <v>10490.35</v>
      </c>
      <c r="M169" s="276">
        <v>0.26378000000000001</v>
      </c>
    </row>
    <row r="170" spans="1:13">
      <c r="A170" s="300">
        <v>161</v>
      </c>
      <c r="B170" s="276" t="s">
        <v>163</v>
      </c>
      <c r="C170" s="276">
        <v>1615.05</v>
      </c>
      <c r="D170" s="278">
        <v>1609.2666666666667</v>
      </c>
      <c r="E170" s="278">
        <v>1598.5333333333333</v>
      </c>
      <c r="F170" s="278">
        <v>1582.0166666666667</v>
      </c>
      <c r="G170" s="278">
        <v>1571.2833333333333</v>
      </c>
      <c r="H170" s="278">
        <v>1625.7833333333333</v>
      </c>
      <c r="I170" s="278">
        <v>1636.5166666666664</v>
      </c>
      <c r="J170" s="278">
        <v>1653.0333333333333</v>
      </c>
      <c r="K170" s="276">
        <v>1620</v>
      </c>
      <c r="L170" s="276">
        <v>1592.75</v>
      </c>
      <c r="M170" s="276">
        <v>11.20979</v>
      </c>
    </row>
    <row r="171" spans="1:13">
      <c r="A171" s="300">
        <v>162</v>
      </c>
      <c r="B171" s="276" t="s">
        <v>273</v>
      </c>
      <c r="C171" s="276">
        <v>2333.5</v>
      </c>
      <c r="D171" s="278">
        <v>2320.8333333333335</v>
      </c>
      <c r="E171" s="278">
        <v>2291.666666666667</v>
      </c>
      <c r="F171" s="278">
        <v>2249.8333333333335</v>
      </c>
      <c r="G171" s="278">
        <v>2220.666666666667</v>
      </c>
      <c r="H171" s="278">
        <v>2362.666666666667</v>
      </c>
      <c r="I171" s="278">
        <v>2391.8333333333339</v>
      </c>
      <c r="J171" s="278">
        <v>2433.666666666667</v>
      </c>
      <c r="K171" s="276">
        <v>2350</v>
      </c>
      <c r="L171" s="276">
        <v>2279</v>
      </c>
      <c r="M171" s="276">
        <v>4.33819</v>
      </c>
    </row>
    <row r="172" spans="1:13">
      <c r="A172" s="300">
        <v>163</v>
      </c>
      <c r="B172" s="276" t="s">
        <v>164</v>
      </c>
      <c r="C172" s="276">
        <v>35.799999999999997</v>
      </c>
      <c r="D172" s="278">
        <v>35.333333333333336</v>
      </c>
      <c r="E172" s="278">
        <v>34.616666666666674</v>
      </c>
      <c r="F172" s="278">
        <v>33.433333333333337</v>
      </c>
      <c r="G172" s="278">
        <v>32.716666666666676</v>
      </c>
      <c r="H172" s="278">
        <v>36.516666666666673</v>
      </c>
      <c r="I172" s="278">
        <v>37.233333333333327</v>
      </c>
      <c r="J172" s="278">
        <v>38.416666666666671</v>
      </c>
      <c r="K172" s="276">
        <v>36.049999999999997</v>
      </c>
      <c r="L172" s="276">
        <v>34.15</v>
      </c>
      <c r="M172" s="276">
        <v>904.03527999999994</v>
      </c>
    </row>
    <row r="173" spans="1:13">
      <c r="A173" s="300">
        <v>164</v>
      </c>
      <c r="B173" s="276" t="s">
        <v>274</v>
      </c>
      <c r="C173" s="276">
        <v>381.5</v>
      </c>
      <c r="D173" s="278">
        <v>375.45</v>
      </c>
      <c r="E173" s="278">
        <v>361.04999999999995</v>
      </c>
      <c r="F173" s="278">
        <v>340.59999999999997</v>
      </c>
      <c r="G173" s="278">
        <v>326.19999999999993</v>
      </c>
      <c r="H173" s="278">
        <v>395.9</v>
      </c>
      <c r="I173" s="278">
        <v>410.29999999999995</v>
      </c>
      <c r="J173" s="278">
        <v>430.75</v>
      </c>
      <c r="K173" s="276">
        <v>389.85</v>
      </c>
      <c r="L173" s="276">
        <v>355</v>
      </c>
      <c r="M173" s="276">
        <v>7.39757</v>
      </c>
    </row>
    <row r="174" spans="1:13">
      <c r="A174" s="300">
        <v>165</v>
      </c>
      <c r="B174" s="276" t="s">
        <v>491</v>
      </c>
      <c r="C174" s="276">
        <v>978.95</v>
      </c>
      <c r="D174" s="278">
        <v>976.63333333333333</v>
      </c>
      <c r="E174" s="278">
        <v>969.31666666666661</v>
      </c>
      <c r="F174" s="278">
        <v>959.68333333333328</v>
      </c>
      <c r="G174" s="278">
        <v>952.36666666666656</v>
      </c>
      <c r="H174" s="278">
        <v>986.26666666666665</v>
      </c>
      <c r="I174" s="278">
        <v>993.58333333333348</v>
      </c>
      <c r="J174" s="278">
        <v>1003.2166666666667</v>
      </c>
      <c r="K174" s="276">
        <v>983.95</v>
      </c>
      <c r="L174" s="276">
        <v>967</v>
      </c>
      <c r="M174" s="276">
        <v>15.905709999999999</v>
      </c>
    </row>
    <row r="175" spans="1:13">
      <c r="A175" s="300">
        <v>166</v>
      </c>
      <c r="B175" s="276" t="s">
        <v>165</v>
      </c>
      <c r="C175" s="276">
        <v>193.45</v>
      </c>
      <c r="D175" s="278">
        <v>193.18333333333331</v>
      </c>
      <c r="E175" s="278">
        <v>191.26666666666662</v>
      </c>
      <c r="F175" s="278">
        <v>189.08333333333331</v>
      </c>
      <c r="G175" s="278">
        <v>187.16666666666663</v>
      </c>
      <c r="H175" s="278">
        <v>195.36666666666662</v>
      </c>
      <c r="I175" s="278">
        <v>197.2833333333333</v>
      </c>
      <c r="J175" s="278">
        <v>199.46666666666661</v>
      </c>
      <c r="K175" s="276">
        <v>195.1</v>
      </c>
      <c r="L175" s="276">
        <v>191</v>
      </c>
      <c r="M175" s="276">
        <v>119.86044</v>
      </c>
    </row>
    <row r="176" spans="1:13">
      <c r="A176" s="300">
        <v>167</v>
      </c>
      <c r="B176" s="276" t="s">
        <v>276</v>
      </c>
      <c r="C176" s="276">
        <v>289.3</v>
      </c>
      <c r="D176" s="278">
        <v>290.84999999999997</v>
      </c>
      <c r="E176" s="278">
        <v>284.99999999999994</v>
      </c>
      <c r="F176" s="278">
        <v>280.7</v>
      </c>
      <c r="G176" s="278">
        <v>274.84999999999997</v>
      </c>
      <c r="H176" s="278">
        <v>295.14999999999992</v>
      </c>
      <c r="I176" s="278">
        <v>300.99999999999994</v>
      </c>
      <c r="J176" s="278">
        <v>305.2999999999999</v>
      </c>
      <c r="K176" s="276">
        <v>296.7</v>
      </c>
      <c r="L176" s="276">
        <v>286.55</v>
      </c>
      <c r="M176" s="276">
        <v>7.8700099999999997</v>
      </c>
    </row>
    <row r="177" spans="1:13">
      <c r="A177" s="300">
        <v>168</v>
      </c>
      <c r="B177" s="276" t="s">
        <v>278</v>
      </c>
      <c r="C177" s="276">
        <v>506.9</v>
      </c>
      <c r="D177" s="278">
        <v>509.83333333333331</v>
      </c>
      <c r="E177" s="278">
        <v>499.66666666666663</v>
      </c>
      <c r="F177" s="278">
        <v>492.43333333333334</v>
      </c>
      <c r="G177" s="278">
        <v>482.26666666666665</v>
      </c>
      <c r="H177" s="278">
        <v>517.06666666666661</v>
      </c>
      <c r="I177" s="278">
        <v>527.23333333333323</v>
      </c>
      <c r="J177" s="278">
        <v>534.46666666666658</v>
      </c>
      <c r="K177" s="276">
        <v>520</v>
      </c>
      <c r="L177" s="276">
        <v>502.6</v>
      </c>
      <c r="M177" s="276">
        <v>1.1808700000000001</v>
      </c>
    </row>
    <row r="178" spans="1:13">
      <c r="A178" s="300">
        <v>169</v>
      </c>
      <c r="B178" s="276" t="s">
        <v>279</v>
      </c>
      <c r="C178" s="276">
        <v>472.85</v>
      </c>
      <c r="D178" s="278">
        <v>469.13333333333338</v>
      </c>
      <c r="E178" s="278">
        <v>461.26666666666677</v>
      </c>
      <c r="F178" s="278">
        <v>449.68333333333339</v>
      </c>
      <c r="G178" s="278">
        <v>441.81666666666678</v>
      </c>
      <c r="H178" s="278">
        <v>480.71666666666675</v>
      </c>
      <c r="I178" s="278">
        <v>488.58333333333343</v>
      </c>
      <c r="J178" s="278">
        <v>500.16666666666674</v>
      </c>
      <c r="K178" s="276">
        <v>477</v>
      </c>
      <c r="L178" s="276">
        <v>457.55</v>
      </c>
      <c r="M178" s="276">
        <v>5.49857</v>
      </c>
    </row>
    <row r="179" spans="1:13">
      <c r="A179" s="300">
        <v>170</v>
      </c>
      <c r="B179" s="276" t="s">
        <v>167</v>
      </c>
      <c r="C179" s="276">
        <v>885.55</v>
      </c>
      <c r="D179" s="278">
        <v>883</v>
      </c>
      <c r="E179" s="278">
        <v>875.2</v>
      </c>
      <c r="F179" s="278">
        <v>864.85</v>
      </c>
      <c r="G179" s="278">
        <v>857.05000000000007</v>
      </c>
      <c r="H179" s="278">
        <v>893.35</v>
      </c>
      <c r="I179" s="278">
        <v>901.15</v>
      </c>
      <c r="J179" s="278">
        <v>911.5</v>
      </c>
      <c r="K179" s="276">
        <v>890.8</v>
      </c>
      <c r="L179" s="276">
        <v>872.65</v>
      </c>
      <c r="M179" s="276">
        <v>3.7296</v>
      </c>
    </row>
    <row r="180" spans="1:13">
      <c r="A180" s="300">
        <v>171</v>
      </c>
      <c r="B180" s="276" t="s">
        <v>168</v>
      </c>
      <c r="C180" s="276">
        <v>231.8</v>
      </c>
      <c r="D180" s="278">
        <v>231.01666666666665</v>
      </c>
      <c r="E180" s="278">
        <v>227.2833333333333</v>
      </c>
      <c r="F180" s="278">
        <v>222.76666666666665</v>
      </c>
      <c r="G180" s="278">
        <v>219.0333333333333</v>
      </c>
      <c r="H180" s="278">
        <v>235.5333333333333</v>
      </c>
      <c r="I180" s="278">
        <v>239.26666666666665</v>
      </c>
      <c r="J180" s="278">
        <v>243.7833333333333</v>
      </c>
      <c r="K180" s="276">
        <v>234.75</v>
      </c>
      <c r="L180" s="276">
        <v>226.5</v>
      </c>
      <c r="M180" s="276">
        <v>184.20230000000001</v>
      </c>
    </row>
    <row r="181" spans="1:13">
      <c r="A181" s="300">
        <v>172</v>
      </c>
      <c r="B181" s="276" t="s">
        <v>169</v>
      </c>
      <c r="C181" s="276">
        <v>126.45</v>
      </c>
      <c r="D181" s="278">
        <v>125.28333333333335</v>
      </c>
      <c r="E181" s="278">
        <v>123.36666666666669</v>
      </c>
      <c r="F181" s="278">
        <v>120.28333333333335</v>
      </c>
      <c r="G181" s="278">
        <v>118.36666666666669</v>
      </c>
      <c r="H181" s="278">
        <v>128.36666666666667</v>
      </c>
      <c r="I181" s="278">
        <v>130.28333333333336</v>
      </c>
      <c r="J181" s="278">
        <v>133.36666666666667</v>
      </c>
      <c r="K181" s="276">
        <v>127.2</v>
      </c>
      <c r="L181" s="276">
        <v>122.2</v>
      </c>
      <c r="M181" s="276">
        <v>90.865880000000004</v>
      </c>
    </row>
    <row r="182" spans="1:13">
      <c r="A182" s="300">
        <v>173</v>
      </c>
      <c r="B182" s="276" t="s">
        <v>170</v>
      </c>
      <c r="C182" s="276">
        <v>1964.05</v>
      </c>
      <c r="D182" s="278">
        <v>1967.9333333333332</v>
      </c>
      <c r="E182" s="278">
        <v>1954.7666666666664</v>
      </c>
      <c r="F182" s="278">
        <v>1945.4833333333333</v>
      </c>
      <c r="G182" s="278">
        <v>1932.3166666666666</v>
      </c>
      <c r="H182" s="278">
        <v>1977.2166666666662</v>
      </c>
      <c r="I182" s="278">
        <v>1990.3833333333328</v>
      </c>
      <c r="J182" s="278">
        <v>1999.6666666666661</v>
      </c>
      <c r="K182" s="276">
        <v>1981.1</v>
      </c>
      <c r="L182" s="276">
        <v>1958.65</v>
      </c>
      <c r="M182" s="276">
        <v>128.22945000000001</v>
      </c>
    </row>
    <row r="183" spans="1:13">
      <c r="A183" s="300">
        <v>174</v>
      </c>
      <c r="B183" s="276" t="s">
        <v>171</v>
      </c>
      <c r="C183" s="276">
        <v>54.25</v>
      </c>
      <c r="D183" s="278">
        <v>53.566666666666663</v>
      </c>
      <c r="E183" s="278">
        <v>52.633333333333326</v>
      </c>
      <c r="F183" s="278">
        <v>51.016666666666666</v>
      </c>
      <c r="G183" s="278">
        <v>50.083333333333329</v>
      </c>
      <c r="H183" s="278">
        <v>55.183333333333323</v>
      </c>
      <c r="I183" s="278">
        <v>56.11666666666666</v>
      </c>
      <c r="J183" s="278">
        <v>57.73333333333332</v>
      </c>
      <c r="K183" s="276">
        <v>54.5</v>
      </c>
      <c r="L183" s="276">
        <v>51.95</v>
      </c>
      <c r="M183" s="276">
        <v>446.63015000000001</v>
      </c>
    </row>
    <row r="184" spans="1:13">
      <c r="A184" s="300">
        <v>175</v>
      </c>
      <c r="B184" s="276" t="s">
        <v>3523</v>
      </c>
      <c r="C184" s="276">
        <v>838.65</v>
      </c>
      <c r="D184" s="278">
        <v>826.16666666666663</v>
      </c>
      <c r="E184" s="278">
        <v>810.48333333333323</v>
      </c>
      <c r="F184" s="278">
        <v>782.31666666666661</v>
      </c>
      <c r="G184" s="278">
        <v>766.63333333333321</v>
      </c>
      <c r="H184" s="278">
        <v>854.33333333333326</v>
      </c>
      <c r="I184" s="278">
        <v>870.01666666666665</v>
      </c>
      <c r="J184" s="278">
        <v>898.18333333333328</v>
      </c>
      <c r="K184" s="276">
        <v>841.85</v>
      </c>
      <c r="L184" s="276">
        <v>798</v>
      </c>
      <c r="M184" s="276">
        <v>48.203719999999997</v>
      </c>
    </row>
    <row r="185" spans="1:13">
      <c r="A185" s="300">
        <v>176</v>
      </c>
      <c r="B185" s="276" t="s">
        <v>280</v>
      </c>
      <c r="C185" s="276">
        <v>858.15</v>
      </c>
      <c r="D185" s="278">
        <v>863.51666666666677</v>
      </c>
      <c r="E185" s="278">
        <v>846.03333333333353</v>
      </c>
      <c r="F185" s="278">
        <v>833.91666666666674</v>
      </c>
      <c r="G185" s="278">
        <v>816.43333333333351</v>
      </c>
      <c r="H185" s="278">
        <v>875.63333333333355</v>
      </c>
      <c r="I185" s="278">
        <v>893.1166666666669</v>
      </c>
      <c r="J185" s="278">
        <v>905.23333333333358</v>
      </c>
      <c r="K185" s="276">
        <v>881</v>
      </c>
      <c r="L185" s="276">
        <v>851.4</v>
      </c>
      <c r="M185" s="276">
        <v>38.040640000000003</v>
      </c>
    </row>
    <row r="186" spans="1:13">
      <c r="A186" s="300">
        <v>177</v>
      </c>
      <c r="B186" s="276" t="s">
        <v>172</v>
      </c>
      <c r="C186" s="276">
        <v>256.3</v>
      </c>
      <c r="D186" s="278">
        <v>254.43333333333331</v>
      </c>
      <c r="E186" s="278">
        <v>249.86666666666662</v>
      </c>
      <c r="F186" s="278">
        <v>243.43333333333331</v>
      </c>
      <c r="G186" s="278">
        <v>238.86666666666662</v>
      </c>
      <c r="H186" s="278">
        <v>260.86666666666662</v>
      </c>
      <c r="I186" s="278">
        <v>265.43333333333328</v>
      </c>
      <c r="J186" s="278">
        <v>271.86666666666662</v>
      </c>
      <c r="K186" s="276">
        <v>259</v>
      </c>
      <c r="L186" s="276">
        <v>248</v>
      </c>
      <c r="M186" s="276">
        <v>792.66441999999995</v>
      </c>
    </row>
    <row r="187" spans="1:13">
      <c r="A187" s="300">
        <v>178</v>
      </c>
      <c r="B187" s="276" t="s">
        <v>173</v>
      </c>
      <c r="C187" s="276">
        <v>24905.15</v>
      </c>
      <c r="D187" s="278">
        <v>24882.7</v>
      </c>
      <c r="E187" s="278">
        <v>24724.800000000003</v>
      </c>
      <c r="F187" s="278">
        <v>24544.45</v>
      </c>
      <c r="G187" s="278">
        <v>24386.550000000003</v>
      </c>
      <c r="H187" s="278">
        <v>25063.050000000003</v>
      </c>
      <c r="I187" s="278">
        <v>25220.950000000004</v>
      </c>
      <c r="J187" s="278">
        <v>25401.300000000003</v>
      </c>
      <c r="K187" s="276">
        <v>25040.6</v>
      </c>
      <c r="L187" s="276">
        <v>24702.35</v>
      </c>
      <c r="M187" s="276">
        <v>0.57011999999999996</v>
      </c>
    </row>
    <row r="188" spans="1:13">
      <c r="A188" s="300">
        <v>179</v>
      </c>
      <c r="B188" s="276" t="s">
        <v>174</v>
      </c>
      <c r="C188" s="276">
        <v>1534.25</v>
      </c>
      <c r="D188" s="278">
        <v>1529.2833333333335</v>
      </c>
      <c r="E188" s="278">
        <v>1508.666666666667</v>
      </c>
      <c r="F188" s="278">
        <v>1483.0833333333335</v>
      </c>
      <c r="G188" s="278">
        <v>1462.4666666666669</v>
      </c>
      <c r="H188" s="278">
        <v>1554.866666666667</v>
      </c>
      <c r="I188" s="278">
        <v>1575.4833333333333</v>
      </c>
      <c r="J188" s="278">
        <v>1601.0666666666671</v>
      </c>
      <c r="K188" s="276">
        <v>1549.9</v>
      </c>
      <c r="L188" s="276">
        <v>1503.7</v>
      </c>
      <c r="M188" s="276">
        <v>9.4506599999999992</v>
      </c>
    </row>
    <row r="189" spans="1:13">
      <c r="A189" s="300">
        <v>180</v>
      </c>
      <c r="B189" s="276" t="s">
        <v>175</v>
      </c>
      <c r="C189" s="276">
        <v>5266.65</v>
      </c>
      <c r="D189" s="278">
        <v>5269.5666666666666</v>
      </c>
      <c r="E189" s="278">
        <v>5214.1333333333332</v>
      </c>
      <c r="F189" s="278">
        <v>5161.6166666666668</v>
      </c>
      <c r="G189" s="278">
        <v>5106.1833333333334</v>
      </c>
      <c r="H189" s="278">
        <v>5322.083333333333</v>
      </c>
      <c r="I189" s="278">
        <v>5377.5166666666655</v>
      </c>
      <c r="J189" s="278">
        <v>5430.0333333333328</v>
      </c>
      <c r="K189" s="276">
        <v>5325</v>
      </c>
      <c r="L189" s="276">
        <v>5217.05</v>
      </c>
      <c r="M189" s="276">
        <v>2.0852599999999999</v>
      </c>
    </row>
    <row r="190" spans="1:13">
      <c r="A190" s="300">
        <v>181</v>
      </c>
      <c r="B190" s="276" t="s">
        <v>176</v>
      </c>
      <c r="C190" s="276">
        <v>1033.6500000000001</v>
      </c>
      <c r="D190" s="278">
        <v>1040.2833333333335</v>
      </c>
      <c r="E190" s="278">
        <v>1021.666666666667</v>
      </c>
      <c r="F190" s="278">
        <v>1009.6833333333334</v>
      </c>
      <c r="G190" s="278">
        <v>991.06666666666683</v>
      </c>
      <c r="H190" s="278">
        <v>1052.2666666666671</v>
      </c>
      <c r="I190" s="278">
        <v>1070.8833333333334</v>
      </c>
      <c r="J190" s="278">
        <v>1082.8666666666672</v>
      </c>
      <c r="K190" s="276">
        <v>1058.9000000000001</v>
      </c>
      <c r="L190" s="276">
        <v>1028.3</v>
      </c>
      <c r="M190" s="276">
        <v>32.524009999999997</v>
      </c>
    </row>
    <row r="191" spans="1:13">
      <c r="A191" s="300">
        <v>182</v>
      </c>
      <c r="B191" s="276" t="s">
        <v>178</v>
      </c>
      <c r="C191" s="276">
        <v>548.25</v>
      </c>
      <c r="D191" s="278">
        <v>546.9</v>
      </c>
      <c r="E191" s="278">
        <v>542.34999999999991</v>
      </c>
      <c r="F191" s="278">
        <v>536.44999999999993</v>
      </c>
      <c r="G191" s="278">
        <v>531.89999999999986</v>
      </c>
      <c r="H191" s="278">
        <v>552.79999999999995</v>
      </c>
      <c r="I191" s="278">
        <v>557.34999999999991</v>
      </c>
      <c r="J191" s="278">
        <v>563.25</v>
      </c>
      <c r="K191" s="276">
        <v>551.45000000000005</v>
      </c>
      <c r="L191" s="276">
        <v>541</v>
      </c>
      <c r="M191" s="276">
        <v>93.454580000000007</v>
      </c>
    </row>
    <row r="192" spans="1:13">
      <c r="A192" s="300">
        <v>183</v>
      </c>
      <c r="B192" s="276" t="s">
        <v>179</v>
      </c>
      <c r="C192" s="276">
        <v>443.25</v>
      </c>
      <c r="D192" s="278">
        <v>442.09999999999997</v>
      </c>
      <c r="E192" s="278">
        <v>434.29999999999995</v>
      </c>
      <c r="F192" s="278">
        <v>425.34999999999997</v>
      </c>
      <c r="G192" s="278">
        <v>417.54999999999995</v>
      </c>
      <c r="H192" s="278">
        <v>451.04999999999995</v>
      </c>
      <c r="I192" s="278">
        <v>458.85</v>
      </c>
      <c r="J192" s="278">
        <v>467.79999999999995</v>
      </c>
      <c r="K192" s="276">
        <v>449.9</v>
      </c>
      <c r="L192" s="276">
        <v>433.15</v>
      </c>
      <c r="M192" s="276">
        <v>62.420180000000002</v>
      </c>
    </row>
    <row r="193" spans="1:13">
      <c r="A193" s="300">
        <v>184</v>
      </c>
      <c r="B193" s="276" t="s">
        <v>282</v>
      </c>
      <c r="C193" s="276">
        <v>569.1</v>
      </c>
      <c r="D193" s="278">
        <v>570.69999999999993</v>
      </c>
      <c r="E193" s="278">
        <v>563.99999999999989</v>
      </c>
      <c r="F193" s="278">
        <v>558.9</v>
      </c>
      <c r="G193" s="278">
        <v>552.19999999999993</v>
      </c>
      <c r="H193" s="278">
        <v>575.79999999999984</v>
      </c>
      <c r="I193" s="278">
        <v>582.49999999999989</v>
      </c>
      <c r="J193" s="278">
        <v>587.5999999999998</v>
      </c>
      <c r="K193" s="276">
        <v>577.4</v>
      </c>
      <c r="L193" s="276">
        <v>565.6</v>
      </c>
      <c r="M193" s="276">
        <v>3.2411699999999999</v>
      </c>
    </row>
    <row r="194" spans="1:13">
      <c r="A194" s="300">
        <v>185</v>
      </c>
      <c r="B194" s="276" t="s">
        <v>3464</v>
      </c>
      <c r="C194" s="276">
        <v>550.4</v>
      </c>
      <c r="D194" s="278">
        <v>547.76666666666665</v>
      </c>
      <c r="E194" s="278">
        <v>542.63333333333333</v>
      </c>
      <c r="F194" s="278">
        <v>534.86666666666667</v>
      </c>
      <c r="G194" s="278">
        <v>529.73333333333335</v>
      </c>
      <c r="H194" s="278">
        <v>555.5333333333333</v>
      </c>
      <c r="I194" s="278">
        <v>560.66666666666652</v>
      </c>
      <c r="J194" s="278">
        <v>568.43333333333328</v>
      </c>
      <c r="K194" s="276">
        <v>552.9</v>
      </c>
      <c r="L194" s="276">
        <v>540</v>
      </c>
      <c r="M194" s="276">
        <v>38.592179999999999</v>
      </c>
    </row>
    <row r="195" spans="1:13">
      <c r="A195" s="300">
        <v>186</v>
      </c>
      <c r="B195" s="276" t="s">
        <v>183</v>
      </c>
      <c r="C195" s="276">
        <v>184.85</v>
      </c>
      <c r="D195" s="278">
        <v>184.70000000000002</v>
      </c>
      <c r="E195" s="278">
        <v>183.40000000000003</v>
      </c>
      <c r="F195" s="278">
        <v>181.95000000000002</v>
      </c>
      <c r="G195" s="278">
        <v>180.65000000000003</v>
      </c>
      <c r="H195" s="278">
        <v>186.15000000000003</v>
      </c>
      <c r="I195" s="278">
        <v>187.45000000000005</v>
      </c>
      <c r="J195" s="278">
        <v>188.90000000000003</v>
      </c>
      <c r="K195" s="276">
        <v>186</v>
      </c>
      <c r="L195" s="276">
        <v>183.25</v>
      </c>
      <c r="M195" s="276">
        <v>333.32481000000001</v>
      </c>
    </row>
    <row r="196" spans="1:13">
      <c r="A196" s="300">
        <v>187</v>
      </c>
      <c r="B196" s="276" t="s">
        <v>185</v>
      </c>
      <c r="C196" s="276">
        <v>69.25</v>
      </c>
      <c r="D196" s="278">
        <v>68.849999999999994</v>
      </c>
      <c r="E196" s="278">
        <v>67.999999999999986</v>
      </c>
      <c r="F196" s="278">
        <v>66.749999999999986</v>
      </c>
      <c r="G196" s="278">
        <v>65.899999999999977</v>
      </c>
      <c r="H196" s="278">
        <v>70.099999999999994</v>
      </c>
      <c r="I196" s="278">
        <v>70.950000000000017</v>
      </c>
      <c r="J196" s="278">
        <v>72.2</v>
      </c>
      <c r="K196" s="276">
        <v>69.7</v>
      </c>
      <c r="L196" s="276">
        <v>67.599999999999994</v>
      </c>
      <c r="M196" s="276">
        <v>373.61698999999999</v>
      </c>
    </row>
    <row r="197" spans="1:13">
      <c r="A197" s="300">
        <v>188</v>
      </c>
      <c r="B197" s="267" t="s">
        <v>186</v>
      </c>
      <c r="C197" s="267">
        <v>620.9</v>
      </c>
      <c r="D197" s="307">
        <v>617.88333333333333</v>
      </c>
      <c r="E197" s="307">
        <v>611.01666666666665</v>
      </c>
      <c r="F197" s="307">
        <v>601.13333333333333</v>
      </c>
      <c r="G197" s="307">
        <v>594.26666666666665</v>
      </c>
      <c r="H197" s="307">
        <v>627.76666666666665</v>
      </c>
      <c r="I197" s="307">
        <v>634.63333333333321</v>
      </c>
      <c r="J197" s="307">
        <v>644.51666666666665</v>
      </c>
      <c r="K197" s="267">
        <v>624.75</v>
      </c>
      <c r="L197" s="267">
        <v>608</v>
      </c>
      <c r="M197" s="267">
        <v>247.75651999999999</v>
      </c>
    </row>
    <row r="198" spans="1:13">
      <c r="A198" s="300">
        <v>189</v>
      </c>
      <c r="B198" s="267" t="s">
        <v>187</v>
      </c>
      <c r="C198" s="267">
        <v>2709.45</v>
      </c>
      <c r="D198" s="307">
        <v>2728.05</v>
      </c>
      <c r="E198" s="307">
        <v>2682.2000000000003</v>
      </c>
      <c r="F198" s="307">
        <v>2654.9500000000003</v>
      </c>
      <c r="G198" s="307">
        <v>2609.1000000000004</v>
      </c>
      <c r="H198" s="307">
        <v>2755.3</v>
      </c>
      <c r="I198" s="307">
        <v>2801.1500000000005</v>
      </c>
      <c r="J198" s="307">
        <v>2828.4</v>
      </c>
      <c r="K198" s="267">
        <v>2773.9</v>
      </c>
      <c r="L198" s="267">
        <v>2700.8</v>
      </c>
      <c r="M198" s="267">
        <v>28.525480000000002</v>
      </c>
    </row>
    <row r="199" spans="1:13">
      <c r="A199" s="300">
        <v>190</v>
      </c>
      <c r="B199" s="267" t="s">
        <v>188</v>
      </c>
      <c r="C199" s="267">
        <v>915.15</v>
      </c>
      <c r="D199" s="307">
        <v>912.9</v>
      </c>
      <c r="E199" s="307">
        <v>905.19999999999993</v>
      </c>
      <c r="F199" s="307">
        <v>895.25</v>
      </c>
      <c r="G199" s="307">
        <v>887.55</v>
      </c>
      <c r="H199" s="307">
        <v>922.84999999999991</v>
      </c>
      <c r="I199" s="307">
        <v>930.55</v>
      </c>
      <c r="J199" s="307">
        <v>940.49999999999989</v>
      </c>
      <c r="K199" s="267">
        <v>920.6</v>
      </c>
      <c r="L199" s="267">
        <v>902.95</v>
      </c>
      <c r="M199" s="267">
        <v>57.050199999999997</v>
      </c>
    </row>
    <row r="200" spans="1:13">
      <c r="A200" s="300">
        <v>191</v>
      </c>
      <c r="B200" s="267" t="s">
        <v>189</v>
      </c>
      <c r="C200" s="267">
        <v>1418.5</v>
      </c>
      <c r="D200" s="307">
        <v>1409.5166666666667</v>
      </c>
      <c r="E200" s="307">
        <v>1395.0333333333333</v>
      </c>
      <c r="F200" s="307">
        <v>1371.5666666666666</v>
      </c>
      <c r="G200" s="307">
        <v>1357.0833333333333</v>
      </c>
      <c r="H200" s="307">
        <v>1432.9833333333333</v>
      </c>
      <c r="I200" s="307">
        <v>1447.4666666666665</v>
      </c>
      <c r="J200" s="307">
        <v>1470.9333333333334</v>
      </c>
      <c r="K200" s="267">
        <v>1424</v>
      </c>
      <c r="L200" s="267">
        <v>1386.05</v>
      </c>
      <c r="M200" s="267">
        <v>39.39085</v>
      </c>
    </row>
    <row r="201" spans="1:13">
      <c r="A201" s="300">
        <v>192</v>
      </c>
      <c r="B201" s="267" t="s">
        <v>190</v>
      </c>
      <c r="C201" s="267">
        <v>2670.15</v>
      </c>
      <c r="D201" s="307">
        <v>2682.9166666666665</v>
      </c>
      <c r="E201" s="307">
        <v>2647.833333333333</v>
      </c>
      <c r="F201" s="307">
        <v>2625.5166666666664</v>
      </c>
      <c r="G201" s="307">
        <v>2590.4333333333329</v>
      </c>
      <c r="H201" s="307">
        <v>2705.2333333333331</v>
      </c>
      <c r="I201" s="307">
        <v>2740.3166666666662</v>
      </c>
      <c r="J201" s="307">
        <v>2762.6333333333332</v>
      </c>
      <c r="K201" s="267">
        <v>2718</v>
      </c>
      <c r="L201" s="267">
        <v>2660.6</v>
      </c>
      <c r="M201" s="267">
        <v>3.0566900000000001</v>
      </c>
    </row>
    <row r="202" spans="1:13">
      <c r="A202" s="300">
        <v>193</v>
      </c>
      <c r="B202" s="267" t="s">
        <v>191</v>
      </c>
      <c r="C202" s="267">
        <v>324.45</v>
      </c>
      <c r="D202" s="307">
        <v>321.86666666666667</v>
      </c>
      <c r="E202" s="307">
        <v>318.23333333333335</v>
      </c>
      <c r="F202" s="307">
        <v>312.01666666666665</v>
      </c>
      <c r="G202" s="307">
        <v>308.38333333333333</v>
      </c>
      <c r="H202" s="307">
        <v>328.08333333333337</v>
      </c>
      <c r="I202" s="307">
        <v>331.7166666666667</v>
      </c>
      <c r="J202" s="307">
        <v>337.93333333333339</v>
      </c>
      <c r="K202" s="267">
        <v>325.5</v>
      </c>
      <c r="L202" s="267">
        <v>315.64999999999998</v>
      </c>
      <c r="M202" s="267">
        <v>19.165870000000002</v>
      </c>
    </row>
    <row r="203" spans="1:13">
      <c r="A203" s="300">
        <v>194</v>
      </c>
      <c r="B203" s="267" t="s">
        <v>550</v>
      </c>
      <c r="C203" s="267">
        <v>677.8</v>
      </c>
      <c r="D203" s="307">
        <v>684.2833333333333</v>
      </c>
      <c r="E203" s="307">
        <v>668.51666666666665</v>
      </c>
      <c r="F203" s="307">
        <v>659.23333333333335</v>
      </c>
      <c r="G203" s="307">
        <v>643.4666666666667</v>
      </c>
      <c r="H203" s="307">
        <v>693.56666666666661</v>
      </c>
      <c r="I203" s="307">
        <v>709.33333333333326</v>
      </c>
      <c r="J203" s="307">
        <v>718.61666666666656</v>
      </c>
      <c r="K203" s="267">
        <v>700.05</v>
      </c>
      <c r="L203" s="267">
        <v>675</v>
      </c>
      <c r="M203" s="267">
        <v>11.724539999999999</v>
      </c>
    </row>
    <row r="204" spans="1:13">
      <c r="A204" s="300">
        <v>195</v>
      </c>
      <c r="B204" s="267" t="s">
        <v>192</v>
      </c>
      <c r="C204" s="267">
        <v>498.15</v>
      </c>
      <c r="D204" s="307">
        <v>495.73333333333335</v>
      </c>
      <c r="E204" s="307">
        <v>489.91666666666669</v>
      </c>
      <c r="F204" s="307">
        <v>481.68333333333334</v>
      </c>
      <c r="G204" s="307">
        <v>475.86666666666667</v>
      </c>
      <c r="H204" s="307">
        <v>503.9666666666667</v>
      </c>
      <c r="I204" s="307">
        <v>509.7833333333333</v>
      </c>
      <c r="J204" s="307">
        <v>518.01666666666665</v>
      </c>
      <c r="K204" s="267">
        <v>501.55</v>
      </c>
      <c r="L204" s="267">
        <v>487.5</v>
      </c>
      <c r="M204" s="267">
        <v>22.828939999999999</v>
      </c>
    </row>
    <row r="205" spans="1:13">
      <c r="A205" s="300">
        <v>196</v>
      </c>
      <c r="B205" s="267" t="s">
        <v>193</v>
      </c>
      <c r="C205" s="267">
        <v>1070</v>
      </c>
      <c r="D205" s="307">
        <v>1070.7666666666667</v>
      </c>
      <c r="E205" s="307">
        <v>1059.5833333333333</v>
      </c>
      <c r="F205" s="307">
        <v>1049.1666666666665</v>
      </c>
      <c r="G205" s="307">
        <v>1037.9833333333331</v>
      </c>
      <c r="H205" s="307">
        <v>1081.1833333333334</v>
      </c>
      <c r="I205" s="307">
        <v>1092.3666666666668</v>
      </c>
      <c r="J205" s="307">
        <v>1102.7833333333335</v>
      </c>
      <c r="K205" s="267">
        <v>1081.95</v>
      </c>
      <c r="L205" s="267">
        <v>1060.3499999999999</v>
      </c>
      <c r="M205" s="267">
        <v>3.6985000000000001</v>
      </c>
    </row>
    <row r="206" spans="1:13">
      <c r="A206" s="300">
        <v>197</v>
      </c>
      <c r="B206" s="267" t="s">
        <v>195</v>
      </c>
      <c r="C206" s="267">
        <v>4893.5</v>
      </c>
      <c r="D206" s="307">
        <v>4898.2333333333336</v>
      </c>
      <c r="E206" s="307">
        <v>4836.4666666666672</v>
      </c>
      <c r="F206" s="307">
        <v>4779.4333333333334</v>
      </c>
      <c r="G206" s="307">
        <v>4717.666666666667</v>
      </c>
      <c r="H206" s="307">
        <v>4955.2666666666673</v>
      </c>
      <c r="I206" s="307">
        <v>5017.0333333333338</v>
      </c>
      <c r="J206" s="307">
        <v>5074.0666666666675</v>
      </c>
      <c r="K206" s="267">
        <v>4960</v>
      </c>
      <c r="L206" s="267">
        <v>4841.2</v>
      </c>
      <c r="M206" s="267">
        <v>7.40259</v>
      </c>
    </row>
    <row r="207" spans="1:13">
      <c r="A207" s="300">
        <v>198</v>
      </c>
      <c r="B207" s="267" t="s">
        <v>196</v>
      </c>
      <c r="C207" s="267">
        <v>30.95</v>
      </c>
      <c r="D207" s="307">
        <v>30.600000000000005</v>
      </c>
      <c r="E207" s="307">
        <v>29.95000000000001</v>
      </c>
      <c r="F207" s="307">
        <v>28.950000000000006</v>
      </c>
      <c r="G207" s="307">
        <v>28.300000000000011</v>
      </c>
      <c r="H207" s="307">
        <v>31.600000000000009</v>
      </c>
      <c r="I207" s="307">
        <v>32.250000000000007</v>
      </c>
      <c r="J207" s="307">
        <v>33.250000000000007</v>
      </c>
      <c r="K207" s="267">
        <v>31.25</v>
      </c>
      <c r="L207" s="267">
        <v>29.6</v>
      </c>
      <c r="M207" s="267">
        <v>145.4796</v>
      </c>
    </row>
    <row r="208" spans="1:13">
      <c r="A208" s="300">
        <v>199</v>
      </c>
      <c r="B208" s="267" t="s">
        <v>197</v>
      </c>
      <c r="C208" s="267">
        <v>454.75</v>
      </c>
      <c r="D208" s="307">
        <v>450.38333333333338</v>
      </c>
      <c r="E208" s="307">
        <v>441.86666666666679</v>
      </c>
      <c r="F208" s="307">
        <v>428.98333333333341</v>
      </c>
      <c r="G208" s="307">
        <v>420.46666666666681</v>
      </c>
      <c r="H208" s="307">
        <v>463.26666666666677</v>
      </c>
      <c r="I208" s="307">
        <v>471.7833333333333</v>
      </c>
      <c r="J208" s="307">
        <v>484.66666666666674</v>
      </c>
      <c r="K208" s="267">
        <v>458.9</v>
      </c>
      <c r="L208" s="267">
        <v>437.5</v>
      </c>
      <c r="M208" s="267">
        <v>132.51976999999999</v>
      </c>
    </row>
    <row r="209" spans="1:13">
      <c r="A209" s="300">
        <v>200</v>
      </c>
      <c r="B209" s="267" t="s">
        <v>563</v>
      </c>
      <c r="C209" s="267">
        <v>846.4</v>
      </c>
      <c r="D209" s="307">
        <v>857.13333333333333</v>
      </c>
      <c r="E209" s="307">
        <v>829.26666666666665</v>
      </c>
      <c r="F209" s="307">
        <v>812.13333333333333</v>
      </c>
      <c r="G209" s="307">
        <v>784.26666666666665</v>
      </c>
      <c r="H209" s="307">
        <v>874.26666666666665</v>
      </c>
      <c r="I209" s="307">
        <v>902.13333333333321</v>
      </c>
      <c r="J209" s="307">
        <v>919.26666666666665</v>
      </c>
      <c r="K209" s="267">
        <v>885</v>
      </c>
      <c r="L209" s="267">
        <v>840</v>
      </c>
      <c r="M209" s="267">
        <v>2.6817899999999999</v>
      </c>
    </row>
    <row r="210" spans="1:13">
      <c r="A210" s="300">
        <v>201</v>
      </c>
      <c r="B210" s="267" t="s">
        <v>284</v>
      </c>
      <c r="C210" s="267">
        <v>191.55</v>
      </c>
      <c r="D210" s="307">
        <v>192.85</v>
      </c>
      <c r="E210" s="307">
        <v>189.7</v>
      </c>
      <c r="F210" s="307">
        <v>187.85</v>
      </c>
      <c r="G210" s="307">
        <v>184.7</v>
      </c>
      <c r="H210" s="307">
        <v>194.7</v>
      </c>
      <c r="I210" s="307">
        <v>197.85000000000002</v>
      </c>
      <c r="J210" s="307">
        <v>199.7</v>
      </c>
      <c r="K210" s="267">
        <v>196</v>
      </c>
      <c r="L210" s="267">
        <v>191</v>
      </c>
      <c r="M210" s="267">
        <v>5.4884700000000004</v>
      </c>
    </row>
    <row r="211" spans="1:13">
      <c r="A211" s="300">
        <v>202</v>
      </c>
      <c r="B211" s="267" t="s">
        <v>199</v>
      </c>
      <c r="C211" s="267">
        <v>808</v>
      </c>
      <c r="D211" s="307">
        <v>809.9</v>
      </c>
      <c r="E211" s="307">
        <v>800.8</v>
      </c>
      <c r="F211" s="307">
        <v>793.6</v>
      </c>
      <c r="G211" s="307">
        <v>784.5</v>
      </c>
      <c r="H211" s="307">
        <v>817.09999999999991</v>
      </c>
      <c r="I211" s="307">
        <v>826.2</v>
      </c>
      <c r="J211" s="307">
        <v>833.39999999999986</v>
      </c>
      <c r="K211" s="267">
        <v>819</v>
      </c>
      <c r="L211" s="267">
        <v>802.7</v>
      </c>
      <c r="M211" s="267">
        <v>24.74465</v>
      </c>
    </row>
    <row r="212" spans="1:13">
      <c r="A212" s="300">
        <v>203</v>
      </c>
      <c r="B212" s="267" t="s">
        <v>569</v>
      </c>
      <c r="C212" s="267">
        <v>2148.5500000000002</v>
      </c>
      <c r="D212" s="307">
        <v>2150.0499999999997</v>
      </c>
      <c r="E212" s="307">
        <v>2120.0999999999995</v>
      </c>
      <c r="F212" s="307">
        <v>2091.6499999999996</v>
      </c>
      <c r="G212" s="307">
        <v>2061.6999999999994</v>
      </c>
      <c r="H212" s="307">
        <v>2178.4999999999995</v>
      </c>
      <c r="I212" s="307">
        <v>2208.4499999999994</v>
      </c>
      <c r="J212" s="307">
        <v>2236.8999999999996</v>
      </c>
      <c r="K212" s="267">
        <v>2180</v>
      </c>
      <c r="L212" s="267">
        <v>2121.6</v>
      </c>
      <c r="M212" s="267">
        <v>0.34064</v>
      </c>
    </row>
    <row r="213" spans="1:13">
      <c r="A213" s="300">
        <v>204</v>
      </c>
      <c r="B213" s="267" t="s">
        <v>200</v>
      </c>
      <c r="C213" s="267">
        <v>360.3</v>
      </c>
      <c r="D213" s="307">
        <v>360.76666666666665</v>
      </c>
      <c r="E213" s="307">
        <v>357.5333333333333</v>
      </c>
      <c r="F213" s="307">
        <v>354.76666666666665</v>
      </c>
      <c r="G213" s="307">
        <v>351.5333333333333</v>
      </c>
      <c r="H213" s="307">
        <v>363.5333333333333</v>
      </c>
      <c r="I213" s="307">
        <v>366.76666666666665</v>
      </c>
      <c r="J213" s="307">
        <v>369.5333333333333</v>
      </c>
      <c r="K213" s="267">
        <v>364</v>
      </c>
      <c r="L213" s="267">
        <v>358</v>
      </c>
      <c r="M213" s="267">
        <v>106.97045</v>
      </c>
    </row>
    <row r="214" spans="1:13">
      <c r="A214" s="300">
        <v>205</v>
      </c>
      <c r="B214" s="267" t="s">
        <v>202</v>
      </c>
      <c r="C214" s="267">
        <v>204.5</v>
      </c>
      <c r="D214" s="307">
        <v>203.43333333333331</v>
      </c>
      <c r="E214" s="307">
        <v>199.86666666666662</v>
      </c>
      <c r="F214" s="307">
        <v>195.23333333333332</v>
      </c>
      <c r="G214" s="307">
        <v>191.66666666666663</v>
      </c>
      <c r="H214" s="307">
        <v>208.06666666666661</v>
      </c>
      <c r="I214" s="307">
        <v>211.63333333333327</v>
      </c>
      <c r="J214" s="307">
        <v>216.26666666666659</v>
      </c>
      <c r="K214" s="267">
        <v>207</v>
      </c>
      <c r="L214" s="267">
        <v>198.8</v>
      </c>
      <c r="M214" s="267">
        <v>263.33708999999999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G29" sqref="G2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1"/>
      <c r="B1" s="561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44169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58" t="s">
        <v>16</v>
      </c>
      <c r="B9" s="559" t="s">
        <v>18</v>
      </c>
      <c r="C9" s="557" t="s">
        <v>19</v>
      </c>
      <c r="D9" s="557" t="s">
        <v>20</v>
      </c>
      <c r="E9" s="557" t="s">
        <v>21</v>
      </c>
      <c r="F9" s="557"/>
      <c r="G9" s="557"/>
      <c r="H9" s="557" t="s">
        <v>22</v>
      </c>
      <c r="I9" s="557"/>
      <c r="J9" s="557"/>
      <c r="K9" s="273"/>
      <c r="L9" s="280"/>
      <c r="M9" s="281"/>
    </row>
    <row r="10" spans="1:15" ht="42.75" customHeight="1">
      <c r="A10" s="553"/>
      <c r="B10" s="555"/>
      <c r="C10" s="560" t="s">
        <v>23</v>
      </c>
      <c r="D10" s="560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22713.4</v>
      </c>
      <c r="D11" s="278">
        <v>22556.466666666664</v>
      </c>
      <c r="E11" s="278">
        <v>22312.933333333327</v>
      </c>
      <c r="F11" s="278">
        <v>21912.466666666664</v>
      </c>
      <c r="G11" s="278">
        <v>21668.933333333327</v>
      </c>
      <c r="H11" s="278">
        <v>22956.933333333327</v>
      </c>
      <c r="I11" s="278">
        <v>23200.46666666666</v>
      </c>
      <c r="J11" s="278">
        <v>23600.933333333327</v>
      </c>
      <c r="K11" s="276">
        <v>22800</v>
      </c>
      <c r="L11" s="276">
        <v>22156</v>
      </c>
      <c r="M11" s="276">
        <v>3.356E-2</v>
      </c>
    </row>
    <row r="12" spans="1:15" ht="12" customHeight="1">
      <c r="A12" s="267">
        <v>2</v>
      </c>
      <c r="B12" s="276" t="s">
        <v>802</v>
      </c>
      <c r="C12" s="277">
        <v>1195.5</v>
      </c>
      <c r="D12" s="278">
        <v>1192.0333333333333</v>
      </c>
      <c r="E12" s="278">
        <v>1174.0666666666666</v>
      </c>
      <c r="F12" s="278">
        <v>1152.6333333333332</v>
      </c>
      <c r="G12" s="278">
        <v>1134.6666666666665</v>
      </c>
      <c r="H12" s="278">
        <v>1213.4666666666667</v>
      </c>
      <c r="I12" s="278">
        <v>1231.4333333333334</v>
      </c>
      <c r="J12" s="278">
        <v>1252.8666666666668</v>
      </c>
      <c r="K12" s="276">
        <v>1210</v>
      </c>
      <c r="L12" s="276">
        <v>1170.5999999999999</v>
      </c>
      <c r="M12" s="276">
        <v>3.0143200000000001</v>
      </c>
    </row>
    <row r="13" spans="1:15" ht="12" customHeight="1">
      <c r="A13" s="267">
        <v>3</v>
      </c>
      <c r="B13" s="276" t="s">
        <v>294</v>
      </c>
      <c r="C13" s="277">
        <v>1679.9</v>
      </c>
      <c r="D13" s="278">
        <v>1672.6333333333332</v>
      </c>
      <c r="E13" s="278">
        <v>1657.2666666666664</v>
      </c>
      <c r="F13" s="278">
        <v>1634.6333333333332</v>
      </c>
      <c r="G13" s="278">
        <v>1619.2666666666664</v>
      </c>
      <c r="H13" s="278">
        <v>1695.2666666666664</v>
      </c>
      <c r="I13" s="278">
        <v>1710.6333333333332</v>
      </c>
      <c r="J13" s="278">
        <v>1733.2666666666664</v>
      </c>
      <c r="K13" s="276">
        <v>1688</v>
      </c>
      <c r="L13" s="276">
        <v>1650</v>
      </c>
      <c r="M13" s="276">
        <v>0.44152999999999998</v>
      </c>
    </row>
    <row r="14" spans="1:15" ht="12" customHeight="1">
      <c r="A14" s="267">
        <v>4</v>
      </c>
      <c r="B14" s="276" t="s">
        <v>3119</v>
      </c>
      <c r="C14" s="277">
        <v>1172</v>
      </c>
      <c r="D14" s="278">
        <v>1193.6499999999999</v>
      </c>
      <c r="E14" s="278">
        <v>1148.3499999999997</v>
      </c>
      <c r="F14" s="278">
        <v>1124.6999999999998</v>
      </c>
      <c r="G14" s="278">
        <v>1079.3999999999996</v>
      </c>
      <c r="H14" s="278">
        <v>1217.2999999999997</v>
      </c>
      <c r="I14" s="278">
        <v>1262.5999999999999</v>
      </c>
      <c r="J14" s="278">
        <v>1286.2499999999998</v>
      </c>
      <c r="K14" s="276">
        <v>1238.95</v>
      </c>
      <c r="L14" s="276">
        <v>1170</v>
      </c>
      <c r="M14" s="276">
        <v>2.9571999999999998</v>
      </c>
    </row>
    <row r="15" spans="1:15" ht="12" customHeight="1">
      <c r="A15" s="267">
        <v>5</v>
      </c>
      <c r="B15" s="276" t="s">
        <v>295</v>
      </c>
      <c r="C15" s="277">
        <v>15291.1</v>
      </c>
      <c r="D15" s="278">
        <v>15295.366666666667</v>
      </c>
      <c r="E15" s="278">
        <v>15210.733333333334</v>
      </c>
      <c r="F15" s="278">
        <v>15130.366666666667</v>
      </c>
      <c r="G15" s="278">
        <v>15045.733333333334</v>
      </c>
      <c r="H15" s="278">
        <v>15375.733333333334</v>
      </c>
      <c r="I15" s="278">
        <v>15460.366666666669</v>
      </c>
      <c r="J15" s="278">
        <v>15540.733333333334</v>
      </c>
      <c r="K15" s="276">
        <v>15380</v>
      </c>
      <c r="L15" s="276">
        <v>15215</v>
      </c>
      <c r="M15" s="276">
        <v>7.9079999999999998E-2</v>
      </c>
    </row>
    <row r="16" spans="1:15" ht="12" customHeight="1">
      <c r="A16" s="267">
        <v>6</v>
      </c>
      <c r="B16" s="276" t="s">
        <v>227</v>
      </c>
      <c r="C16" s="277">
        <v>91.4</v>
      </c>
      <c r="D16" s="278">
        <v>91.816666666666663</v>
      </c>
      <c r="E16" s="278">
        <v>90.383333333333326</v>
      </c>
      <c r="F16" s="278">
        <v>89.36666666666666</v>
      </c>
      <c r="G16" s="278">
        <v>87.933333333333323</v>
      </c>
      <c r="H16" s="278">
        <v>92.833333333333329</v>
      </c>
      <c r="I16" s="278">
        <v>94.266666666666666</v>
      </c>
      <c r="J16" s="278">
        <v>95.283333333333331</v>
      </c>
      <c r="K16" s="276">
        <v>93.25</v>
      </c>
      <c r="L16" s="276">
        <v>90.8</v>
      </c>
      <c r="M16" s="276">
        <v>35.679639999999999</v>
      </c>
    </row>
    <row r="17" spans="1:13" ht="12" customHeight="1">
      <c r="A17" s="267">
        <v>7</v>
      </c>
      <c r="B17" s="276" t="s">
        <v>228</v>
      </c>
      <c r="C17" s="277">
        <v>163.69999999999999</v>
      </c>
      <c r="D17" s="278">
        <v>164.9</v>
      </c>
      <c r="E17" s="278">
        <v>161.80000000000001</v>
      </c>
      <c r="F17" s="278">
        <v>159.9</v>
      </c>
      <c r="G17" s="278">
        <v>156.80000000000001</v>
      </c>
      <c r="H17" s="278">
        <v>166.8</v>
      </c>
      <c r="I17" s="278">
        <v>169.89999999999998</v>
      </c>
      <c r="J17" s="278">
        <v>171.8</v>
      </c>
      <c r="K17" s="276">
        <v>168</v>
      </c>
      <c r="L17" s="276">
        <v>163</v>
      </c>
      <c r="M17" s="276">
        <v>16.853439999999999</v>
      </c>
    </row>
    <row r="18" spans="1:13" ht="12" customHeight="1">
      <c r="A18" s="267">
        <v>8</v>
      </c>
      <c r="B18" s="276" t="s">
        <v>38</v>
      </c>
      <c r="C18" s="277">
        <v>1718.1</v>
      </c>
      <c r="D18" s="278">
        <v>1722.7</v>
      </c>
      <c r="E18" s="278">
        <v>1702.5</v>
      </c>
      <c r="F18" s="278">
        <v>1686.8999999999999</v>
      </c>
      <c r="G18" s="278">
        <v>1666.6999999999998</v>
      </c>
      <c r="H18" s="278">
        <v>1738.3000000000002</v>
      </c>
      <c r="I18" s="278">
        <v>1758.5000000000005</v>
      </c>
      <c r="J18" s="278">
        <v>1774.1000000000004</v>
      </c>
      <c r="K18" s="276">
        <v>1742.9</v>
      </c>
      <c r="L18" s="276">
        <v>1707.1</v>
      </c>
      <c r="M18" s="276">
        <v>7.25291</v>
      </c>
    </row>
    <row r="19" spans="1:13" ht="12" customHeight="1">
      <c r="A19" s="267">
        <v>9</v>
      </c>
      <c r="B19" s="276" t="s">
        <v>296</v>
      </c>
      <c r="C19" s="277">
        <v>364.05</v>
      </c>
      <c r="D19" s="278">
        <v>369.40000000000003</v>
      </c>
      <c r="E19" s="278">
        <v>356.15000000000009</v>
      </c>
      <c r="F19" s="278">
        <v>348.25000000000006</v>
      </c>
      <c r="G19" s="278">
        <v>335.00000000000011</v>
      </c>
      <c r="H19" s="278">
        <v>377.30000000000007</v>
      </c>
      <c r="I19" s="278">
        <v>390.54999999999995</v>
      </c>
      <c r="J19" s="278">
        <v>398.45000000000005</v>
      </c>
      <c r="K19" s="276">
        <v>382.65</v>
      </c>
      <c r="L19" s="276">
        <v>361.5</v>
      </c>
      <c r="M19" s="276">
        <v>70.666910000000001</v>
      </c>
    </row>
    <row r="20" spans="1:13" ht="12" customHeight="1">
      <c r="A20" s="267">
        <v>10</v>
      </c>
      <c r="B20" s="276" t="s">
        <v>297</v>
      </c>
      <c r="C20" s="277">
        <v>1145</v>
      </c>
      <c r="D20" s="278">
        <v>1148.3333333333333</v>
      </c>
      <c r="E20" s="278">
        <v>1136.7666666666664</v>
      </c>
      <c r="F20" s="278">
        <v>1128.5333333333331</v>
      </c>
      <c r="G20" s="278">
        <v>1116.9666666666662</v>
      </c>
      <c r="H20" s="278">
        <v>1156.5666666666666</v>
      </c>
      <c r="I20" s="278">
        <v>1168.1333333333337</v>
      </c>
      <c r="J20" s="278">
        <v>1176.3666666666668</v>
      </c>
      <c r="K20" s="276">
        <v>1159.9000000000001</v>
      </c>
      <c r="L20" s="276">
        <v>1140.0999999999999</v>
      </c>
      <c r="M20" s="276">
        <v>5.9214399999999996</v>
      </c>
    </row>
    <row r="21" spans="1:13" ht="12" customHeight="1">
      <c r="A21" s="267">
        <v>11</v>
      </c>
      <c r="B21" s="276" t="s">
        <v>41</v>
      </c>
      <c r="C21" s="277">
        <v>435.8</v>
      </c>
      <c r="D21" s="278">
        <v>437.7833333333333</v>
      </c>
      <c r="E21" s="278">
        <v>431.06666666666661</v>
      </c>
      <c r="F21" s="278">
        <v>426.33333333333331</v>
      </c>
      <c r="G21" s="278">
        <v>419.61666666666662</v>
      </c>
      <c r="H21" s="278">
        <v>442.51666666666659</v>
      </c>
      <c r="I21" s="278">
        <v>449.23333333333329</v>
      </c>
      <c r="J21" s="278">
        <v>453.96666666666658</v>
      </c>
      <c r="K21" s="276">
        <v>444.5</v>
      </c>
      <c r="L21" s="276">
        <v>433.05</v>
      </c>
      <c r="M21" s="276">
        <v>108.10399</v>
      </c>
    </row>
    <row r="22" spans="1:13" ht="12" customHeight="1">
      <c r="A22" s="267">
        <v>12</v>
      </c>
      <c r="B22" s="276" t="s">
        <v>43</v>
      </c>
      <c r="C22" s="277">
        <v>54.15</v>
      </c>
      <c r="D22" s="278">
        <v>51.433333333333337</v>
      </c>
      <c r="E22" s="278">
        <v>48.716666666666676</v>
      </c>
      <c r="F22" s="278">
        <v>43.283333333333339</v>
      </c>
      <c r="G22" s="278">
        <v>40.566666666666677</v>
      </c>
      <c r="H22" s="278">
        <v>56.866666666666674</v>
      </c>
      <c r="I22" s="278">
        <v>59.583333333333343</v>
      </c>
      <c r="J22" s="278">
        <v>65.01666666666668</v>
      </c>
      <c r="K22" s="276">
        <v>54.15</v>
      </c>
      <c r="L22" s="276">
        <v>46</v>
      </c>
      <c r="M22" s="276">
        <v>646.33212000000003</v>
      </c>
    </row>
    <row r="23" spans="1:13">
      <c r="A23" s="267">
        <v>13</v>
      </c>
      <c r="B23" s="276" t="s">
        <v>298</v>
      </c>
      <c r="C23" s="277">
        <v>427.8</v>
      </c>
      <c r="D23" s="278">
        <v>428.7166666666667</v>
      </c>
      <c r="E23" s="278">
        <v>419.08333333333337</v>
      </c>
      <c r="F23" s="278">
        <v>410.36666666666667</v>
      </c>
      <c r="G23" s="278">
        <v>400.73333333333335</v>
      </c>
      <c r="H23" s="278">
        <v>437.43333333333339</v>
      </c>
      <c r="I23" s="278">
        <v>447.06666666666672</v>
      </c>
      <c r="J23" s="278">
        <v>455.78333333333342</v>
      </c>
      <c r="K23" s="276">
        <v>438.35</v>
      </c>
      <c r="L23" s="276">
        <v>420</v>
      </c>
      <c r="M23" s="276">
        <v>24.755600000000001</v>
      </c>
    </row>
    <row r="24" spans="1:13">
      <c r="A24" s="267">
        <v>14</v>
      </c>
      <c r="B24" s="276" t="s">
        <v>299</v>
      </c>
      <c r="C24" s="277">
        <v>347</v>
      </c>
      <c r="D24" s="278">
        <v>349.33333333333331</v>
      </c>
      <c r="E24" s="278">
        <v>342.66666666666663</v>
      </c>
      <c r="F24" s="278">
        <v>338.33333333333331</v>
      </c>
      <c r="G24" s="278">
        <v>331.66666666666663</v>
      </c>
      <c r="H24" s="278">
        <v>353.66666666666663</v>
      </c>
      <c r="I24" s="278">
        <v>360.33333333333326</v>
      </c>
      <c r="J24" s="278">
        <v>364.66666666666663</v>
      </c>
      <c r="K24" s="276">
        <v>356</v>
      </c>
      <c r="L24" s="276">
        <v>345</v>
      </c>
      <c r="M24" s="276">
        <v>1.33674</v>
      </c>
    </row>
    <row r="25" spans="1:13">
      <c r="A25" s="267">
        <v>15</v>
      </c>
      <c r="B25" s="276" t="s">
        <v>300</v>
      </c>
      <c r="C25" s="277">
        <v>251.5</v>
      </c>
      <c r="D25" s="278">
        <v>255.83333333333334</v>
      </c>
      <c r="E25" s="278">
        <v>245.66666666666669</v>
      </c>
      <c r="F25" s="278">
        <v>239.83333333333334</v>
      </c>
      <c r="G25" s="278">
        <v>229.66666666666669</v>
      </c>
      <c r="H25" s="278">
        <v>261.66666666666669</v>
      </c>
      <c r="I25" s="278">
        <v>271.83333333333337</v>
      </c>
      <c r="J25" s="278">
        <v>277.66666666666669</v>
      </c>
      <c r="K25" s="276">
        <v>266</v>
      </c>
      <c r="L25" s="276">
        <v>250</v>
      </c>
      <c r="M25" s="276">
        <v>2.7662399999999998</v>
      </c>
    </row>
    <row r="26" spans="1:13">
      <c r="A26" s="267">
        <v>16</v>
      </c>
      <c r="B26" s="276" t="s">
        <v>832</v>
      </c>
      <c r="C26" s="277">
        <v>3855.15</v>
      </c>
      <c r="D26" s="278">
        <v>3865.7999999999997</v>
      </c>
      <c r="E26" s="278">
        <v>3774.3499999999995</v>
      </c>
      <c r="F26" s="278">
        <v>3693.5499999999997</v>
      </c>
      <c r="G26" s="278">
        <v>3602.0999999999995</v>
      </c>
      <c r="H26" s="278">
        <v>3946.5999999999995</v>
      </c>
      <c r="I26" s="278">
        <v>4038.0499999999993</v>
      </c>
      <c r="J26" s="278">
        <v>4118.8499999999995</v>
      </c>
      <c r="K26" s="276">
        <v>3957.25</v>
      </c>
      <c r="L26" s="276">
        <v>3785</v>
      </c>
      <c r="M26" s="276">
        <v>2.5346500000000001</v>
      </c>
    </row>
    <row r="27" spans="1:13">
      <c r="A27" s="267">
        <v>17</v>
      </c>
      <c r="B27" s="276" t="s">
        <v>292</v>
      </c>
      <c r="C27" s="277">
        <v>2074.6999999999998</v>
      </c>
      <c r="D27" s="278">
        <v>2080.3166666666662</v>
      </c>
      <c r="E27" s="278">
        <v>2032.7833333333324</v>
      </c>
      <c r="F27" s="278">
        <v>1990.8666666666663</v>
      </c>
      <c r="G27" s="278">
        <v>1943.3333333333326</v>
      </c>
      <c r="H27" s="278">
        <v>2122.2333333333322</v>
      </c>
      <c r="I27" s="278">
        <v>2169.766666666666</v>
      </c>
      <c r="J27" s="278">
        <v>2211.683333333332</v>
      </c>
      <c r="K27" s="276">
        <v>2127.85</v>
      </c>
      <c r="L27" s="276">
        <v>2038.4</v>
      </c>
      <c r="M27" s="276">
        <v>0.78022000000000002</v>
      </c>
    </row>
    <row r="28" spans="1:13">
      <c r="A28" s="267">
        <v>18</v>
      </c>
      <c r="B28" s="276" t="s">
        <v>229</v>
      </c>
      <c r="C28" s="277">
        <v>1557.8</v>
      </c>
      <c r="D28" s="278">
        <v>1556.4833333333336</v>
      </c>
      <c r="E28" s="278">
        <v>1547.9666666666672</v>
      </c>
      <c r="F28" s="278">
        <v>1538.1333333333337</v>
      </c>
      <c r="G28" s="278">
        <v>1529.6166666666672</v>
      </c>
      <c r="H28" s="278">
        <v>1566.3166666666671</v>
      </c>
      <c r="I28" s="278">
        <v>1574.8333333333335</v>
      </c>
      <c r="J28" s="278">
        <v>1584.666666666667</v>
      </c>
      <c r="K28" s="276">
        <v>1565</v>
      </c>
      <c r="L28" s="276">
        <v>1546.65</v>
      </c>
      <c r="M28" s="276">
        <v>0.93159999999999998</v>
      </c>
    </row>
    <row r="29" spans="1:13">
      <c r="A29" s="267">
        <v>19</v>
      </c>
      <c r="B29" s="276" t="s">
        <v>301</v>
      </c>
      <c r="C29" s="277">
        <v>2176.1999999999998</v>
      </c>
      <c r="D29" s="278">
        <v>2170.9166666666665</v>
      </c>
      <c r="E29" s="278">
        <v>2153.083333333333</v>
      </c>
      <c r="F29" s="278">
        <v>2129.9666666666667</v>
      </c>
      <c r="G29" s="278">
        <v>2112.1333333333332</v>
      </c>
      <c r="H29" s="278">
        <v>2194.0333333333328</v>
      </c>
      <c r="I29" s="278">
        <v>2211.8666666666659</v>
      </c>
      <c r="J29" s="278">
        <v>2234.9833333333327</v>
      </c>
      <c r="K29" s="276">
        <v>2188.75</v>
      </c>
      <c r="L29" s="276">
        <v>2147.8000000000002</v>
      </c>
      <c r="M29" s="276">
        <v>8.6629999999999999E-2</v>
      </c>
    </row>
    <row r="30" spans="1:13">
      <c r="A30" s="267">
        <v>20</v>
      </c>
      <c r="B30" s="276" t="s">
        <v>230</v>
      </c>
      <c r="C30" s="277">
        <v>2847.85</v>
      </c>
      <c r="D30" s="278">
        <v>2838.5500000000006</v>
      </c>
      <c r="E30" s="278">
        <v>2807.1000000000013</v>
      </c>
      <c r="F30" s="278">
        <v>2766.3500000000008</v>
      </c>
      <c r="G30" s="278">
        <v>2734.9000000000015</v>
      </c>
      <c r="H30" s="278">
        <v>2879.3000000000011</v>
      </c>
      <c r="I30" s="278">
        <v>2910.7500000000009</v>
      </c>
      <c r="J30" s="278">
        <v>2951.5000000000009</v>
      </c>
      <c r="K30" s="276">
        <v>2870</v>
      </c>
      <c r="L30" s="276">
        <v>2797.8</v>
      </c>
      <c r="M30" s="276">
        <v>1.25177</v>
      </c>
    </row>
    <row r="31" spans="1:13">
      <c r="A31" s="267">
        <v>21</v>
      </c>
      <c r="B31" s="276" t="s">
        <v>870</v>
      </c>
      <c r="C31" s="277">
        <v>4021.65</v>
      </c>
      <c r="D31" s="278">
        <v>4055.1166666666668</v>
      </c>
      <c r="E31" s="278">
        <v>3955.5333333333338</v>
      </c>
      <c r="F31" s="278">
        <v>3889.416666666667</v>
      </c>
      <c r="G31" s="278">
        <v>3789.8333333333339</v>
      </c>
      <c r="H31" s="278">
        <v>4121.2333333333336</v>
      </c>
      <c r="I31" s="278">
        <v>4220.8166666666657</v>
      </c>
      <c r="J31" s="278">
        <v>4286.9333333333334</v>
      </c>
      <c r="K31" s="276">
        <v>4154.7</v>
      </c>
      <c r="L31" s="276">
        <v>3989</v>
      </c>
      <c r="M31" s="276">
        <v>0.45338000000000001</v>
      </c>
    </row>
    <row r="32" spans="1:13">
      <c r="A32" s="267">
        <v>22</v>
      </c>
      <c r="B32" s="276" t="s">
        <v>303</v>
      </c>
      <c r="C32" s="277">
        <v>127.15</v>
      </c>
      <c r="D32" s="278">
        <v>127.03333333333335</v>
      </c>
      <c r="E32" s="278">
        <v>125.81666666666669</v>
      </c>
      <c r="F32" s="278">
        <v>124.48333333333335</v>
      </c>
      <c r="G32" s="278">
        <v>123.26666666666669</v>
      </c>
      <c r="H32" s="278">
        <v>128.36666666666667</v>
      </c>
      <c r="I32" s="278">
        <v>129.58333333333337</v>
      </c>
      <c r="J32" s="278">
        <v>130.91666666666669</v>
      </c>
      <c r="K32" s="276">
        <v>128.25</v>
      </c>
      <c r="L32" s="276">
        <v>125.7</v>
      </c>
      <c r="M32" s="276">
        <v>2.2901500000000001</v>
      </c>
    </row>
    <row r="33" spans="1:13">
      <c r="A33" s="267">
        <v>23</v>
      </c>
      <c r="B33" s="276" t="s">
        <v>45</v>
      </c>
      <c r="C33" s="277">
        <v>916</v>
      </c>
      <c r="D33" s="278">
        <v>919.01666666666677</v>
      </c>
      <c r="E33" s="278">
        <v>907.13333333333355</v>
      </c>
      <c r="F33" s="278">
        <v>898.26666666666677</v>
      </c>
      <c r="G33" s="278">
        <v>886.38333333333355</v>
      </c>
      <c r="H33" s="278">
        <v>927.88333333333355</v>
      </c>
      <c r="I33" s="278">
        <v>939.76666666666677</v>
      </c>
      <c r="J33" s="278">
        <v>948.63333333333355</v>
      </c>
      <c r="K33" s="276">
        <v>930.9</v>
      </c>
      <c r="L33" s="276">
        <v>910.15</v>
      </c>
      <c r="M33" s="276">
        <v>7.0858800000000004</v>
      </c>
    </row>
    <row r="34" spans="1:13">
      <c r="A34" s="267">
        <v>24</v>
      </c>
      <c r="B34" s="276" t="s">
        <v>304</v>
      </c>
      <c r="C34" s="277">
        <v>2314.5</v>
      </c>
      <c r="D34" s="278">
        <v>2335.1666666666665</v>
      </c>
      <c r="E34" s="278">
        <v>2279.333333333333</v>
      </c>
      <c r="F34" s="278">
        <v>2244.1666666666665</v>
      </c>
      <c r="G34" s="278">
        <v>2188.333333333333</v>
      </c>
      <c r="H34" s="278">
        <v>2370.333333333333</v>
      </c>
      <c r="I34" s="278">
        <v>2426.1666666666661</v>
      </c>
      <c r="J34" s="278">
        <v>2461.333333333333</v>
      </c>
      <c r="K34" s="276">
        <v>2391</v>
      </c>
      <c r="L34" s="276">
        <v>2300</v>
      </c>
      <c r="M34" s="276">
        <v>1.1997199999999999</v>
      </c>
    </row>
    <row r="35" spans="1:13">
      <c r="A35" s="267">
        <v>25</v>
      </c>
      <c r="B35" s="276" t="s">
        <v>46</v>
      </c>
      <c r="C35" s="277">
        <v>261.10000000000002</v>
      </c>
      <c r="D35" s="278">
        <v>261.63333333333338</v>
      </c>
      <c r="E35" s="278">
        <v>258.76666666666677</v>
      </c>
      <c r="F35" s="278">
        <v>256.43333333333339</v>
      </c>
      <c r="G35" s="278">
        <v>253.56666666666678</v>
      </c>
      <c r="H35" s="278">
        <v>263.96666666666675</v>
      </c>
      <c r="I35" s="278">
        <v>266.83333333333343</v>
      </c>
      <c r="J35" s="278">
        <v>269.16666666666674</v>
      </c>
      <c r="K35" s="276">
        <v>264.5</v>
      </c>
      <c r="L35" s="276">
        <v>259.3</v>
      </c>
      <c r="M35" s="276">
        <v>52.23075</v>
      </c>
    </row>
    <row r="36" spans="1:13">
      <c r="A36" s="267">
        <v>26</v>
      </c>
      <c r="B36" s="276" t="s">
        <v>293</v>
      </c>
      <c r="C36" s="277">
        <v>3545.8</v>
      </c>
      <c r="D36" s="278">
        <v>3547.5166666666664</v>
      </c>
      <c r="E36" s="278">
        <v>3519.9833333333327</v>
      </c>
      <c r="F36" s="278">
        <v>3494.1666666666661</v>
      </c>
      <c r="G36" s="278">
        <v>3466.6333333333323</v>
      </c>
      <c r="H36" s="278">
        <v>3573.333333333333</v>
      </c>
      <c r="I36" s="278">
        <v>3600.8666666666668</v>
      </c>
      <c r="J36" s="278">
        <v>3626.6833333333334</v>
      </c>
      <c r="K36" s="276">
        <v>3575.05</v>
      </c>
      <c r="L36" s="276">
        <v>3521.7</v>
      </c>
      <c r="M36" s="276">
        <v>0.64303999999999994</v>
      </c>
    </row>
    <row r="37" spans="1:13">
      <c r="A37" s="267">
        <v>27</v>
      </c>
      <c r="B37" s="276" t="s">
        <v>302</v>
      </c>
      <c r="C37" s="277">
        <v>1015.3</v>
      </c>
      <c r="D37" s="278">
        <v>1009.4333333333334</v>
      </c>
      <c r="E37" s="278">
        <v>1000.8666666666668</v>
      </c>
      <c r="F37" s="278">
        <v>986.43333333333339</v>
      </c>
      <c r="G37" s="278">
        <v>977.86666666666679</v>
      </c>
      <c r="H37" s="278">
        <v>1023.8666666666668</v>
      </c>
      <c r="I37" s="278">
        <v>1032.4333333333334</v>
      </c>
      <c r="J37" s="278">
        <v>1046.8666666666668</v>
      </c>
      <c r="K37" s="276">
        <v>1018</v>
      </c>
      <c r="L37" s="276">
        <v>995</v>
      </c>
      <c r="M37" s="276">
        <v>2.8219500000000002</v>
      </c>
    </row>
    <row r="38" spans="1:13">
      <c r="A38" s="267">
        <v>28</v>
      </c>
      <c r="B38" s="276" t="s">
        <v>47</v>
      </c>
      <c r="C38" s="277">
        <v>2389.9</v>
      </c>
      <c r="D38" s="278">
        <v>2420.9500000000003</v>
      </c>
      <c r="E38" s="278">
        <v>2340.8500000000004</v>
      </c>
      <c r="F38" s="278">
        <v>2291.8000000000002</v>
      </c>
      <c r="G38" s="278">
        <v>2211.7000000000003</v>
      </c>
      <c r="H38" s="278">
        <v>2470.0000000000005</v>
      </c>
      <c r="I38" s="278">
        <v>2550.1</v>
      </c>
      <c r="J38" s="278">
        <v>2599.1500000000005</v>
      </c>
      <c r="K38" s="276">
        <v>2501.0500000000002</v>
      </c>
      <c r="L38" s="276">
        <v>2371.9</v>
      </c>
      <c r="M38" s="276">
        <v>17.453810000000001</v>
      </c>
    </row>
    <row r="39" spans="1:13">
      <c r="A39" s="267">
        <v>29</v>
      </c>
      <c r="B39" s="276" t="s">
        <v>48</v>
      </c>
      <c r="C39" s="277">
        <v>187.4</v>
      </c>
      <c r="D39" s="278">
        <v>188.56666666666669</v>
      </c>
      <c r="E39" s="278">
        <v>185.18333333333339</v>
      </c>
      <c r="F39" s="278">
        <v>182.9666666666667</v>
      </c>
      <c r="G39" s="278">
        <v>179.5833333333334</v>
      </c>
      <c r="H39" s="278">
        <v>190.78333333333339</v>
      </c>
      <c r="I39" s="278">
        <v>194.16666666666666</v>
      </c>
      <c r="J39" s="278">
        <v>196.38333333333338</v>
      </c>
      <c r="K39" s="276">
        <v>191.95</v>
      </c>
      <c r="L39" s="276">
        <v>186.35</v>
      </c>
      <c r="M39" s="276">
        <v>95.142129999999995</v>
      </c>
    </row>
    <row r="40" spans="1:13">
      <c r="A40" s="267">
        <v>30</v>
      </c>
      <c r="B40" s="276" t="s">
        <v>305</v>
      </c>
      <c r="C40" s="277">
        <v>134</v>
      </c>
      <c r="D40" s="278">
        <v>134.86666666666667</v>
      </c>
      <c r="E40" s="278">
        <v>132.23333333333335</v>
      </c>
      <c r="F40" s="278">
        <v>130.46666666666667</v>
      </c>
      <c r="G40" s="278">
        <v>127.83333333333334</v>
      </c>
      <c r="H40" s="278">
        <v>136.63333333333335</v>
      </c>
      <c r="I40" s="278">
        <v>139.26666666666668</v>
      </c>
      <c r="J40" s="278">
        <v>141.03333333333336</v>
      </c>
      <c r="K40" s="276">
        <v>137.5</v>
      </c>
      <c r="L40" s="276">
        <v>133.1</v>
      </c>
      <c r="M40" s="276">
        <v>4.99125</v>
      </c>
    </row>
    <row r="41" spans="1:13">
      <c r="A41" s="267">
        <v>31</v>
      </c>
      <c r="B41" s="276" t="s">
        <v>937</v>
      </c>
      <c r="C41" s="277">
        <v>254.4</v>
      </c>
      <c r="D41" s="278">
        <v>255.2833333333333</v>
      </c>
      <c r="E41" s="278">
        <v>251.56666666666661</v>
      </c>
      <c r="F41" s="278">
        <v>248.73333333333329</v>
      </c>
      <c r="G41" s="278">
        <v>245.01666666666659</v>
      </c>
      <c r="H41" s="278">
        <v>258.11666666666662</v>
      </c>
      <c r="I41" s="278">
        <v>261.83333333333331</v>
      </c>
      <c r="J41" s="278">
        <v>264.66666666666663</v>
      </c>
      <c r="K41" s="276">
        <v>259</v>
      </c>
      <c r="L41" s="276">
        <v>252.45</v>
      </c>
      <c r="M41" s="276">
        <v>0.95948</v>
      </c>
    </row>
    <row r="42" spans="1:13">
      <c r="A42" s="267">
        <v>32</v>
      </c>
      <c r="B42" s="276" t="s">
        <v>306</v>
      </c>
      <c r="C42" s="277">
        <v>83.25</v>
      </c>
      <c r="D42" s="278">
        <v>82.649999999999991</v>
      </c>
      <c r="E42" s="278">
        <v>81.59999999999998</v>
      </c>
      <c r="F42" s="278">
        <v>79.949999999999989</v>
      </c>
      <c r="G42" s="278">
        <v>78.899999999999977</v>
      </c>
      <c r="H42" s="278">
        <v>84.299999999999983</v>
      </c>
      <c r="I42" s="278">
        <v>85.35</v>
      </c>
      <c r="J42" s="278">
        <v>86.999999999999986</v>
      </c>
      <c r="K42" s="276">
        <v>83.7</v>
      </c>
      <c r="L42" s="276">
        <v>81</v>
      </c>
      <c r="M42" s="276">
        <v>22.17614</v>
      </c>
    </row>
    <row r="43" spans="1:13">
      <c r="A43" s="267">
        <v>33</v>
      </c>
      <c r="B43" s="276" t="s">
        <v>49</v>
      </c>
      <c r="C43" s="277">
        <v>95.2</v>
      </c>
      <c r="D43" s="278">
        <v>94.850000000000009</v>
      </c>
      <c r="E43" s="278">
        <v>93.750000000000014</v>
      </c>
      <c r="F43" s="278">
        <v>92.300000000000011</v>
      </c>
      <c r="G43" s="278">
        <v>91.200000000000017</v>
      </c>
      <c r="H43" s="278">
        <v>96.300000000000011</v>
      </c>
      <c r="I43" s="278">
        <v>97.4</v>
      </c>
      <c r="J43" s="278">
        <v>98.850000000000009</v>
      </c>
      <c r="K43" s="276">
        <v>95.95</v>
      </c>
      <c r="L43" s="276">
        <v>93.4</v>
      </c>
      <c r="M43" s="276">
        <v>373.92009999999999</v>
      </c>
    </row>
    <row r="44" spans="1:13">
      <c r="A44" s="267">
        <v>34</v>
      </c>
      <c r="B44" s="276" t="s">
        <v>51</v>
      </c>
      <c r="C44" s="277">
        <v>2411.4</v>
      </c>
      <c r="D44" s="278">
        <v>2383.1666666666665</v>
      </c>
      <c r="E44" s="278">
        <v>2344.4833333333331</v>
      </c>
      <c r="F44" s="278">
        <v>2277.5666666666666</v>
      </c>
      <c r="G44" s="278">
        <v>2238.8833333333332</v>
      </c>
      <c r="H44" s="278">
        <v>2450.083333333333</v>
      </c>
      <c r="I44" s="278">
        <v>2488.7666666666664</v>
      </c>
      <c r="J44" s="278">
        <v>2555.6833333333329</v>
      </c>
      <c r="K44" s="276">
        <v>2421.85</v>
      </c>
      <c r="L44" s="276">
        <v>2316.25</v>
      </c>
      <c r="M44" s="276">
        <v>43.346580000000003</v>
      </c>
    </row>
    <row r="45" spans="1:13">
      <c r="A45" s="267">
        <v>35</v>
      </c>
      <c r="B45" s="276" t="s">
        <v>307</v>
      </c>
      <c r="C45" s="277">
        <v>168.5</v>
      </c>
      <c r="D45" s="278">
        <v>168.48333333333332</v>
      </c>
      <c r="E45" s="278">
        <v>166.01666666666665</v>
      </c>
      <c r="F45" s="278">
        <v>163.53333333333333</v>
      </c>
      <c r="G45" s="278">
        <v>161.06666666666666</v>
      </c>
      <c r="H45" s="278">
        <v>170.96666666666664</v>
      </c>
      <c r="I45" s="278">
        <v>173.43333333333328</v>
      </c>
      <c r="J45" s="278">
        <v>175.91666666666663</v>
      </c>
      <c r="K45" s="276">
        <v>170.95</v>
      </c>
      <c r="L45" s="276">
        <v>166</v>
      </c>
      <c r="M45" s="276">
        <v>2.5243899999999999</v>
      </c>
    </row>
    <row r="46" spans="1:13">
      <c r="A46" s="267">
        <v>36</v>
      </c>
      <c r="B46" s="276" t="s">
        <v>309</v>
      </c>
      <c r="C46" s="277">
        <v>1469.7</v>
      </c>
      <c r="D46" s="278">
        <v>1465.5</v>
      </c>
      <c r="E46" s="278">
        <v>1455.25</v>
      </c>
      <c r="F46" s="278">
        <v>1440.8</v>
      </c>
      <c r="G46" s="278">
        <v>1430.55</v>
      </c>
      <c r="H46" s="278">
        <v>1479.95</v>
      </c>
      <c r="I46" s="278">
        <v>1490.2</v>
      </c>
      <c r="J46" s="278">
        <v>1504.65</v>
      </c>
      <c r="K46" s="276">
        <v>1475.75</v>
      </c>
      <c r="L46" s="276">
        <v>1451.05</v>
      </c>
      <c r="M46" s="276">
        <v>1.0227299999999999</v>
      </c>
    </row>
    <row r="47" spans="1:13">
      <c r="A47" s="267">
        <v>37</v>
      </c>
      <c r="B47" s="276" t="s">
        <v>308</v>
      </c>
      <c r="C47" s="277">
        <v>4529</v>
      </c>
      <c r="D47" s="278">
        <v>4528.9666666666662</v>
      </c>
      <c r="E47" s="278">
        <v>4507.9333333333325</v>
      </c>
      <c r="F47" s="278">
        <v>4486.8666666666659</v>
      </c>
      <c r="G47" s="278">
        <v>4465.8333333333321</v>
      </c>
      <c r="H47" s="278">
        <v>4550.0333333333328</v>
      </c>
      <c r="I47" s="278">
        <v>4571.0666666666675</v>
      </c>
      <c r="J47" s="278">
        <v>4592.1333333333332</v>
      </c>
      <c r="K47" s="276">
        <v>4550</v>
      </c>
      <c r="L47" s="276">
        <v>4507.8999999999996</v>
      </c>
      <c r="M47" s="276">
        <v>0.31237999999999999</v>
      </c>
    </row>
    <row r="48" spans="1:13">
      <c r="A48" s="267">
        <v>38</v>
      </c>
      <c r="B48" s="276" t="s">
        <v>310</v>
      </c>
      <c r="C48" s="277">
        <v>6182.95</v>
      </c>
      <c r="D48" s="278">
        <v>6177.3166666666666</v>
      </c>
      <c r="E48" s="278">
        <v>6155.6333333333332</v>
      </c>
      <c r="F48" s="278">
        <v>6128.3166666666666</v>
      </c>
      <c r="G48" s="278">
        <v>6106.6333333333332</v>
      </c>
      <c r="H48" s="278">
        <v>6204.6333333333332</v>
      </c>
      <c r="I48" s="278">
        <v>6226.3166666666657</v>
      </c>
      <c r="J48" s="278">
        <v>6253.6333333333332</v>
      </c>
      <c r="K48" s="276">
        <v>6199</v>
      </c>
      <c r="L48" s="276">
        <v>6150</v>
      </c>
      <c r="M48" s="276">
        <v>0.23302</v>
      </c>
    </row>
    <row r="49" spans="1:13">
      <c r="A49" s="267">
        <v>39</v>
      </c>
      <c r="B49" s="276" t="s">
        <v>226</v>
      </c>
      <c r="C49" s="277">
        <v>880.3</v>
      </c>
      <c r="D49" s="278">
        <v>882.13333333333333</v>
      </c>
      <c r="E49" s="278">
        <v>870.16666666666663</v>
      </c>
      <c r="F49" s="278">
        <v>860.0333333333333</v>
      </c>
      <c r="G49" s="278">
        <v>848.06666666666661</v>
      </c>
      <c r="H49" s="278">
        <v>892.26666666666665</v>
      </c>
      <c r="I49" s="278">
        <v>904.23333333333335</v>
      </c>
      <c r="J49" s="278">
        <v>914.36666666666667</v>
      </c>
      <c r="K49" s="276">
        <v>894.1</v>
      </c>
      <c r="L49" s="276">
        <v>872</v>
      </c>
      <c r="M49" s="276">
        <v>2.8667199999999999</v>
      </c>
    </row>
    <row r="50" spans="1:13">
      <c r="A50" s="267">
        <v>40</v>
      </c>
      <c r="B50" s="276" t="s">
        <v>53</v>
      </c>
      <c r="C50" s="277">
        <v>898.15</v>
      </c>
      <c r="D50" s="278">
        <v>896.23333333333323</v>
      </c>
      <c r="E50" s="278">
        <v>889.71666666666647</v>
      </c>
      <c r="F50" s="278">
        <v>881.28333333333319</v>
      </c>
      <c r="G50" s="278">
        <v>874.76666666666642</v>
      </c>
      <c r="H50" s="278">
        <v>904.66666666666652</v>
      </c>
      <c r="I50" s="278">
        <v>911.18333333333317</v>
      </c>
      <c r="J50" s="278">
        <v>919.61666666666656</v>
      </c>
      <c r="K50" s="276">
        <v>902.75</v>
      </c>
      <c r="L50" s="276">
        <v>887.8</v>
      </c>
      <c r="M50" s="276">
        <v>18.939679999999999</v>
      </c>
    </row>
    <row r="51" spans="1:13">
      <c r="A51" s="267">
        <v>41</v>
      </c>
      <c r="B51" s="276" t="s">
        <v>311</v>
      </c>
      <c r="C51" s="277">
        <v>542.4</v>
      </c>
      <c r="D51" s="278">
        <v>541.51666666666665</v>
      </c>
      <c r="E51" s="278">
        <v>534.13333333333333</v>
      </c>
      <c r="F51" s="278">
        <v>525.86666666666667</v>
      </c>
      <c r="G51" s="278">
        <v>518.48333333333335</v>
      </c>
      <c r="H51" s="278">
        <v>549.7833333333333</v>
      </c>
      <c r="I51" s="278">
        <v>557.16666666666652</v>
      </c>
      <c r="J51" s="278">
        <v>565.43333333333328</v>
      </c>
      <c r="K51" s="276">
        <v>548.9</v>
      </c>
      <c r="L51" s="276">
        <v>533.25</v>
      </c>
      <c r="M51" s="276">
        <v>5.4967300000000003</v>
      </c>
    </row>
    <row r="52" spans="1:13">
      <c r="A52" s="267">
        <v>42</v>
      </c>
      <c r="B52" s="276" t="s">
        <v>55</v>
      </c>
      <c r="C52" s="277">
        <v>602.70000000000005</v>
      </c>
      <c r="D52" s="278">
        <v>604.68333333333339</v>
      </c>
      <c r="E52" s="278">
        <v>598.36666666666679</v>
      </c>
      <c r="F52" s="278">
        <v>594.03333333333342</v>
      </c>
      <c r="G52" s="278">
        <v>587.71666666666681</v>
      </c>
      <c r="H52" s="278">
        <v>609.01666666666677</v>
      </c>
      <c r="I52" s="278">
        <v>615.33333333333337</v>
      </c>
      <c r="J52" s="278">
        <v>619.66666666666674</v>
      </c>
      <c r="K52" s="276">
        <v>611</v>
      </c>
      <c r="L52" s="276">
        <v>600.35</v>
      </c>
      <c r="M52" s="276">
        <v>177.46315999999999</v>
      </c>
    </row>
    <row r="53" spans="1:13">
      <c r="A53" s="267">
        <v>43</v>
      </c>
      <c r="B53" s="276" t="s">
        <v>56</v>
      </c>
      <c r="C53" s="277">
        <v>3294.4</v>
      </c>
      <c r="D53" s="278">
        <v>3315.5333333333333</v>
      </c>
      <c r="E53" s="278">
        <v>3259.8666666666668</v>
      </c>
      <c r="F53" s="278">
        <v>3225.3333333333335</v>
      </c>
      <c r="G53" s="278">
        <v>3169.666666666667</v>
      </c>
      <c r="H53" s="278">
        <v>3350.0666666666666</v>
      </c>
      <c r="I53" s="278">
        <v>3405.7333333333336</v>
      </c>
      <c r="J53" s="278">
        <v>3440.2666666666664</v>
      </c>
      <c r="K53" s="276">
        <v>3371.2</v>
      </c>
      <c r="L53" s="276">
        <v>3281</v>
      </c>
      <c r="M53" s="276">
        <v>9.6514199999999999</v>
      </c>
    </row>
    <row r="54" spans="1:13">
      <c r="A54" s="267">
        <v>44</v>
      </c>
      <c r="B54" s="276" t="s">
        <v>315</v>
      </c>
      <c r="C54" s="277">
        <v>198.05</v>
      </c>
      <c r="D54" s="278">
        <v>199.53333333333333</v>
      </c>
      <c r="E54" s="278">
        <v>195.61666666666667</v>
      </c>
      <c r="F54" s="278">
        <v>193.18333333333334</v>
      </c>
      <c r="G54" s="278">
        <v>189.26666666666668</v>
      </c>
      <c r="H54" s="278">
        <v>201.96666666666667</v>
      </c>
      <c r="I54" s="278">
        <v>205.88333333333335</v>
      </c>
      <c r="J54" s="278">
        <v>208.31666666666666</v>
      </c>
      <c r="K54" s="276">
        <v>203.45</v>
      </c>
      <c r="L54" s="276">
        <v>197.1</v>
      </c>
      <c r="M54" s="276">
        <v>5.2477799999999997</v>
      </c>
    </row>
    <row r="55" spans="1:13">
      <c r="A55" s="267">
        <v>45</v>
      </c>
      <c r="B55" s="276" t="s">
        <v>316</v>
      </c>
      <c r="C55" s="277">
        <v>593.54999999999995</v>
      </c>
      <c r="D55" s="278">
        <v>592.51666666666665</v>
      </c>
      <c r="E55" s="278">
        <v>580.08333333333326</v>
      </c>
      <c r="F55" s="278">
        <v>566.61666666666656</v>
      </c>
      <c r="G55" s="278">
        <v>554.18333333333317</v>
      </c>
      <c r="H55" s="278">
        <v>605.98333333333335</v>
      </c>
      <c r="I55" s="278">
        <v>618.41666666666674</v>
      </c>
      <c r="J55" s="278">
        <v>631.88333333333344</v>
      </c>
      <c r="K55" s="276">
        <v>604.95000000000005</v>
      </c>
      <c r="L55" s="276">
        <v>579.04999999999995</v>
      </c>
      <c r="M55" s="276">
        <v>4.1985299999999999</v>
      </c>
    </row>
    <row r="56" spans="1:13">
      <c r="A56" s="267">
        <v>46</v>
      </c>
      <c r="B56" s="276" t="s">
        <v>58</v>
      </c>
      <c r="C56" s="277">
        <v>9114.0499999999993</v>
      </c>
      <c r="D56" s="278">
        <v>9038.7833333333328</v>
      </c>
      <c r="E56" s="278">
        <v>8886.366666666665</v>
      </c>
      <c r="F56" s="278">
        <v>8658.6833333333325</v>
      </c>
      <c r="G56" s="278">
        <v>8506.2666666666646</v>
      </c>
      <c r="H56" s="278">
        <v>9266.4666666666653</v>
      </c>
      <c r="I56" s="278">
        <v>9418.8833333333332</v>
      </c>
      <c r="J56" s="278">
        <v>9646.5666666666657</v>
      </c>
      <c r="K56" s="276">
        <v>9191.2000000000007</v>
      </c>
      <c r="L56" s="276">
        <v>8811.1</v>
      </c>
      <c r="M56" s="276">
        <v>14.370480000000001</v>
      </c>
    </row>
    <row r="57" spans="1:13">
      <c r="A57" s="267">
        <v>47</v>
      </c>
      <c r="B57" s="276" t="s">
        <v>232</v>
      </c>
      <c r="C57" s="277">
        <v>3142.65</v>
      </c>
      <c r="D57" s="278">
        <v>3132.6333333333332</v>
      </c>
      <c r="E57" s="278">
        <v>3115.2666666666664</v>
      </c>
      <c r="F57" s="278">
        <v>3087.8833333333332</v>
      </c>
      <c r="G57" s="278">
        <v>3070.5166666666664</v>
      </c>
      <c r="H57" s="278">
        <v>3160.0166666666664</v>
      </c>
      <c r="I57" s="278">
        <v>3177.3833333333332</v>
      </c>
      <c r="J57" s="278">
        <v>3204.7666666666664</v>
      </c>
      <c r="K57" s="276">
        <v>3150</v>
      </c>
      <c r="L57" s="276">
        <v>3105.25</v>
      </c>
      <c r="M57" s="276">
        <v>0.55732999999999999</v>
      </c>
    </row>
    <row r="58" spans="1:13">
      <c r="A58" s="267">
        <v>48</v>
      </c>
      <c r="B58" s="276" t="s">
        <v>59</v>
      </c>
      <c r="C58" s="277">
        <v>4867.45</v>
      </c>
      <c r="D58" s="278">
        <v>4858.1500000000005</v>
      </c>
      <c r="E58" s="278">
        <v>4826.3000000000011</v>
      </c>
      <c r="F58" s="278">
        <v>4785.1500000000005</v>
      </c>
      <c r="G58" s="278">
        <v>4753.3000000000011</v>
      </c>
      <c r="H58" s="278">
        <v>4899.3000000000011</v>
      </c>
      <c r="I58" s="278">
        <v>4931.1500000000015</v>
      </c>
      <c r="J58" s="278">
        <v>4972.3000000000011</v>
      </c>
      <c r="K58" s="276">
        <v>4890</v>
      </c>
      <c r="L58" s="276">
        <v>4817</v>
      </c>
      <c r="M58" s="276">
        <v>28.768439999999998</v>
      </c>
    </row>
    <row r="59" spans="1:13">
      <c r="A59" s="267">
        <v>49</v>
      </c>
      <c r="B59" s="276" t="s">
        <v>60</v>
      </c>
      <c r="C59" s="277">
        <v>1646.35</v>
      </c>
      <c r="D59" s="278">
        <v>1657.8500000000001</v>
      </c>
      <c r="E59" s="278">
        <v>1620.8000000000002</v>
      </c>
      <c r="F59" s="278">
        <v>1595.25</v>
      </c>
      <c r="G59" s="278">
        <v>1558.2</v>
      </c>
      <c r="H59" s="278">
        <v>1683.4000000000003</v>
      </c>
      <c r="I59" s="278">
        <v>1720.45</v>
      </c>
      <c r="J59" s="278">
        <v>1746.0000000000005</v>
      </c>
      <c r="K59" s="276">
        <v>1694.9</v>
      </c>
      <c r="L59" s="276">
        <v>1632.3</v>
      </c>
      <c r="M59" s="276">
        <v>8.1466600000000007</v>
      </c>
    </row>
    <row r="60" spans="1:13" ht="12" customHeight="1">
      <c r="A60" s="267">
        <v>50</v>
      </c>
      <c r="B60" s="276" t="s">
        <v>317</v>
      </c>
      <c r="C60" s="277">
        <v>121.35</v>
      </c>
      <c r="D60" s="278">
        <v>123.64999999999999</v>
      </c>
      <c r="E60" s="278">
        <v>117.35</v>
      </c>
      <c r="F60" s="278">
        <v>113.35000000000001</v>
      </c>
      <c r="G60" s="278">
        <v>107.05000000000001</v>
      </c>
      <c r="H60" s="278">
        <v>127.64999999999998</v>
      </c>
      <c r="I60" s="278">
        <v>133.94999999999996</v>
      </c>
      <c r="J60" s="278">
        <v>137.94999999999996</v>
      </c>
      <c r="K60" s="276">
        <v>129.94999999999999</v>
      </c>
      <c r="L60" s="276">
        <v>119.65</v>
      </c>
      <c r="M60" s="276">
        <v>71.528030000000001</v>
      </c>
    </row>
    <row r="61" spans="1:13">
      <c r="A61" s="267">
        <v>51</v>
      </c>
      <c r="B61" s="276" t="s">
        <v>318</v>
      </c>
      <c r="C61" s="277">
        <v>164.85</v>
      </c>
      <c r="D61" s="278">
        <v>165.98333333333332</v>
      </c>
      <c r="E61" s="278">
        <v>162.86666666666665</v>
      </c>
      <c r="F61" s="278">
        <v>160.88333333333333</v>
      </c>
      <c r="G61" s="278">
        <v>157.76666666666665</v>
      </c>
      <c r="H61" s="278">
        <v>167.96666666666664</v>
      </c>
      <c r="I61" s="278">
        <v>171.08333333333331</v>
      </c>
      <c r="J61" s="278">
        <v>173.06666666666663</v>
      </c>
      <c r="K61" s="276">
        <v>169.1</v>
      </c>
      <c r="L61" s="276">
        <v>164</v>
      </c>
      <c r="M61" s="276">
        <v>16.18439</v>
      </c>
    </row>
    <row r="62" spans="1:13">
      <c r="A62" s="267">
        <v>52</v>
      </c>
      <c r="B62" s="276" t="s">
        <v>233</v>
      </c>
      <c r="C62" s="277">
        <v>376.6</v>
      </c>
      <c r="D62" s="278">
        <v>374.23333333333335</v>
      </c>
      <c r="E62" s="278">
        <v>370.61666666666667</v>
      </c>
      <c r="F62" s="278">
        <v>364.63333333333333</v>
      </c>
      <c r="G62" s="278">
        <v>361.01666666666665</v>
      </c>
      <c r="H62" s="278">
        <v>380.2166666666667</v>
      </c>
      <c r="I62" s="278">
        <v>383.83333333333337</v>
      </c>
      <c r="J62" s="278">
        <v>389.81666666666672</v>
      </c>
      <c r="K62" s="276">
        <v>377.85</v>
      </c>
      <c r="L62" s="276">
        <v>368.25</v>
      </c>
      <c r="M62" s="276">
        <v>61.595750000000002</v>
      </c>
    </row>
    <row r="63" spans="1:13">
      <c r="A63" s="267">
        <v>53</v>
      </c>
      <c r="B63" s="276" t="s">
        <v>61</v>
      </c>
      <c r="C63" s="277">
        <v>58.3</v>
      </c>
      <c r="D63" s="278">
        <v>57.116666666666667</v>
      </c>
      <c r="E63" s="278">
        <v>55.533333333333331</v>
      </c>
      <c r="F63" s="278">
        <v>52.766666666666666</v>
      </c>
      <c r="G63" s="278">
        <v>51.18333333333333</v>
      </c>
      <c r="H63" s="278">
        <v>59.883333333333333</v>
      </c>
      <c r="I63" s="278">
        <v>61.466666666666661</v>
      </c>
      <c r="J63" s="278">
        <v>64.233333333333334</v>
      </c>
      <c r="K63" s="276">
        <v>58.7</v>
      </c>
      <c r="L63" s="276">
        <v>54.35</v>
      </c>
      <c r="M63" s="276">
        <v>880.98470999999995</v>
      </c>
    </row>
    <row r="64" spans="1:13">
      <c r="A64" s="267">
        <v>54</v>
      </c>
      <c r="B64" s="276" t="s">
        <v>62</v>
      </c>
      <c r="C64" s="277">
        <v>48.75</v>
      </c>
      <c r="D64" s="278">
        <v>48.633333333333333</v>
      </c>
      <c r="E64" s="278">
        <v>47.816666666666663</v>
      </c>
      <c r="F64" s="278">
        <v>46.883333333333333</v>
      </c>
      <c r="G64" s="278">
        <v>46.066666666666663</v>
      </c>
      <c r="H64" s="278">
        <v>49.566666666666663</v>
      </c>
      <c r="I64" s="278">
        <v>50.38333333333334</v>
      </c>
      <c r="J64" s="278">
        <v>51.316666666666663</v>
      </c>
      <c r="K64" s="276">
        <v>49.45</v>
      </c>
      <c r="L64" s="276">
        <v>47.7</v>
      </c>
      <c r="M64" s="276">
        <v>89.186769999999996</v>
      </c>
    </row>
    <row r="65" spans="1:13">
      <c r="A65" s="267">
        <v>55</v>
      </c>
      <c r="B65" s="276" t="s">
        <v>312</v>
      </c>
      <c r="C65" s="277">
        <v>1628.55</v>
      </c>
      <c r="D65" s="278">
        <v>1634.2333333333333</v>
      </c>
      <c r="E65" s="278">
        <v>1612.4166666666667</v>
      </c>
      <c r="F65" s="278">
        <v>1596.2833333333333</v>
      </c>
      <c r="G65" s="278">
        <v>1574.4666666666667</v>
      </c>
      <c r="H65" s="278">
        <v>1650.3666666666668</v>
      </c>
      <c r="I65" s="278">
        <v>1672.1833333333334</v>
      </c>
      <c r="J65" s="278">
        <v>1688.3166666666668</v>
      </c>
      <c r="K65" s="276">
        <v>1656.05</v>
      </c>
      <c r="L65" s="276">
        <v>1618.1</v>
      </c>
      <c r="M65" s="276">
        <v>0.23877000000000001</v>
      </c>
    </row>
    <row r="66" spans="1:13">
      <c r="A66" s="267">
        <v>56</v>
      </c>
      <c r="B66" s="276" t="s">
        <v>63</v>
      </c>
      <c r="C66" s="277">
        <v>1539.9</v>
      </c>
      <c r="D66" s="278">
        <v>1542.5833333333333</v>
      </c>
      <c r="E66" s="278">
        <v>1529.0166666666664</v>
      </c>
      <c r="F66" s="278">
        <v>1518.1333333333332</v>
      </c>
      <c r="G66" s="278">
        <v>1504.5666666666664</v>
      </c>
      <c r="H66" s="278">
        <v>1553.4666666666665</v>
      </c>
      <c r="I66" s="278">
        <v>1567.0333333333335</v>
      </c>
      <c r="J66" s="278">
        <v>1577.9166666666665</v>
      </c>
      <c r="K66" s="276">
        <v>1556.15</v>
      </c>
      <c r="L66" s="276">
        <v>1531.7</v>
      </c>
      <c r="M66" s="276">
        <v>4.5303899999999997</v>
      </c>
    </row>
    <row r="67" spans="1:13">
      <c r="A67" s="267">
        <v>57</v>
      </c>
      <c r="B67" s="276" t="s">
        <v>320</v>
      </c>
      <c r="C67" s="277">
        <v>5117.6000000000004</v>
      </c>
      <c r="D67" s="278">
        <v>5117.5333333333338</v>
      </c>
      <c r="E67" s="278">
        <v>5065.0666666666675</v>
      </c>
      <c r="F67" s="278">
        <v>5012.5333333333338</v>
      </c>
      <c r="G67" s="278">
        <v>4960.0666666666675</v>
      </c>
      <c r="H67" s="278">
        <v>5170.0666666666675</v>
      </c>
      <c r="I67" s="278">
        <v>5222.5333333333328</v>
      </c>
      <c r="J67" s="278">
        <v>5275.0666666666675</v>
      </c>
      <c r="K67" s="276">
        <v>5170</v>
      </c>
      <c r="L67" s="276">
        <v>5065</v>
      </c>
      <c r="M67" s="276">
        <v>0.21443000000000001</v>
      </c>
    </row>
    <row r="68" spans="1:13">
      <c r="A68" s="267">
        <v>58</v>
      </c>
      <c r="B68" s="276" t="s">
        <v>234</v>
      </c>
      <c r="C68" s="277">
        <v>1285.5999999999999</v>
      </c>
      <c r="D68" s="278">
        <v>1292.5333333333333</v>
      </c>
      <c r="E68" s="278">
        <v>1273.0666666666666</v>
      </c>
      <c r="F68" s="278">
        <v>1260.5333333333333</v>
      </c>
      <c r="G68" s="278">
        <v>1241.0666666666666</v>
      </c>
      <c r="H68" s="278">
        <v>1305.0666666666666</v>
      </c>
      <c r="I68" s="278">
        <v>1324.5333333333333</v>
      </c>
      <c r="J68" s="278">
        <v>1337.0666666666666</v>
      </c>
      <c r="K68" s="276">
        <v>1312</v>
      </c>
      <c r="L68" s="276">
        <v>1280</v>
      </c>
      <c r="M68" s="276">
        <v>0.64964999999999995</v>
      </c>
    </row>
    <row r="69" spans="1:13">
      <c r="A69" s="267">
        <v>59</v>
      </c>
      <c r="B69" s="276" t="s">
        <v>321</v>
      </c>
      <c r="C69" s="277">
        <v>324.39999999999998</v>
      </c>
      <c r="D69" s="278">
        <v>325.5333333333333</v>
      </c>
      <c r="E69" s="278">
        <v>319.06666666666661</v>
      </c>
      <c r="F69" s="278">
        <v>313.73333333333329</v>
      </c>
      <c r="G69" s="278">
        <v>307.26666666666659</v>
      </c>
      <c r="H69" s="278">
        <v>330.86666666666662</v>
      </c>
      <c r="I69" s="278">
        <v>337.33333333333331</v>
      </c>
      <c r="J69" s="278">
        <v>342.66666666666663</v>
      </c>
      <c r="K69" s="276">
        <v>332</v>
      </c>
      <c r="L69" s="276">
        <v>320.2</v>
      </c>
      <c r="M69" s="276">
        <v>3.76573</v>
      </c>
    </row>
    <row r="70" spans="1:13">
      <c r="A70" s="267">
        <v>60</v>
      </c>
      <c r="B70" s="276" t="s">
        <v>65</v>
      </c>
      <c r="C70" s="277">
        <v>115</v>
      </c>
      <c r="D70" s="278">
        <v>115.21666666666665</v>
      </c>
      <c r="E70" s="278">
        <v>113.63333333333331</v>
      </c>
      <c r="F70" s="278">
        <v>112.26666666666665</v>
      </c>
      <c r="G70" s="278">
        <v>110.68333333333331</v>
      </c>
      <c r="H70" s="278">
        <v>116.58333333333331</v>
      </c>
      <c r="I70" s="278">
        <v>118.16666666666666</v>
      </c>
      <c r="J70" s="278">
        <v>119.53333333333332</v>
      </c>
      <c r="K70" s="276">
        <v>116.8</v>
      </c>
      <c r="L70" s="276">
        <v>113.85</v>
      </c>
      <c r="M70" s="276">
        <v>161.84623999999999</v>
      </c>
    </row>
    <row r="71" spans="1:13">
      <c r="A71" s="267">
        <v>61</v>
      </c>
      <c r="B71" s="276" t="s">
        <v>313</v>
      </c>
      <c r="C71" s="277">
        <v>733.3</v>
      </c>
      <c r="D71" s="278">
        <v>732.88333333333333</v>
      </c>
      <c r="E71" s="278">
        <v>723.26666666666665</v>
      </c>
      <c r="F71" s="278">
        <v>713.23333333333335</v>
      </c>
      <c r="G71" s="278">
        <v>703.61666666666667</v>
      </c>
      <c r="H71" s="278">
        <v>742.91666666666663</v>
      </c>
      <c r="I71" s="278">
        <v>752.53333333333319</v>
      </c>
      <c r="J71" s="278">
        <v>762.56666666666661</v>
      </c>
      <c r="K71" s="276">
        <v>742.5</v>
      </c>
      <c r="L71" s="276">
        <v>722.85</v>
      </c>
      <c r="M71" s="276">
        <v>5.3192300000000001</v>
      </c>
    </row>
    <row r="72" spans="1:13">
      <c r="A72" s="267">
        <v>62</v>
      </c>
      <c r="B72" s="276" t="s">
        <v>66</v>
      </c>
      <c r="C72" s="277">
        <v>668.85</v>
      </c>
      <c r="D72" s="278">
        <v>668.58333333333337</v>
      </c>
      <c r="E72" s="278">
        <v>663.51666666666677</v>
      </c>
      <c r="F72" s="278">
        <v>658.18333333333339</v>
      </c>
      <c r="G72" s="278">
        <v>653.11666666666679</v>
      </c>
      <c r="H72" s="278">
        <v>673.91666666666674</v>
      </c>
      <c r="I72" s="278">
        <v>678.98333333333335</v>
      </c>
      <c r="J72" s="278">
        <v>684.31666666666672</v>
      </c>
      <c r="K72" s="276">
        <v>673.65</v>
      </c>
      <c r="L72" s="276">
        <v>663.25</v>
      </c>
      <c r="M72" s="276">
        <v>11.15686</v>
      </c>
    </row>
    <row r="73" spans="1:13">
      <c r="A73" s="267">
        <v>63</v>
      </c>
      <c r="B73" s="276" t="s">
        <v>67</v>
      </c>
      <c r="C73" s="277">
        <v>539.4</v>
      </c>
      <c r="D73" s="278">
        <v>533.5</v>
      </c>
      <c r="E73" s="278">
        <v>524.9</v>
      </c>
      <c r="F73" s="278">
        <v>510.4</v>
      </c>
      <c r="G73" s="278">
        <v>501.79999999999995</v>
      </c>
      <c r="H73" s="278">
        <v>548</v>
      </c>
      <c r="I73" s="278">
        <v>556.59999999999991</v>
      </c>
      <c r="J73" s="278">
        <v>571.1</v>
      </c>
      <c r="K73" s="276">
        <v>542.1</v>
      </c>
      <c r="L73" s="276">
        <v>519</v>
      </c>
      <c r="M73" s="276">
        <v>53.310949999999998</v>
      </c>
    </row>
    <row r="74" spans="1:13">
      <c r="A74" s="267">
        <v>64</v>
      </c>
      <c r="B74" s="276" t="s">
        <v>1045</v>
      </c>
      <c r="C74" s="277">
        <v>9304.1</v>
      </c>
      <c r="D74" s="278">
        <v>9292.8166666666675</v>
      </c>
      <c r="E74" s="278">
        <v>9211.2833333333347</v>
      </c>
      <c r="F74" s="278">
        <v>9118.4666666666672</v>
      </c>
      <c r="G74" s="278">
        <v>9036.9333333333343</v>
      </c>
      <c r="H74" s="278">
        <v>9385.633333333335</v>
      </c>
      <c r="I74" s="278">
        <v>9467.1666666666679</v>
      </c>
      <c r="J74" s="278">
        <v>9559.9833333333354</v>
      </c>
      <c r="K74" s="276">
        <v>9374.35</v>
      </c>
      <c r="L74" s="276">
        <v>9200</v>
      </c>
      <c r="M74" s="276">
        <v>3.2419999999999997E-2</v>
      </c>
    </row>
    <row r="75" spans="1:13">
      <c r="A75" s="267">
        <v>65</v>
      </c>
      <c r="B75" s="276" t="s">
        <v>69</v>
      </c>
      <c r="C75" s="277">
        <v>479.9</v>
      </c>
      <c r="D75" s="278">
        <v>481.01666666666665</v>
      </c>
      <c r="E75" s="278">
        <v>472.88333333333333</v>
      </c>
      <c r="F75" s="278">
        <v>465.86666666666667</v>
      </c>
      <c r="G75" s="278">
        <v>457.73333333333335</v>
      </c>
      <c r="H75" s="278">
        <v>488.0333333333333</v>
      </c>
      <c r="I75" s="278">
        <v>496.16666666666663</v>
      </c>
      <c r="J75" s="278">
        <v>503.18333333333328</v>
      </c>
      <c r="K75" s="276">
        <v>489.15</v>
      </c>
      <c r="L75" s="276">
        <v>474</v>
      </c>
      <c r="M75" s="276">
        <v>197.23853</v>
      </c>
    </row>
    <row r="76" spans="1:13" s="16" customFormat="1">
      <c r="A76" s="267">
        <v>66</v>
      </c>
      <c r="B76" s="276" t="s">
        <v>70</v>
      </c>
      <c r="C76" s="277">
        <v>34.200000000000003</v>
      </c>
      <c r="D76" s="278">
        <v>34.333333333333336</v>
      </c>
      <c r="E76" s="278">
        <v>33.866666666666674</v>
      </c>
      <c r="F76" s="278">
        <v>33.533333333333339</v>
      </c>
      <c r="G76" s="278">
        <v>33.066666666666677</v>
      </c>
      <c r="H76" s="278">
        <v>34.666666666666671</v>
      </c>
      <c r="I76" s="278">
        <v>35.133333333333326</v>
      </c>
      <c r="J76" s="278">
        <v>35.466666666666669</v>
      </c>
      <c r="K76" s="276">
        <v>34.799999999999997</v>
      </c>
      <c r="L76" s="276">
        <v>34</v>
      </c>
      <c r="M76" s="276">
        <v>420.90086000000002</v>
      </c>
    </row>
    <row r="77" spans="1:13" s="16" customFormat="1">
      <c r="A77" s="267">
        <v>67</v>
      </c>
      <c r="B77" s="276" t="s">
        <v>71</v>
      </c>
      <c r="C77" s="277">
        <v>433.9</v>
      </c>
      <c r="D77" s="278">
        <v>434.25</v>
      </c>
      <c r="E77" s="278">
        <v>429</v>
      </c>
      <c r="F77" s="278">
        <v>424.1</v>
      </c>
      <c r="G77" s="278">
        <v>418.85</v>
      </c>
      <c r="H77" s="278">
        <v>439.15</v>
      </c>
      <c r="I77" s="278">
        <v>444.4</v>
      </c>
      <c r="J77" s="278">
        <v>449.29999999999995</v>
      </c>
      <c r="K77" s="276">
        <v>439.5</v>
      </c>
      <c r="L77" s="276">
        <v>429.35</v>
      </c>
      <c r="M77" s="276">
        <v>29.091609999999999</v>
      </c>
    </row>
    <row r="78" spans="1:13" s="16" customFormat="1">
      <c r="A78" s="267">
        <v>68</v>
      </c>
      <c r="B78" s="276" t="s">
        <v>322</v>
      </c>
      <c r="C78" s="277">
        <v>749.55</v>
      </c>
      <c r="D78" s="278">
        <v>749.61666666666667</v>
      </c>
      <c r="E78" s="278">
        <v>737.93333333333339</v>
      </c>
      <c r="F78" s="278">
        <v>726.31666666666672</v>
      </c>
      <c r="G78" s="278">
        <v>714.63333333333344</v>
      </c>
      <c r="H78" s="278">
        <v>761.23333333333335</v>
      </c>
      <c r="I78" s="278">
        <v>772.91666666666652</v>
      </c>
      <c r="J78" s="278">
        <v>784.5333333333333</v>
      </c>
      <c r="K78" s="276">
        <v>761.3</v>
      </c>
      <c r="L78" s="276">
        <v>738</v>
      </c>
      <c r="M78" s="276">
        <v>3.8269000000000002</v>
      </c>
    </row>
    <row r="79" spans="1:13" s="16" customFormat="1">
      <c r="A79" s="267">
        <v>69</v>
      </c>
      <c r="B79" s="276" t="s">
        <v>324</v>
      </c>
      <c r="C79" s="277">
        <v>176.05</v>
      </c>
      <c r="D79" s="278">
        <v>174.61666666666667</v>
      </c>
      <c r="E79" s="278">
        <v>169.23333333333335</v>
      </c>
      <c r="F79" s="278">
        <v>162.41666666666669</v>
      </c>
      <c r="G79" s="278">
        <v>157.03333333333336</v>
      </c>
      <c r="H79" s="278">
        <v>181.43333333333334</v>
      </c>
      <c r="I79" s="278">
        <v>186.81666666666666</v>
      </c>
      <c r="J79" s="278">
        <v>193.63333333333333</v>
      </c>
      <c r="K79" s="276">
        <v>180</v>
      </c>
      <c r="L79" s="276">
        <v>167.8</v>
      </c>
      <c r="M79" s="276">
        <v>12.991529999999999</v>
      </c>
    </row>
    <row r="80" spans="1:13" s="16" customFormat="1">
      <c r="A80" s="267">
        <v>70</v>
      </c>
      <c r="B80" s="276" t="s">
        <v>325</v>
      </c>
      <c r="C80" s="277">
        <v>3937.1</v>
      </c>
      <c r="D80" s="278">
        <v>3931.3666666666668</v>
      </c>
      <c r="E80" s="278">
        <v>3907.7333333333336</v>
      </c>
      <c r="F80" s="278">
        <v>3878.3666666666668</v>
      </c>
      <c r="G80" s="278">
        <v>3854.7333333333336</v>
      </c>
      <c r="H80" s="278">
        <v>3960.7333333333336</v>
      </c>
      <c r="I80" s="278">
        <v>3984.3666666666668</v>
      </c>
      <c r="J80" s="278">
        <v>4013.7333333333336</v>
      </c>
      <c r="K80" s="276">
        <v>3955</v>
      </c>
      <c r="L80" s="276">
        <v>3902</v>
      </c>
      <c r="M80" s="276">
        <v>0.11706</v>
      </c>
    </row>
    <row r="81" spans="1:13" s="16" customFormat="1">
      <c r="A81" s="267">
        <v>71</v>
      </c>
      <c r="B81" s="276" t="s">
        <v>326</v>
      </c>
      <c r="C81" s="277">
        <v>811.95</v>
      </c>
      <c r="D81" s="278">
        <v>808.65</v>
      </c>
      <c r="E81" s="278">
        <v>763.3</v>
      </c>
      <c r="F81" s="278">
        <v>714.65</v>
      </c>
      <c r="G81" s="278">
        <v>669.3</v>
      </c>
      <c r="H81" s="278">
        <v>857.3</v>
      </c>
      <c r="I81" s="278">
        <v>902.65000000000009</v>
      </c>
      <c r="J81" s="278">
        <v>951.3</v>
      </c>
      <c r="K81" s="276">
        <v>854</v>
      </c>
      <c r="L81" s="276">
        <v>760</v>
      </c>
      <c r="M81" s="276">
        <v>7.2112600000000002</v>
      </c>
    </row>
    <row r="82" spans="1:13" s="16" customFormat="1">
      <c r="A82" s="267">
        <v>72</v>
      </c>
      <c r="B82" s="276" t="s">
        <v>327</v>
      </c>
      <c r="C82" s="277">
        <v>72</v>
      </c>
      <c r="D82" s="278">
        <v>72.516666666666666</v>
      </c>
      <c r="E82" s="278">
        <v>70.783333333333331</v>
      </c>
      <c r="F82" s="278">
        <v>69.566666666666663</v>
      </c>
      <c r="G82" s="278">
        <v>67.833333333333329</v>
      </c>
      <c r="H82" s="278">
        <v>73.733333333333334</v>
      </c>
      <c r="I82" s="278">
        <v>75.466666666666654</v>
      </c>
      <c r="J82" s="278">
        <v>76.683333333333337</v>
      </c>
      <c r="K82" s="276">
        <v>74.25</v>
      </c>
      <c r="L82" s="276">
        <v>71.3</v>
      </c>
      <c r="M82" s="276">
        <v>37.090220000000002</v>
      </c>
    </row>
    <row r="83" spans="1:13" s="16" customFormat="1">
      <c r="A83" s="267">
        <v>73</v>
      </c>
      <c r="B83" s="276" t="s">
        <v>72</v>
      </c>
      <c r="C83" s="277">
        <v>13006.7</v>
      </c>
      <c r="D83" s="278">
        <v>13102.233333333332</v>
      </c>
      <c r="E83" s="278">
        <v>12854.466666666664</v>
      </c>
      <c r="F83" s="278">
        <v>12702.233333333332</v>
      </c>
      <c r="G83" s="278">
        <v>12454.466666666664</v>
      </c>
      <c r="H83" s="278">
        <v>13254.466666666664</v>
      </c>
      <c r="I83" s="278">
        <v>13502.23333333333</v>
      </c>
      <c r="J83" s="278">
        <v>13654.466666666664</v>
      </c>
      <c r="K83" s="276">
        <v>13350</v>
      </c>
      <c r="L83" s="276">
        <v>12950</v>
      </c>
      <c r="M83" s="276">
        <v>2.1472099999999998</v>
      </c>
    </row>
    <row r="84" spans="1:13" s="16" customFormat="1">
      <c r="A84" s="267">
        <v>74</v>
      </c>
      <c r="B84" s="276" t="s">
        <v>74</v>
      </c>
      <c r="C84" s="277">
        <v>393.9</v>
      </c>
      <c r="D84" s="278">
        <v>391.45</v>
      </c>
      <c r="E84" s="278">
        <v>385.09999999999997</v>
      </c>
      <c r="F84" s="278">
        <v>376.29999999999995</v>
      </c>
      <c r="G84" s="278">
        <v>369.94999999999993</v>
      </c>
      <c r="H84" s="278">
        <v>400.25</v>
      </c>
      <c r="I84" s="278">
        <v>406.6</v>
      </c>
      <c r="J84" s="278">
        <v>415.40000000000003</v>
      </c>
      <c r="K84" s="276">
        <v>397.8</v>
      </c>
      <c r="L84" s="276">
        <v>382.65</v>
      </c>
      <c r="M84" s="276">
        <v>186.73749000000001</v>
      </c>
    </row>
    <row r="85" spans="1:13" s="16" customFormat="1">
      <c r="A85" s="267">
        <v>75</v>
      </c>
      <c r="B85" s="276" t="s">
        <v>328</v>
      </c>
      <c r="C85" s="277">
        <v>232.15</v>
      </c>
      <c r="D85" s="278">
        <v>229.66666666666666</v>
      </c>
      <c r="E85" s="278">
        <v>225.5333333333333</v>
      </c>
      <c r="F85" s="278">
        <v>218.91666666666666</v>
      </c>
      <c r="G85" s="278">
        <v>214.7833333333333</v>
      </c>
      <c r="H85" s="278">
        <v>236.2833333333333</v>
      </c>
      <c r="I85" s="278">
        <v>240.41666666666669</v>
      </c>
      <c r="J85" s="278">
        <v>247.0333333333333</v>
      </c>
      <c r="K85" s="276">
        <v>233.8</v>
      </c>
      <c r="L85" s="276">
        <v>223.05</v>
      </c>
      <c r="M85" s="276">
        <v>8.2759699999999992</v>
      </c>
    </row>
    <row r="86" spans="1:13" s="16" customFormat="1">
      <c r="A86" s="267">
        <v>76</v>
      </c>
      <c r="B86" s="276" t="s">
        <v>75</v>
      </c>
      <c r="C86" s="277">
        <v>3635.95</v>
      </c>
      <c r="D86" s="278">
        <v>3632.6333333333337</v>
      </c>
      <c r="E86" s="278">
        <v>3611.3666666666672</v>
      </c>
      <c r="F86" s="278">
        <v>3586.7833333333338</v>
      </c>
      <c r="G86" s="278">
        <v>3565.5166666666673</v>
      </c>
      <c r="H86" s="278">
        <v>3657.2166666666672</v>
      </c>
      <c r="I86" s="278">
        <v>3678.4833333333336</v>
      </c>
      <c r="J86" s="278">
        <v>3703.0666666666671</v>
      </c>
      <c r="K86" s="276">
        <v>3653.9</v>
      </c>
      <c r="L86" s="276">
        <v>3608.05</v>
      </c>
      <c r="M86" s="276">
        <v>4.5055800000000001</v>
      </c>
    </row>
    <row r="87" spans="1:13" s="16" customFormat="1">
      <c r="A87" s="267">
        <v>77</v>
      </c>
      <c r="B87" s="276" t="s">
        <v>314</v>
      </c>
      <c r="C87" s="277">
        <v>557.29999999999995</v>
      </c>
      <c r="D87" s="278">
        <v>556.5</v>
      </c>
      <c r="E87" s="278">
        <v>551.04999999999995</v>
      </c>
      <c r="F87" s="278">
        <v>544.79999999999995</v>
      </c>
      <c r="G87" s="278">
        <v>539.34999999999991</v>
      </c>
      <c r="H87" s="278">
        <v>562.75</v>
      </c>
      <c r="I87" s="278">
        <v>568.20000000000005</v>
      </c>
      <c r="J87" s="278">
        <v>574.45000000000005</v>
      </c>
      <c r="K87" s="276">
        <v>561.95000000000005</v>
      </c>
      <c r="L87" s="276">
        <v>550.25</v>
      </c>
      <c r="M87" s="276">
        <v>4.7107099999999997</v>
      </c>
    </row>
    <row r="88" spans="1:13" s="16" customFormat="1">
      <c r="A88" s="267">
        <v>78</v>
      </c>
      <c r="B88" s="276" t="s">
        <v>323</v>
      </c>
      <c r="C88" s="277">
        <v>188.05</v>
      </c>
      <c r="D88" s="278">
        <v>189.81666666666669</v>
      </c>
      <c r="E88" s="278">
        <v>184.83333333333337</v>
      </c>
      <c r="F88" s="278">
        <v>181.61666666666667</v>
      </c>
      <c r="G88" s="278">
        <v>176.63333333333335</v>
      </c>
      <c r="H88" s="278">
        <v>193.03333333333339</v>
      </c>
      <c r="I88" s="278">
        <v>198.01666666666668</v>
      </c>
      <c r="J88" s="278">
        <v>201.23333333333341</v>
      </c>
      <c r="K88" s="276">
        <v>194.8</v>
      </c>
      <c r="L88" s="276">
        <v>186.6</v>
      </c>
      <c r="M88" s="276">
        <v>8.9443300000000008</v>
      </c>
    </row>
    <row r="89" spans="1:13" s="16" customFormat="1">
      <c r="A89" s="267">
        <v>79</v>
      </c>
      <c r="B89" s="276" t="s">
        <v>76</v>
      </c>
      <c r="C89" s="277">
        <v>462.95</v>
      </c>
      <c r="D89" s="278">
        <v>459.18333333333334</v>
      </c>
      <c r="E89" s="278">
        <v>454.56666666666666</v>
      </c>
      <c r="F89" s="278">
        <v>446.18333333333334</v>
      </c>
      <c r="G89" s="278">
        <v>441.56666666666666</v>
      </c>
      <c r="H89" s="278">
        <v>467.56666666666666</v>
      </c>
      <c r="I89" s="278">
        <v>472.18333333333334</v>
      </c>
      <c r="J89" s="278">
        <v>480.56666666666666</v>
      </c>
      <c r="K89" s="276">
        <v>463.8</v>
      </c>
      <c r="L89" s="276">
        <v>450.8</v>
      </c>
      <c r="M89" s="276">
        <v>45.149410000000003</v>
      </c>
    </row>
    <row r="90" spans="1:13" s="16" customFormat="1">
      <c r="A90" s="267">
        <v>80</v>
      </c>
      <c r="B90" s="276" t="s">
        <v>77</v>
      </c>
      <c r="C90" s="277">
        <v>109.95</v>
      </c>
      <c r="D90" s="278">
        <v>110.28333333333335</v>
      </c>
      <c r="E90" s="278">
        <v>106.16666666666669</v>
      </c>
      <c r="F90" s="278">
        <v>102.38333333333334</v>
      </c>
      <c r="G90" s="278">
        <v>98.26666666666668</v>
      </c>
      <c r="H90" s="278">
        <v>114.06666666666669</v>
      </c>
      <c r="I90" s="278">
        <v>118.18333333333334</v>
      </c>
      <c r="J90" s="278">
        <v>121.9666666666667</v>
      </c>
      <c r="K90" s="276">
        <v>114.4</v>
      </c>
      <c r="L90" s="276">
        <v>106.5</v>
      </c>
      <c r="M90" s="276">
        <v>376.56497999999999</v>
      </c>
    </row>
    <row r="91" spans="1:13" s="16" customFormat="1">
      <c r="A91" s="267">
        <v>81</v>
      </c>
      <c r="B91" s="276" t="s">
        <v>332</v>
      </c>
      <c r="C91" s="277">
        <v>490.4</v>
      </c>
      <c r="D91" s="278">
        <v>487.63333333333338</v>
      </c>
      <c r="E91" s="278">
        <v>482.76666666666677</v>
      </c>
      <c r="F91" s="278">
        <v>475.13333333333338</v>
      </c>
      <c r="G91" s="278">
        <v>470.26666666666677</v>
      </c>
      <c r="H91" s="278">
        <v>495.26666666666677</v>
      </c>
      <c r="I91" s="278">
        <v>500.13333333333344</v>
      </c>
      <c r="J91" s="278">
        <v>507.76666666666677</v>
      </c>
      <c r="K91" s="276">
        <v>492.5</v>
      </c>
      <c r="L91" s="276">
        <v>480</v>
      </c>
      <c r="M91" s="276">
        <v>2.3029299999999999</v>
      </c>
    </row>
    <row r="92" spans="1:13" s="16" customFormat="1">
      <c r="A92" s="267">
        <v>82</v>
      </c>
      <c r="B92" s="276" t="s">
        <v>333</v>
      </c>
      <c r="C92" s="277">
        <v>482.6</v>
      </c>
      <c r="D92" s="278">
        <v>483.95</v>
      </c>
      <c r="E92" s="278">
        <v>477.9</v>
      </c>
      <c r="F92" s="278">
        <v>473.2</v>
      </c>
      <c r="G92" s="278">
        <v>467.15</v>
      </c>
      <c r="H92" s="278">
        <v>488.65</v>
      </c>
      <c r="I92" s="278">
        <v>494.70000000000005</v>
      </c>
      <c r="J92" s="278">
        <v>499.4</v>
      </c>
      <c r="K92" s="276">
        <v>490</v>
      </c>
      <c r="L92" s="276">
        <v>479.25</v>
      </c>
      <c r="M92" s="276">
        <v>1.0849599999999999</v>
      </c>
    </row>
    <row r="93" spans="1:13" s="16" customFormat="1">
      <c r="A93" s="267">
        <v>83</v>
      </c>
      <c r="B93" s="276" t="s">
        <v>335</v>
      </c>
      <c r="C93" s="277">
        <v>384.6</v>
      </c>
      <c r="D93" s="278">
        <v>387.45</v>
      </c>
      <c r="E93" s="278">
        <v>377.15</v>
      </c>
      <c r="F93" s="278">
        <v>369.7</v>
      </c>
      <c r="G93" s="278">
        <v>359.4</v>
      </c>
      <c r="H93" s="278">
        <v>394.9</v>
      </c>
      <c r="I93" s="278">
        <v>405.20000000000005</v>
      </c>
      <c r="J93" s="278">
        <v>412.65</v>
      </c>
      <c r="K93" s="276">
        <v>397.75</v>
      </c>
      <c r="L93" s="276">
        <v>380</v>
      </c>
      <c r="M93" s="276">
        <v>3.5662600000000002</v>
      </c>
    </row>
    <row r="94" spans="1:13" s="16" customFormat="1">
      <c r="A94" s="267">
        <v>84</v>
      </c>
      <c r="B94" s="276" t="s">
        <v>329</v>
      </c>
      <c r="C94" s="277">
        <v>574.4</v>
      </c>
      <c r="D94" s="278">
        <v>577.28333333333342</v>
      </c>
      <c r="E94" s="278">
        <v>566.56666666666683</v>
      </c>
      <c r="F94" s="278">
        <v>558.73333333333346</v>
      </c>
      <c r="G94" s="278">
        <v>548.01666666666688</v>
      </c>
      <c r="H94" s="278">
        <v>585.11666666666679</v>
      </c>
      <c r="I94" s="278">
        <v>595.83333333333326</v>
      </c>
      <c r="J94" s="278">
        <v>603.66666666666674</v>
      </c>
      <c r="K94" s="276">
        <v>588</v>
      </c>
      <c r="L94" s="276">
        <v>569.45000000000005</v>
      </c>
      <c r="M94" s="276">
        <v>3.8978299999999999</v>
      </c>
    </row>
    <row r="95" spans="1:13" s="16" customFormat="1">
      <c r="A95" s="267">
        <v>85</v>
      </c>
      <c r="B95" s="276" t="s">
        <v>78</v>
      </c>
      <c r="C95" s="277">
        <v>128.55000000000001</v>
      </c>
      <c r="D95" s="278">
        <v>129.21666666666667</v>
      </c>
      <c r="E95" s="278">
        <v>127.68333333333334</v>
      </c>
      <c r="F95" s="278">
        <v>126.81666666666666</v>
      </c>
      <c r="G95" s="278">
        <v>125.28333333333333</v>
      </c>
      <c r="H95" s="278">
        <v>130.08333333333334</v>
      </c>
      <c r="I95" s="278">
        <v>131.6166666666667</v>
      </c>
      <c r="J95" s="278">
        <v>132.48333333333335</v>
      </c>
      <c r="K95" s="276">
        <v>130.75</v>
      </c>
      <c r="L95" s="276">
        <v>128.35</v>
      </c>
      <c r="M95" s="276">
        <v>15.049390000000001</v>
      </c>
    </row>
    <row r="96" spans="1:13" s="16" customFormat="1">
      <c r="A96" s="267">
        <v>86</v>
      </c>
      <c r="B96" s="276" t="s">
        <v>330</v>
      </c>
      <c r="C96" s="277">
        <v>267.25</v>
      </c>
      <c r="D96" s="278">
        <v>268.43333333333334</v>
      </c>
      <c r="E96" s="278">
        <v>264.86666666666667</v>
      </c>
      <c r="F96" s="278">
        <v>262.48333333333335</v>
      </c>
      <c r="G96" s="278">
        <v>258.91666666666669</v>
      </c>
      <c r="H96" s="278">
        <v>270.81666666666666</v>
      </c>
      <c r="I96" s="278">
        <v>274.38333333333338</v>
      </c>
      <c r="J96" s="278">
        <v>276.76666666666665</v>
      </c>
      <c r="K96" s="276">
        <v>272</v>
      </c>
      <c r="L96" s="276">
        <v>266.05</v>
      </c>
      <c r="M96" s="276">
        <v>1.06992</v>
      </c>
    </row>
    <row r="97" spans="1:13" s="16" customFormat="1">
      <c r="A97" s="267">
        <v>87</v>
      </c>
      <c r="B97" s="276" t="s">
        <v>338</v>
      </c>
      <c r="C97" s="277">
        <v>526.04999999999995</v>
      </c>
      <c r="D97" s="278">
        <v>517.80000000000007</v>
      </c>
      <c r="E97" s="278">
        <v>506.65000000000009</v>
      </c>
      <c r="F97" s="278">
        <v>487.25</v>
      </c>
      <c r="G97" s="278">
        <v>476.1</v>
      </c>
      <c r="H97" s="278">
        <v>537.20000000000016</v>
      </c>
      <c r="I97" s="278">
        <v>548.35</v>
      </c>
      <c r="J97" s="278">
        <v>567.75000000000023</v>
      </c>
      <c r="K97" s="276">
        <v>528.95000000000005</v>
      </c>
      <c r="L97" s="276">
        <v>498.4</v>
      </c>
      <c r="M97" s="276">
        <v>39.130600000000001</v>
      </c>
    </row>
    <row r="98" spans="1:13" s="16" customFormat="1">
      <c r="A98" s="267">
        <v>88</v>
      </c>
      <c r="B98" s="276" t="s">
        <v>336</v>
      </c>
      <c r="C98" s="277">
        <v>1159.45</v>
      </c>
      <c r="D98" s="278">
        <v>1164.5166666666667</v>
      </c>
      <c r="E98" s="278">
        <v>1146.0333333333333</v>
      </c>
      <c r="F98" s="278">
        <v>1132.6166666666666</v>
      </c>
      <c r="G98" s="278">
        <v>1114.1333333333332</v>
      </c>
      <c r="H98" s="278">
        <v>1177.9333333333334</v>
      </c>
      <c r="I98" s="278">
        <v>1196.4166666666665</v>
      </c>
      <c r="J98" s="278">
        <v>1209.8333333333335</v>
      </c>
      <c r="K98" s="276">
        <v>1183</v>
      </c>
      <c r="L98" s="276">
        <v>1151.0999999999999</v>
      </c>
      <c r="M98" s="276">
        <v>2.0177700000000001</v>
      </c>
    </row>
    <row r="99" spans="1:13" s="16" customFormat="1">
      <c r="A99" s="267">
        <v>89</v>
      </c>
      <c r="B99" s="276" t="s">
        <v>337</v>
      </c>
      <c r="C99" s="277">
        <v>14</v>
      </c>
      <c r="D99" s="278">
        <v>13.866666666666665</v>
      </c>
      <c r="E99" s="278">
        <v>13.58333333333333</v>
      </c>
      <c r="F99" s="278">
        <v>13.166666666666664</v>
      </c>
      <c r="G99" s="278">
        <v>12.883333333333329</v>
      </c>
      <c r="H99" s="278">
        <v>14.283333333333331</v>
      </c>
      <c r="I99" s="278">
        <v>14.566666666666666</v>
      </c>
      <c r="J99" s="278">
        <v>14.983333333333333</v>
      </c>
      <c r="K99" s="276">
        <v>14.15</v>
      </c>
      <c r="L99" s="276">
        <v>13.45</v>
      </c>
      <c r="M99" s="276">
        <v>112.80588</v>
      </c>
    </row>
    <row r="100" spans="1:13" s="16" customFormat="1">
      <c r="A100" s="267">
        <v>90</v>
      </c>
      <c r="B100" s="276" t="s">
        <v>339</v>
      </c>
      <c r="C100" s="277">
        <v>227.55</v>
      </c>
      <c r="D100" s="278">
        <v>222.26666666666665</v>
      </c>
      <c r="E100" s="278">
        <v>212.58333333333331</v>
      </c>
      <c r="F100" s="278">
        <v>197.61666666666667</v>
      </c>
      <c r="G100" s="278">
        <v>187.93333333333334</v>
      </c>
      <c r="H100" s="278">
        <v>237.23333333333329</v>
      </c>
      <c r="I100" s="278">
        <v>246.91666666666663</v>
      </c>
      <c r="J100" s="278">
        <v>261.88333333333327</v>
      </c>
      <c r="K100" s="276">
        <v>231.95</v>
      </c>
      <c r="L100" s="276">
        <v>207.3</v>
      </c>
      <c r="M100" s="276">
        <v>21.062539999999998</v>
      </c>
    </row>
    <row r="101" spans="1:13">
      <c r="A101" s="267">
        <v>91</v>
      </c>
      <c r="B101" s="276" t="s">
        <v>80</v>
      </c>
      <c r="C101" s="277">
        <v>399.05</v>
      </c>
      <c r="D101" s="278">
        <v>392.95</v>
      </c>
      <c r="E101" s="278">
        <v>384.09999999999997</v>
      </c>
      <c r="F101" s="278">
        <v>369.15</v>
      </c>
      <c r="G101" s="278">
        <v>360.29999999999995</v>
      </c>
      <c r="H101" s="278">
        <v>407.9</v>
      </c>
      <c r="I101" s="278">
        <v>416.75</v>
      </c>
      <c r="J101" s="278">
        <v>431.7</v>
      </c>
      <c r="K101" s="276">
        <v>401.8</v>
      </c>
      <c r="L101" s="276">
        <v>378</v>
      </c>
      <c r="M101" s="276">
        <v>38.894509999999997</v>
      </c>
    </row>
    <row r="102" spans="1:13">
      <c r="A102" s="267">
        <v>92</v>
      </c>
      <c r="B102" s="276" t="s">
        <v>340</v>
      </c>
      <c r="C102" s="277">
        <v>3209.05</v>
      </c>
      <c r="D102" s="278">
        <v>3213.6666666666665</v>
      </c>
      <c r="E102" s="278">
        <v>3179.3833333333332</v>
      </c>
      <c r="F102" s="278">
        <v>3149.7166666666667</v>
      </c>
      <c r="G102" s="278">
        <v>3115.4333333333334</v>
      </c>
      <c r="H102" s="278">
        <v>3243.333333333333</v>
      </c>
      <c r="I102" s="278">
        <v>3277.6166666666668</v>
      </c>
      <c r="J102" s="278">
        <v>3307.2833333333328</v>
      </c>
      <c r="K102" s="276">
        <v>3247.95</v>
      </c>
      <c r="L102" s="276">
        <v>3184</v>
      </c>
      <c r="M102" s="276">
        <v>4.5879999999999997E-2</v>
      </c>
    </row>
    <row r="103" spans="1:13">
      <c r="A103" s="267">
        <v>93</v>
      </c>
      <c r="B103" s="276" t="s">
        <v>81</v>
      </c>
      <c r="C103" s="277">
        <v>628.75</v>
      </c>
      <c r="D103" s="278">
        <v>624.44999999999993</v>
      </c>
      <c r="E103" s="278">
        <v>614.29999999999984</v>
      </c>
      <c r="F103" s="278">
        <v>599.84999999999991</v>
      </c>
      <c r="G103" s="278">
        <v>589.69999999999982</v>
      </c>
      <c r="H103" s="278">
        <v>638.89999999999986</v>
      </c>
      <c r="I103" s="278">
        <v>649.04999999999995</v>
      </c>
      <c r="J103" s="278">
        <v>663.49999999999989</v>
      </c>
      <c r="K103" s="276">
        <v>634.6</v>
      </c>
      <c r="L103" s="276">
        <v>610</v>
      </c>
      <c r="M103" s="276">
        <v>11.64747</v>
      </c>
    </row>
    <row r="104" spans="1:13">
      <c r="A104" s="267">
        <v>94</v>
      </c>
      <c r="B104" s="276" t="s">
        <v>334</v>
      </c>
      <c r="C104" s="277">
        <v>294.85000000000002</v>
      </c>
      <c r="D104" s="278">
        <v>295.25</v>
      </c>
      <c r="E104" s="278">
        <v>290.60000000000002</v>
      </c>
      <c r="F104" s="278">
        <v>286.35000000000002</v>
      </c>
      <c r="G104" s="278">
        <v>281.70000000000005</v>
      </c>
      <c r="H104" s="278">
        <v>299.5</v>
      </c>
      <c r="I104" s="278">
        <v>304.14999999999998</v>
      </c>
      <c r="J104" s="278">
        <v>308.39999999999998</v>
      </c>
      <c r="K104" s="276">
        <v>299.89999999999998</v>
      </c>
      <c r="L104" s="276">
        <v>291</v>
      </c>
      <c r="M104" s="276">
        <v>0.53163000000000005</v>
      </c>
    </row>
    <row r="105" spans="1:13">
      <c r="A105" s="267">
        <v>95</v>
      </c>
      <c r="B105" s="276" t="s">
        <v>342</v>
      </c>
      <c r="C105" s="277">
        <v>197</v>
      </c>
      <c r="D105" s="278">
        <v>199.6</v>
      </c>
      <c r="E105" s="278">
        <v>193.89999999999998</v>
      </c>
      <c r="F105" s="278">
        <v>190.79999999999998</v>
      </c>
      <c r="G105" s="278">
        <v>185.09999999999997</v>
      </c>
      <c r="H105" s="278">
        <v>202.7</v>
      </c>
      <c r="I105" s="278">
        <v>208.39999999999998</v>
      </c>
      <c r="J105" s="278">
        <v>211.5</v>
      </c>
      <c r="K105" s="276">
        <v>205.3</v>
      </c>
      <c r="L105" s="276">
        <v>196.5</v>
      </c>
      <c r="M105" s="276">
        <v>15.5305</v>
      </c>
    </row>
    <row r="106" spans="1:13">
      <c r="A106" s="267">
        <v>96</v>
      </c>
      <c r="B106" s="276" t="s">
        <v>343</v>
      </c>
      <c r="C106" s="277">
        <v>91.8</v>
      </c>
      <c r="D106" s="278">
        <v>91.783333333333317</v>
      </c>
      <c r="E106" s="278">
        <v>89.96666666666664</v>
      </c>
      <c r="F106" s="278">
        <v>88.133333333333326</v>
      </c>
      <c r="G106" s="278">
        <v>86.316666666666649</v>
      </c>
      <c r="H106" s="278">
        <v>93.616666666666632</v>
      </c>
      <c r="I106" s="278">
        <v>95.433333333333323</v>
      </c>
      <c r="J106" s="278">
        <v>97.266666666666623</v>
      </c>
      <c r="K106" s="276">
        <v>93.6</v>
      </c>
      <c r="L106" s="276">
        <v>89.95</v>
      </c>
      <c r="M106" s="276">
        <v>14.258620000000001</v>
      </c>
    </row>
    <row r="107" spans="1:13">
      <c r="A107" s="267">
        <v>97</v>
      </c>
      <c r="B107" s="276" t="s">
        <v>82</v>
      </c>
      <c r="C107" s="277">
        <v>370.7</v>
      </c>
      <c r="D107" s="278">
        <v>373.5333333333333</v>
      </c>
      <c r="E107" s="278">
        <v>365.56666666666661</v>
      </c>
      <c r="F107" s="278">
        <v>360.43333333333328</v>
      </c>
      <c r="G107" s="278">
        <v>352.46666666666658</v>
      </c>
      <c r="H107" s="278">
        <v>378.66666666666663</v>
      </c>
      <c r="I107" s="278">
        <v>386.63333333333333</v>
      </c>
      <c r="J107" s="278">
        <v>391.76666666666665</v>
      </c>
      <c r="K107" s="276">
        <v>381.5</v>
      </c>
      <c r="L107" s="276">
        <v>368.4</v>
      </c>
      <c r="M107" s="276">
        <v>50.27299</v>
      </c>
    </row>
    <row r="108" spans="1:13">
      <c r="A108" s="267">
        <v>98</v>
      </c>
      <c r="B108" s="284" t="s">
        <v>344</v>
      </c>
      <c r="C108" s="277">
        <v>534</v>
      </c>
      <c r="D108" s="278">
        <v>534.2833333333333</v>
      </c>
      <c r="E108" s="278">
        <v>523.71666666666658</v>
      </c>
      <c r="F108" s="278">
        <v>513.43333333333328</v>
      </c>
      <c r="G108" s="278">
        <v>502.86666666666656</v>
      </c>
      <c r="H108" s="278">
        <v>544.56666666666661</v>
      </c>
      <c r="I108" s="278">
        <v>555.13333333333321</v>
      </c>
      <c r="J108" s="278">
        <v>565.41666666666663</v>
      </c>
      <c r="K108" s="276">
        <v>544.85</v>
      </c>
      <c r="L108" s="276">
        <v>524</v>
      </c>
      <c r="M108" s="276">
        <v>0.752</v>
      </c>
    </row>
    <row r="109" spans="1:13">
      <c r="A109" s="267">
        <v>99</v>
      </c>
      <c r="B109" s="276" t="s">
        <v>83</v>
      </c>
      <c r="C109" s="277">
        <v>762.15</v>
      </c>
      <c r="D109" s="278">
        <v>761</v>
      </c>
      <c r="E109" s="278">
        <v>757.2</v>
      </c>
      <c r="F109" s="278">
        <v>752.25</v>
      </c>
      <c r="G109" s="278">
        <v>748.45</v>
      </c>
      <c r="H109" s="278">
        <v>765.95</v>
      </c>
      <c r="I109" s="278">
        <v>769.75</v>
      </c>
      <c r="J109" s="278">
        <v>774.7</v>
      </c>
      <c r="K109" s="276">
        <v>764.8</v>
      </c>
      <c r="L109" s="276">
        <v>756.05</v>
      </c>
      <c r="M109" s="276">
        <v>37.655549999999998</v>
      </c>
    </row>
    <row r="110" spans="1:13">
      <c r="A110" s="267">
        <v>100</v>
      </c>
      <c r="B110" s="276" t="s">
        <v>84</v>
      </c>
      <c r="C110" s="277">
        <v>133.44999999999999</v>
      </c>
      <c r="D110" s="278">
        <v>132.23333333333332</v>
      </c>
      <c r="E110" s="278">
        <v>130.46666666666664</v>
      </c>
      <c r="F110" s="278">
        <v>127.48333333333332</v>
      </c>
      <c r="G110" s="278">
        <v>125.71666666666664</v>
      </c>
      <c r="H110" s="278">
        <v>135.21666666666664</v>
      </c>
      <c r="I110" s="278">
        <v>136.98333333333335</v>
      </c>
      <c r="J110" s="278">
        <v>139.96666666666664</v>
      </c>
      <c r="K110" s="276">
        <v>134</v>
      </c>
      <c r="L110" s="276">
        <v>129.25</v>
      </c>
      <c r="M110" s="276">
        <v>258.34041999999999</v>
      </c>
    </row>
    <row r="111" spans="1:13">
      <c r="A111" s="267">
        <v>101</v>
      </c>
      <c r="B111" s="276" t="s">
        <v>345</v>
      </c>
      <c r="C111" s="277">
        <v>360.5</v>
      </c>
      <c r="D111" s="278">
        <v>363</v>
      </c>
      <c r="E111" s="278">
        <v>356.7</v>
      </c>
      <c r="F111" s="278">
        <v>352.9</v>
      </c>
      <c r="G111" s="278">
        <v>346.59999999999997</v>
      </c>
      <c r="H111" s="278">
        <v>366.8</v>
      </c>
      <c r="I111" s="278">
        <v>373.09999999999997</v>
      </c>
      <c r="J111" s="278">
        <v>376.90000000000003</v>
      </c>
      <c r="K111" s="276">
        <v>369.3</v>
      </c>
      <c r="L111" s="276">
        <v>359.2</v>
      </c>
      <c r="M111" s="276">
        <v>4.2377700000000003</v>
      </c>
    </row>
    <row r="112" spans="1:13">
      <c r="A112" s="267">
        <v>102</v>
      </c>
      <c r="B112" s="276" t="s">
        <v>3634</v>
      </c>
      <c r="C112" s="277">
        <v>2484.6</v>
      </c>
      <c r="D112" s="278">
        <v>2483.2833333333333</v>
      </c>
      <c r="E112" s="278">
        <v>2452.5666666666666</v>
      </c>
      <c r="F112" s="278">
        <v>2420.5333333333333</v>
      </c>
      <c r="G112" s="278">
        <v>2389.8166666666666</v>
      </c>
      <c r="H112" s="278">
        <v>2515.3166666666666</v>
      </c>
      <c r="I112" s="278">
        <v>2546.0333333333328</v>
      </c>
      <c r="J112" s="278">
        <v>2578.0666666666666</v>
      </c>
      <c r="K112" s="276">
        <v>2514</v>
      </c>
      <c r="L112" s="276">
        <v>2451.25</v>
      </c>
      <c r="M112" s="276">
        <v>7.5488400000000002</v>
      </c>
    </row>
    <row r="113" spans="1:13">
      <c r="A113" s="267">
        <v>103</v>
      </c>
      <c r="B113" s="276" t="s">
        <v>85</v>
      </c>
      <c r="C113" s="277">
        <v>1538.65</v>
      </c>
      <c r="D113" s="278">
        <v>1532.55</v>
      </c>
      <c r="E113" s="278">
        <v>1524.1</v>
      </c>
      <c r="F113" s="278">
        <v>1509.55</v>
      </c>
      <c r="G113" s="278">
        <v>1501.1</v>
      </c>
      <c r="H113" s="278">
        <v>1547.1</v>
      </c>
      <c r="I113" s="278">
        <v>1555.5500000000002</v>
      </c>
      <c r="J113" s="278">
        <v>1570.1</v>
      </c>
      <c r="K113" s="276">
        <v>1541</v>
      </c>
      <c r="L113" s="276">
        <v>1518</v>
      </c>
      <c r="M113" s="276">
        <v>5.5236799999999997</v>
      </c>
    </row>
    <row r="114" spans="1:13">
      <c r="A114" s="267">
        <v>104</v>
      </c>
      <c r="B114" s="276" t="s">
        <v>86</v>
      </c>
      <c r="C114" s="277">
        <v>417.6</v>
      </c>
      <c r="D114" s="278">
        <v>415.83333333333331</v>
      </c>
      <c r="E114" s="278">
        <v>408.76666666666665</v>
      </c>
      <c r="F114" s="278">
        <v>399.93333333333334</v>
      </c>
      <c r="G114" s="278">
        <v>392.86666666666667</v>
      </c>
      <c r="H114" s="278">
        <v>424.66666666666663</v>
      </c>
      <c r="I114" s="278">
        <v>431.73333333333335</v>
      </c>
      <c r="J114" s="278">
        <v>440.56666666666661</v>
      </c>
      <c r="K114" s="276">
        <v>422.9</v>
      </c>
      <c r="L114" s="276">
        <v>407</v>
      </c>
      <c r="M114" s="276">
        <v>56.70711</v>
      </c>
    </row>
    <row r="115" spans="1:13">
      <c r="A115" s="267">
        <v>105</v>
      </c>
      <c r="B115" s="276" t="s">
        <v>236</v>
      </c>
      <c r="C115" s="277">
        <v>792.15</v>
      </c>
      <c r="D115" s="278">
        <v>795.0333333333333</v>
      </c>
      <c r="E115" s="278">
        <v>783.11666666666656</v>
      </c>
      <c r="F115" s="278">
        <v>774.08333333333326</v>
      </c>
      <c r="G115" s="278">
        <v>762.16666666666652</v>
      </c>
      <c r="H115" s="278">
        <v>804.06666666666661</v>
      </c>
      <c r="I115" s="278">
        <v>815.98333333333335</v>
      </c>
      <c r="J115" s="278">
        <v>825.01666666666665</v>
      </c>
      <c r="K115" s="276">
        <v>806.95</v>
      </c>
      <c r="L115" s="276">
        <v>786</v>
      </c>
      <c r="M115" s="276">
        <v>3.65421</v>
      </c>
    </row>
    <row r="116" spans="1:13">
      <c r="A116" s="267">
        <v>106</v>
      </c>
      <c r="B116" s="276" t="s">
        <v>346</v>
      </c>
      <c r="C116" s="277">
        <v>792.35</v>
      </c>
      <c r="D116" s="278">
        <v>802.58333333333337</v>
      </c>
      <c r="E116" s="278">
        <v>776.76666666666677</v>
      </c>
      <c r="F116" s="278">
        <v>761.18333333333339</v>
      </c>
      <c r="G116" s="278">
        <v>735.36666666666679</v>
      </c>
      <c r="H116" s="278">
        <v>818.16666666666674</v>
      </c>
      <c r="I116" s="278">
        <v>843.98333333333335</v>
      </c>
      <c r="J116" s="278">
        <v>859.56666666666672</v>
      </c>
      <c r="K116" s="276">
        <v>828.4</v>
      </c>
      <c r="L116" s="276">
        <v>787</v>
      </c>
      <c r="M116" s="276">
        <v>0.98570000000000002</v>
      </c>
    </row>
    <row r="117" spans="1:13">
      <c r="A117" s="267">
        <v>107</v>
      </c>
      <c r="B117" s="276" t="s">
        <v>331</v>
      </c>
      <c r="C117" s="277">
        <v>1955.4</v>
      </c>
      <c r="D117" s="278">
        <v>1964.8666666666668</v>
      </c>
      <c r="E117" s="278">
        <v>1935.7833333333335</v>
      </c>
      <c r="F117" s="278">
        <v>1916.1666666666667</v>
      </c>
      <c r="G117" s="278">
        <v>1887.0833333333335</v>
      </c>
      <c r="H117" s="278">
        <v>1984.4833333333336</v>
      </c>
      <c r="I117" s="278">
        <v>2013.5666666666666</v>
      </c>
      <c r="J117" s="278">
        <v>2033.1833333333336</v>
      </c>
      <c r="K117" s="276">
        <v>1993.95</v>
      </c>
      <c r="L117" s="276">
        <v>1945.25</v>
      </c>
      <c r="M117" s="276">
        <v>0.18168000000000001</v>
      </c>
    </row>
    <row r="118" spans="1:13">
      <c r="A118" s="267">
        <v>108</v>
      </c>
      <c r="B118" s="276" t="s">
        <v>237</v>
      </c>
      <c r="C118" s="277">
        <v>324.55</v>
      </c>
      <c r="D118" s="278">
        <v>326.61666666666667</v>
      </c>
      <c r="E118" s="278">
        <v>316.43333333333334</v>
      </c>
      <c r="F118" s="278">
        <v>308.31666666666666</v>
      </c>
      <c r="G118" s="278">
        <v>298.13333333333333</v>
      </c>
      <c r="H118" s="278">
        <v>334.73333333333335</v>
      </c>
      <c r="I118" s="278">
        <v>344.91666666666674</v>
      </c>
      <c r="J118" s="278">
        <v>353.03333333333336</v>
      </c>
      <c r="K118" s="276">
        <v>336.8</v>
      </c>
      <c r="L118" s="276">
        <v>318.5</v>
      </c>
      <c r="M118" s="276">
        <v>16.479859999999999</v>
      </c>
    </row>
    <row r="119" spans="1:13">
      <c r="A119" s="267">
        <v>109</v>
      </c>
      <c r="B119" s="276" t="s">
        <v>2995</v>
      </c>
      <c r="C119" s="277">
        <v>224.8</v>
      </c>
      <c r="D119" s="278">
        <v>226.29999999999998</v>
      </c>
      <c r="E119" s="278">
        <v>221.59999999999997</v>
      </c>
      <c r="F119" s="278">
        <v>218.39999999999998</v>
      </c>
      <c r="G119" s="278">
        <v>213.69999999999996</v>
      </c>
      <c r="H119" s="278">
        <v>229.49999999999997</v>
      </c>
      <c r="I119" s="278">
        <v>234.19999999999996</v>
      </c>
      <c r="J119" s="278">
        <v>237.39999999999998</v>
      </c>
      <c r="K119" s="276">
        <v>231</v>
      </c>
      <c r="L119" s="276">
        <v>223.1</v>
      </c>
      <c r="M119" s="276">
        <v>11.309100000000001</v>
      </c>
    </row>
    <row r="120" spans="1:13">
      <c r="A120" s="267">
        <v>110</v>
      </c>
      <c r="B120" s="276" t="s">
        <v>235</v>
      </c>
      <c r="C120" s="277">
        <v>178.6</v>
      </c>
      <c r="D120" s="278">
        <v>179.83333333333334</v>
      </c>
      <c r="E120" s="278">
        <v>176.36666666666667</v>
      </c>
      <c r="F120" s="278">
        <v>174.13333333333333</v>
      </c>
      <c r="G120" s="278">
        <v>170.66666666666666</v>
      </c>
      <c r="H120" s="278">
        <v>182.06666666666669</v>
      </c>
      <c r="I120" s="278">
        <v>185.53333333333333</v>
      </c>
      <c r="J120" s="278">
        <v>187.76666666666671</v>
      </c>
      <c r="K120" s="276">
        <v>183.3</v>
      </c>
      <c r="L120" s="276">
        <v>177.6</v>
      </c>
      <c r="M120" s="276">
        <v>16.127359999999999</v>
      </c>
    </row>
    <row r="121" spans="1:13">
      <c r="A121" s="267">
        <v>111</v>
      </c>
      <c r="B121" s="276" t="s">
        <v>87</v>
      </c>
      <c r="C121" s="277">
        <v>572.45000000000005</v>
      </c>
      <c r="D121" s="278">
        <v>575.55000000000007</v>
      </c>
      <c r="E121" s="278">
        <v>565.55000000000018</v>
      </c>
      <c r="F121" s="278">
        <v>558.65000000000009</v>
      </c>
      <c r="G121" s="278">
        <v>548.6500000000002</v>
      </c>
      <c r="H121" s="278">
        <v>582.45000000000016</v>
      </c>
      <c r="I121" s="278">
        <v>592.44999999999993</v>
      </c>
      <c r="J121" s="278">
        <v>599.35000000000014</v>
      </c>
      <c r="K121" s="276">
        <v>585.54999999999995</v>
      </c>
      <c r="L121" s="276">
        <v>568.65</v>
      </c>
      <c r="M121" s="276">
        <v>8.1571999999999996</v>
      </c>
    </row>
    <row r="122" spans="1:13">
      <c r="A122" s="267">
        <v>112</v>
      </c>
      <c r="B122" s="276" t="s">
        <v>347</v>
      </c>
      <c r="C122" s="277">
        <v>482.7</v>
      </c>
      <c r="D122" s="278">
        <v>484.76666666666665</v>
      </c>
      <c r="E122" s="278">
        <v>474.08333333333331</v>
      </c>
      <c r="F122" s="278">
        <v>465.46666666666664</v>
      </c>
      <c r="G122" s="278">
        <v>454.7833333333333</v>
      </c>
      <c r="H122" s="278">
        <v>493.38333333333333</v>
      </c>
      <c r="I122" s="278">
        <v>504.06666666666672</v>
      </c>
      <c r="J122" s="278">
        <v>512.68333333333339</v>
      </c>
      <c r="K122" s="276">
        <v>495.45</v>
      </c>
      <c r="L122" s="276">
        <v>476.15</v>
      </c>
      <c r="M122" s="276">
        <v>5.2220399999999998</v>
      </c>
    </row>
    <row r="123" spans="1:13">
      <c r="A123" s="267">
        <v>113</v>
      </c>
      <c r="B123" s="276" t="s">
        <v>88</v>
      </c>
      <c r="C123" s="277">
        <v>501.5</v>
      </c>
      <c r="D123" s="278">
        <v>502.98333333333335</v>
      </c>
      <c r="E123" s="278">
        <v>499.01666666666671</v>
      </c>
      <c r="F123" s="278">
        <v>496.53333333333336</v>
      </c>
      <c r="G123" s="278">
        <v>492.56666666666672</v>
      </c>
      <c r="H123" s="278">
        <v>505.4666666666667</v>
      </c>
      <c r="I123" s="278">
        <v>509.43333333333339</v>
      </c>
      <c r="J123" s="278">
        <v>511.91666666666669</v>
      </c>
      <c r="K123" s="276">
        <v>506.95</v>
      </c>
      <c r="L123" s="276">
        <v>500.5</v>
      </c>
      <c r="M123" s="276">
        <v>34.71978</v>
      </c>
    </row>
    <row r="124" spans="1:13">
      <c r="A124" s="267">
        <v>114</v>
      </c>
      <c r="B124" s="276" t="s">
        <v>238</v>
      </c>
      <c r="C124" s="277">
        <v>1181.25</v>
      </c>
      <c r="D124" s="278">
        <v>1174.7333333333333</v>
      </c>
      <c r="E124" s="278">
        <v>1159.7166666666667</v>
      </c>
      <c r="F124" s="278">
        <v>1138.1833333333334</v>
      </c>
      <c r="G124" s="278">
        <v>1123.1666666666667</v>
      </c>
      <c r="H124" s="278">
        <v>1196.2666666666667</v>
      </c>
      <c r="I124" s="278">
        <v>1211.2833333333335</v>
      </c>
      <c r="J124" s="278">
        <v>1232.8166666666666</v>
      </c>
      <c r="K124" s="276">
        <v>1189.75</v>
      </c>
      <c r="L124" s="276">
        <v>1153.2</v>
      </c>
      <c r="M124" s="276">
        <v>1.3507499999999999</v>
      </c>
    </row>
    <row r="125" spans="1:13">
      <c r="A125" s="267">
        <v>115</v>
      </c>
      <c r="B125" s="276" t="s">
        <v>348</v>
      </c>
      <c r="C125" s="277">
        <v>87.05</v>
      </c>
      <c r="D125" s="278">
        <v>87.483333333333334</v>
      </c>
      <c r="E125" s="278">
        <v>84.566666666666663</v>
      </c>
      <c r="F125" s="278">
        <v>82.083333333333329</v>
      </c>
      <c r="G125" s="278">
        <v>79.166666666666657</v>
      </c>
      <c r="H125" s="278">
        <v>89.966666666666669</v>
      </c>
      <c r="I125" s="278">
        <v>92.883333333333326</v>
      </c>
      <c r="J125" s="278">
        <v>95.366666666666674</v>
      </c>
      <c r="K125" s="276">
        <v>90.4</v>
      </c>
      <c r="L125" s="276">
        <v>85</v>
      </c>
      <c r="M125" s="276">
        <v>9.1706099999999999</v>
      </c>
    </row>
    <row r="126" spans="1:13">
      <c r="A126" s="267">
        <v>116</v>
      </c>
      <c r="B126" s="276" t="s">
        <v>355</v>
      </c>
      <c r="C126" s="277">
        <v>381.25</v>
      </c>
      <c r="D126" s="278">
        <v>375.15000000000003</v>
      </c>
      <c r="E126" s="278">
        <v>366.40000000000009</v>
      </c>
      <c r="F126" s="278">
        <v>351.55000000000007</v>
      </c>
      <c r="G126" s="278">
        <v>342.80000000000013</v>
      </c>
      <c r="H126" s="278">
        <v>390.00000000000006</v>
      </c>
      <c r="I126" s="278">
        <v>398.74999999999994</v>
      </c>
      <c r="J126" s="278">
        <v>413.6</v>
      </c>
      <c r="K126" s="276">
        <v>383.9</v>
      </c>
      <c r="L126" s="276">
        <v>360.3</v>
      </c>
      <c r="M126" s="276">
        <v>5.0879000000000003</v>
      </c>
    </row>
    <row r="127" spans="1:13">
      <c r="A127" s="267">
        <v>117</v>
      </c>
      <c r="B127" s="276" t="s">
        <v>356</v>
      </c>
      <c r="C127" s="277">
        <v>146.15</v>
      </c>
      <c r="D127" s="278">
        <v>146.21666666666667</v>
      </c>
      <c r="E127" s="278">
        <v>142.93333333333334</v>
      </c>
      <c r="F127" s="278">
        <v>139.71666666666667</v>
      </c>
      <c r="G127" s="278">
        <v>136.43333333333334</v>
      </c>
      <c r="H127" s="278">
        <v>149.43333333333334</v>
      </c>
      <c r="I127" s="278">
        <v>152.7166666666667</v>
      </c>
      <c r="J127" s="278">
        <v>155.93333333333334</v>
      </c>
      <c r="K127" s="276">
        <v>149.5</v>
      </c>
      <c r="L127" s="276">
        <v>143</v>
      </c>
      <c r="M127" s="276">
        <v>4.5851600000000001</v>
      </c>
    </row>
    <row r="128" spans="1:13">
      <c r="A128" s="267">
        <v>118</v>
      </c>
      <c r="B128" s="276" t="s">
        <v>349</v>
      </c>
      <c r="C128" s="277">
        <v>115.95</v>
      </c>
      <c r="D128" s="278">
        <v>116.73333333333335</v>
      </c>
      <c r="E128" s="278">
        <v>114.56666666666669</v>
      </c>
      <c r="F128" s="278">
        <v>113.18333333333334</v>
      </c>
      <c r="G128" s="278">
        <v>111.01666666666668</v>
      </c>
      <c r="H128" s="278">
        <v>118.1166666666667</v>
      </c>
      <c r="I128" s="278">
        <v>120.28333333333336</v>
      </c>
      <c r="J128" s="278">
        <v>121.66666666666671</v>
      </c>
      <c r="K128" s="276">
        <v>118.9</v>
      </c>
      <c r="L128" s="276">
        <v>115.35</v>
      </c>
      <c r="M128" s="276">
        <v>20.736889999999999</v>
      </c>
    </row>
    <row r="129" spans="1:13">
      <c r="A129" s="267">
        <v>119</v>
      </c>
      <c r="B129" s="276" t="s">
        <v>350</v>
      </c>
      <c r="C129" s="277">
        <v>377.9</v>
      </c>
      <c r="D129" s="278">
        <v>379.4666666666667</v>
      </c>
      <c r="E129" s="278">
        <v>373.93333333333339</v>
      </c>
      <c r="F129" s="278">
        <v>369.9666666666667</v>
      </c>
      <c r="G129" s="278">
        <v>364.43333333333339</v>
      </c>
      <c r="H129" s="278">
        <v>383.43333333333339</v>
      </c>
      <c r="I129" s="278">
        <v>388.9666666666667</v>
      </c>
      <c r="J129" s="278">
        <v>392.93333333333339</v>
      </c>
      <c r="K129" s="276">
        <v>385</v>
      </c>
      <c r="L129" s="276">
        <v>375.5</v>
      </c>
      <c r="M129" s="276">
        <v>0.82991999999999999</v>
      </c>
    </row>
    <row r="130" spans="1:13">
      <c r="A130" s="267">
        <v>120</v>
      </c>
      <c r="B130" s="276" t="s">
        <v>351</v>
      </c>
      <c r="C130" s="277">
        <v>847.35</v>
      </c>
      <c r="D130" s="278">
        <v>851.23333333333323</v>
      </c>
      <c r="E130" s="278">
        <v>840.16666666666652</v>
      </c>
      <c r="F130" s="278">
        <v>832.98333333333323</v>
      </c>
      <c r="G130" s="278">
        <v>821.91666666666652</v>
      </c>
      <c r="H130" s="278">
        <v>858.41666666666652</v>
      </c>
      <c r="I130" s="278">
        <v>869.48333333333335</v>
      </c>
      <c r="J130" s="278">
        <v>876.66666666666652</v>
      </c>
      <c r="K130" s="276">
        <v>862.3</v>
      </c>
      <c r="L130" s="276">
        <v>844.05</v>
      </c>
      <c r="M130" s="276">
        <v>5.2377500000000001</v>
      </c>
    </row>
    <row r="131" spans="1:13">
      <c r="A131" s="267">
        <v>121</v>
      </c>
      <c r="B131" s="276" t="s">
        <v>352</v>
      </c>
      <c r="C131" s="277">
        <v>152.9</v>
      </c>
      <c r="D131" s="278">
        <v>148.06666666666666</v>
      </c>
      <c r="E131" s="278">
        <v>139.13333333333333</v>
      </c>
      <c r="F131" s="278">
        <v>125.36666666666667</v>
      </c>
      <c r="G131" s="278">
        <v>116.43333333333334</v>
      </c>
      <c r="H131" s="278">
        <v>161.83333333333331</v>
      </c>
      <c r="I131" s="278">
        <v>170.76666666666665</v>
      </c>
      <c r="J131" s="278">
        <v>184.5333333333333</v>
      </c>
      <c r="K131" s="276">
        <v>157</v>
      </c>
      <c r="L131" s="276">
        <v>134.30000000000001</v>
      </c>
      <c r="M131" s="276">
        <v>211.01148000000001</v>
      </c>
    </row>
    <row r="132" spans="1:13">
      <c r="A132" s="267">
        <v>122</v>
      </c>
      <c r="B132" s="276" t="s">
        <v>1220</v>
      </c>
      <c r="C132" s="277">
        <v>767</v>
      </c>
      <c r="D132" s="278">
        <v>769.11666666666667</v>
      </c>
      <c r="E132" s="278">
        <v>762.38333333333333</v>
      </c>
      <c r="F132" s="278">
        <v>757.76666666666665</v>
      </c>
      <c r="G132" s="278">
        <v>751.0333333333333</v>
      </c>
      <c r="H132" s="278">
        <v>773.73333333333335</v>
      </c>
      <c r="I132" s="278">
        <v>780.4666666666667</v>
      </c>
      <c r="J132" s="278">
        <v>785.08333333333337</v>
      </c>
      <c r="K132" s="276">
        <v>775.85</v>
      </c>
      <c r="L132" s="276">
        <v>764.5</v>
      </c>
      <c r="M132" s="276">
        <v>0.35448000000000002</v>
      </c>
    </row>
    <row r="133" spans="1:13">
      <c r="A133" s="267">
        <v>123</v>
      </c>
      <c r="B133" s="276" t="s">
        <v>90</v>
      </c>
      <c r="C133" s="277">
        <v>10.75</v>
      </c>
      <c r="D133" s="278">
        <v>10.666666666666666</v>
      </c>
      <c r="E133" s="278">
        <v>10.233333333333333</v>
      </c>
      <c r="F133" s="278">
        <v>9.7166666666666668</v>
      </c>
      <c r="G133" s="278">
        <v>9.2833333333333332</v>
      </c>
      <c r="H133" s="278">
        <v>11.183333333333332</v>
      </c>
      <c r="I133" s="278">
        <v>11.616666666666665</v>
      </c>
      <c r="J133" s="278">
        <v>12.133333333333331</v>
      </c>
      <c r="K133" s="276">
        <v>11.1</v>
      </c>
      <c r="L133" s="276">
        <v>10.15</v>
      </c>
      <c r="M133" s="276">
        <v>354.78746999999998</v>
      </c>
    </row>
    <row r="134" spans="1:13">
      <c r="A134" s="267">
        <v>124</v>
      </c>
      <c r="B134" s="276" t="s">
        <v>91</v>
      </c>
      <c r="C134" s="277">
        <v>3692.35</v>
      </c>
      <c r="D134" s="278">
        <v>3684.4500000000003</v>
      </c>
      <c r="E134" s="278">
        <v>3644.0000000000005</v>
      </c>
      <c r="F134" s="278">
        <v>3595.65</v>
      </c>
      <c r="G134" s="278">
        <v>3555.2000000000003</v>
      </c>
      <c r="H134" s="278">
        <v>3732.8000000000006</v>
      </c>
      <c r="I134" s="278">
        <v>3773.2500000000005</v>
      </c>
      <c r="J134" s="278">
        <v>3821.6000000000008</v>
      </c>
      <c r="K134" s="276">
        <v>3724.9</v>
      </c>
      <c r="L134" s="276">
        <v>3636.1</v>
      </c>
      <c r="M134" s="276">
        <v>9.4012200000000004</v>
      </c>
    </row>
    <row r="135" spans="1:13">
      <c r="A135" s="267">
        <v>125</v>
      </c>
      <c r="B135" s="276" t="s">
        <v>357</v>
      </c>
      <c r="C135" s="277">
        <v>11429.5</v>
      </c>
      <c r="D135" s="278">
        <v>11472.199999999999</v>
      </c>
      <c r="E135" s="278">
        <v>11332.299999999997</v>
      </c>
      <c r="F135" s="278">
        <v>11235.099999999999</v>
      </c>
      <c r="G135" s="278">
        <v>11095.199999999997</v>
      </c>
      <c r="H135" s="278">
        <v>11569.399999999998</v>
      </c>
      <c r="I135" s="278">
        <v>11709.3</v>
      </c>
      <c r="J135" s="278">
        <v>11806.499999999998</v>
      </c>
      <c r="K135" s="276">
        <v>11612.1</v>
      </c>
      <c r="L135" s="276">
        <v>11375</v>
      </c>
      <c r="M135" s="276">
        <v>0.27050999999999997</v>
      </c>
    </row>
    <row r="136" spans="1:13">
      <c r="A136" s="267">
        <v>126</v>
      </c>
      <c r="B136" s="276" t="s">
        <v>93</v>
      </c>
      <c r="C136" s="277">
        <v>203</v>
      </c>
      <c r="D136" s="278">
        <v>202.35</v>
      </c>
      <c r="E136" s="278">
        <v>199.75</v>
      </c>
      <c r="F136" s="278">
        <v>196.5</v>
      </c>
      <c r="G136" s="278">
        <v>193.9</v>
      </c>
      <c r="H136" s="278">
        <v>205.6</v>
      </c>
      <c r="I136" s="278">
        <v>208.19999999999996</v>
      </c>
      <c r="J136" s="278">
        <v>211.45</v>
      </c>
      <c r="K136" s="276">
        <v>204.95</v>
      </c>
      <c r="L136" s="276">
        <v>199.1</v>
      </c>
      <c r="M136" s="276">
        <v>147.52672000000001</v>
      </c>
    </row>
    <row r="137" spans="1:13">
      <c r="A137" s="267">
        <v>127</v>
      </c>
      <c r="B137" s="276" t="s">
        <v>231</v>
      </c>
      <c r="C137" s="277">
        <v>2470.85</v>
      </c>
      <c r="D137" s="278">
        <v>2463.3833333333332</v>
      </c>
      <c r="E137" s="278">
        <v>2447.4666666666662</v>
      </c>
      <c r="F137" s="278">
        <v>2424.083333333333</v>
      </c>
      <c r="G137" s="278">
        <v>2408.1666666666661</v>
      </c>
      <c r="H137" s="278">
        <v>2486.7666666666664</v>
      </c>
      <c r="I137" s="278">
        <v>2502.6833333333334</v>
      </c>
      <c r="J137" s="278">
        <v>2526.0666666666666</v>
      </c>
      <c r="K137" s="276">
        <v>2479.3000000000002</v>
      </c>
      <c r="L137" s="276">
        <v>2440</v>
      </c>
      <c r="M137" s="276">
        <v>3.93025</v>
      </c>
    </row>
    <row r="138" spans="1:13">
      <c r="A138" s="267">
        <v>128</v>
      </c>
      <c r="B138" s="276" t="s">
        <v>94</v>
      </c>
      <c r="C138" s="277">
        <v>4923.05</v>
      </c>
      <c r="D138" s="278">
        <v>4901.55</v>
      </c>
      <c r="E138" s="278">
        <v>4864.1000000000004</v>
      </c>
      <c r="F138" s="278">
        <v>4805.1500000000005</v>
      </c>
      <c r="G138" s="278">
        <v>4767.7000000000007</v>
      </c>
      <c r="H138" s="278">
        <v>4960.5</v>
      </c>
      <c r="I138" s="278">
        <v>4997.9499999999989</v>
      </c>
      <c r="J138" s="278">
        <v>5056.8999999999996</v>
      </c>
      <c r="K138" s="276">
        <v>4939</v>
      </c>
      <c r="L138" s="276">
        <v>4842.6000000000004</v>
      </c>
      <c r="M138" s="276">
        <v>10.348929999999999</v>
      </c>
    </row>
    <row r="139" spans="1:13">
      <c r="A139" s="267">
        <v>129</v>
      </c>
      <c r="B139" s="276" t="s">
        <v>1263</v>
      </c>
      <c r="C139" s="277">
        <v>789.8</v>
      </c>
      <c r="D139" s="278">
        <v>768.68333333333339</v>
      </c>
      <c r="E139" s="278">
        <v>738.16666666666674</v>
      </c>
      <c r="F139" s="278">
        <v>686.5333333333333</v>
      </c>
      <c r="G139" s="278">
        <v>656.01666666666665</v>
      </c>
      <c r="H139" s="278">
        <v>820.31666666666683</v>
      </c>
      <c r="I139" s="278">
        <v>850.83333333333348</v>
      </c>
      <c r="J139" s="278">
        <v>902.46666666666692</v>
      </c>
      <c r="K139" s="276">
        <v>799.2</v>
      </c>
      <c r="L139" s="276">
        <v>717.05</v>
      </c>
      <c r="M139" s="276">
        <v>6.9978600000000002</v>
      </c>
    </row>
    <row r="140" spans="1:13">
      <c r="A140" s="267">
        <v>130</v>
      </c>
      <c r="B140" s="276" t="s">
        <v>239</v>
      </c>
      <c r="C140" s="277">
        <v>78</v>
      </c>
      <c r="D140" s="278">
        <v>76.833333333333329</v>
      </c>
      <c r="E140" s="278">
        <v>75.666666666666657</v>
      </c>
      <c r="F140" s="278">
        <v>73.333333333333329</v>
      </c>
      <c r="G140" s="278">
        <v>72.166666666666657</v>
      </c>
      <c r="H140" s="278">
        <v>79.166666666666657</v>
      </c>
      <c r="I140" s="278">
        <v>80.333333333333314</v>
      </c>
      <c r="J140" s="278">
        <v>82.666666666666657</v>
      </c>
      <c r="K140" s="276">
        <v>78</v>
      </c>
      <c r="L140" s="276">
        <v>74.5</v>
      </c>
      <c r="M140" s="276">
        <v>32.269640000000003</v>
      </c>
    </row>
    <row r="141" spans="1:13">
      <c r="A141" s="267">
        <v>131</v>
      </c>
      <c r="B141" s="276" t="s">
        <v>95</v>
      </c>
      <c r="C141" s="277">
        <v>2549.5</v>
      </c>
      <c r="D141" s="278">
        <v>2554.8333333333335</v>
      </c>
      <c r="E141" s="278">
        <v>2529.666666666667</v>
      </c>
      <c r="F141" s="278">
        <v>2509.8333333333335</v>
      </c>
      <c r="G141" s="278">
        <v>2484.666666666667</v>
      </c>
      <c r="H141" s="278">
        <v>2574.666666666667</v>
      </c>
      <c r="I141" s="278">
        <v>2599.8333333333339</v>
      </c>
      <c r="J141" s="278">
        <v>2619.666666666667</v>
      </c>
      <c r="K141" s="276">
        <v>2580</v>
      </c>
      <c r="L141" s="276">
        <v>2535</v>
      </c>
      <c r="M141" s="276">
        <v>10.73359</v>
      </c>
    </row>
    <row r="142" spans="1:13">
      <c r="A142" s="267">
        <v>132</v>
      </c>
      <c r="B142" s="276" t="s">
        <v>359</v>
      </c>
      <c r="C142" s="277">
        <v>331.95</v>
      </c>
      <c r="D142" s="278">
        <v>335.85</v>
      </c>
      <c r="E142" s="278">
        <v>327.70000000000005</v>
      </c>
      <c r="F142" s="278">
        <v>323.45000000000005</v>
      </c>
      <c r="G142" s="278">
        <v>315.30000000000007</v>
      </c>
      <c r="H142" s="278">
        <v>340.1</v>
      </c>
      <c r="I142" s="278">
        <v>348.25</v>
      </c>
      <c r="J142" s="278">
        <v>352.5</v>
      </c>
      <c r="K142" s="276">
        <v>344</v>
      </c>
      <c r="L142" s="276">
        <v>331.6</v>
      </c>
      <c r="M142" s="276">
        <v>3.33331</v>
      </c>
    </row>
    <row r="143" spans="1:13">
      <c r="A143" s="267">
        <v>133</v>
      </c>
      <c r="B143" s="276" t="s">
        <v>360</v>
      </c>
      <c r="C143" s="277">
        <v>99.05</v>
      </c>
      <c r="D143" s="278">
        <v>97.616666666666674</v>
      </c>
      <c r="E143" s="278">
        <v>95.433333333333351</v>
      </c>
      <c r="F143" s="278">
        <v>91.816666666666677</v>
      </c>
      <c r="G143" s="278">
        <v>89.633333333333354</v>
      </c>
      <c r="H143" s="278">
        <v>101.23333333333335</v>
      </c>
      <c r="I143" s="278">
        <v>103.41666666666669</v>
      </c>
      <c r="J143" s="278">
        <v>107.03333333333335</v>
      </c>
      <c r="K143" s="276">
        <v>99.8</v>
      </c>
      <c r="L143" s="276">
        <v>94</v>
      </c>
      <c r="M143" s="276">
        <v>28.418140000000001</v>
      </c>
    </row>
    <row r="144" spans="1:13">
      <c r="A144" s="267">
        <v>134</v>
      </c>
      <c r="B144" s="276" t="s">
        <v>361</v>
      </c>
      <c r="C144" s="277">
        <v>133.15</v>
      </c>
      <c r="D144" s="278">
        <v>133.6</v>
      </c>
      <c r="E144" s="278">
        <v>131.25</v>
      </c>
      <c r="F144" s="278">
        <v>129.35</v>
      </c>
      <c r="G144" s="278">
        <v>127</v>
      </c>
      <c r="H144" s="278">
        <v>135.5</v>
      </c>
      <c r="I144" s="278">
        <v>137.84999999999997</v>
      </c>
      <c r="J144" s="278">
        <v>139.75</v>
      </c>
      <c r="K144" s="276">
        <v>135.94999999999999</v>
      </c>
      <c r="L144" s="276">
        <v>131.69999999999999</v>
      </c>
      <c r="M144" s="276">
        <v>2.8624700000000001</v>
      </c>
    </row>
    <row r="145" spans="1:13">
      <c r="A145" s="267">
        <v>135</v>
      </c>
      <c r="B145" s="276" t="s">
        <v>240</v>
      </c>
      <c r="C145" s="277">
        <v>428.8</v>
      </c>
      <c r="D145" s="278">
        <v>431.16666666666669</v>
      </c>
      <c r="E145" s="278">
        <v>423.83333333333337</v>
      </c>
      <c r="F145" s="278">
        <v>418.86666666666667</v>
      </c>
      <c r="G145" s="278">
        <v>411.53333333333336</v>
      </c>
      <c r="H145" s="278">
        <v>436.13333333333338</v>
      </c>
      <c r="I145" s="278">
        <v>443.46666666666675</v>
      </c>
      <c r="J145" s="278">
        <v>448.43333333333339</v>
      </c>
      <c r="K145" s="276">
        <v>438.5</v>
      </c>
      <c r="L145" s="276">
        <v>426.2</v>
      </c>
      <c r="M145" s="276">
        <v>4.78226</v>
      </c>
    </row>
    <row r="146" spans="1:13">
      <c r="A146" s="267">
        <v>136</v>
      </c>
      <c r="B146" s="276" t="s">
        <v>241</v>
      </c>
      <c r="C146" s="277">
        <v>1188.2</v>
      </c>
      <c r="D146" s="278">
        <v>1176.2666666666667</v>
      </c>
      <c r="E146" s="278">
        <v>1148.5333333333333</v>
      </c>
      <c r="F146" s="278">
        <v>1108.8666666666666</v>
      </c>
      <c r="G146" s="278">
        <v>1081.1333333333332</v>
      </c>
      <c r="H146" s="278">
        <v>1215.9333333333334</v>
      </c>
      <c r="I146" s="278">
        <v>1243.6666666666665</v>
      </c>
      <c r="J146" s="278">
        <v>1283.3333333333335</v>
      </c>
      <c r="K146" s="276">
        <v>1204</v>
      </c>
      <c r="L146" s="276">
        <v>1136.5999999999999</v>
      </c>
      <c r="M146" s="276">
        <v>2.7240099999999998</v>
      </c>
    </row>
    <row r="147" spans="1:13">
      <c r="A147" s="267">
        <v>137</v>
      </c>
      <c r="B147" s="276" t="s">
        <v>242</v>
      </c>
      <c r="C147" s="277">
        <v>75.25</v>
      </c>
      <c r="D147" s="278">
        <v>75.2</v>
      </c>
      <c r="E147" s="278">
        <v>74.7</v>
      </c>
      <c r="F147" s="278">
        <v>74.150000000000006</v>
      </c>
      <c r="G147" s="278">
        <v>73.650000000000006</v>
      </c>
      <c r="H147" s="278">
        <v>75.75</v>
      </c>
      <c r="I147" s="278">
        <v>76.25</v>
      </c>
      <c r="J147" s="278">
        <v>76.8</v>
      </c>
      <c r="K147" s="276">
        <v>75.7</v>
      </c>
      <c r="L147" s="276">
        <v>74.650000000000006</v>
      </c>
      <c r="M147" s="276">
        <v>25.793199999999999</v>
      </c>
    </row>
    <row r="148" spans="1:13">
      <c r="A148" s="267">
        <v>138</v>
      </c>
      <c r="B148" s="276" t="s">
        <v>96</v>
      </c>
      <c r="C148" s="277">
        <v>69.099999999999994</v>
      </c>
      <c r="D148" s="278">
        <v>69.36666666666666</v>
      </c>
      <c r="E148" s="278">
        <v>68.73333333333332</v>
      </c>
      <c r="F148" s="278">
        <v>68.36666666666666</v>
      </c>
      <c r="G148" s="278">
        <v>67.73333333333332</v>
      </c>
      <c r="H148" s="278">
        <v>69.73333333333332</v>
      </c>
      <c r="I148" s="278">
        <v>70.366666666666674</v>
      </c>
      <c r="J148" s="278">
        <v>70.73333333333332</v>
      </c>
      <c r="K148" s="276">
        <v>70</v>
      </c>
      <c r="L148" s="276">
        <v>69</v>
      </c>
      <c r="M148" s="276">
        <v>11.37979</v>
      </c>
    </row>
    <row r="149" spans="1:13">
      <c r="A149" s="267">
        <v>139</v>
      </c>
      <c r="B149" s="276" t="s">
        <v>362</v>
      </c>
      <c r="C149" s="277">
        <v>528.4</v>
      </c>
      <c r="D149" s="278">
        <v>529.55000000000007</v>
      </c>
      <c r="E149" s="278">
        <v>524.10000000000014</v>
      </c>
      <c r="F149" s="278">
        <v>519.80000000000007</v>
      </c>
      <c r="G149" s="278">
        <v>514.35000000000014</v>
      </c>
      <c r="H149" s="278">
        <v>533.85000000000014</v>
      </c>
      <c r="I149" s="278">
        <v>539.30000000000018</v>
      </c>
      <c r="J149" s="278">
        <v>543.60000000000014</v>
      </c>
      <c r="K149" s="276">
        <v>535</v>
      </c>
      <c r="L149" s="276">
        <v>525.25</v>
      </c>
      <c r="M149" s="276">
        <v>0.68518000000000001</v>
      </c>
    </row>
    <row r="150" spans="1:13">
      <c r="A150" s="267">
        <v>140</v>
      </c>
      <c r="B150" s="276" t="s">
        <v>1297</v>
      </c>
      <c r="C150" s="277">
        <v>1447.7</v>
      </c>
      <c r="D150" s="278">
        <v>1452.7333333333333</v>
      </c>
      <c r="E150" s="278">
        <v>1434.9666666666667</v>
      </c>
      <c r="F150" s="278">
        <v>1422.2333333333333</v>
      </c>
      <c r="G150" s="278">
        <v>1404.4666666666667</v>
      </c>
      <c r="H150" s="278">
        <v>1465.4666666666667</v>
      </c>
      <c r="I150" s="278">
        <v>1483.2333333333336</v>
      </c>
      <c r="J150" s="278">
        <v>1495.9666666666667</v>
      </c>
      <c r="K150" s="276">
        <v>1470.5</v>
      </c>
      <c r="L150" s="276">
        <v>1440</v>
      </c>
      <c r="M150" s="276">
        <v>0.22624</v>
      </c>
    </row>
    <row r="151" spans="1:13">
      <c r="A151" s="267">
        <v>141</v>
      </c>
      <c r="B151" s="276" t="s">
        <v>97</v>
      </c>
      <c r="C151" s="277">
        <v>1406.7</v>
      </c>
      <c r="D151" s="278">
        <v>1413.0166666666667</v>
      </c>
      <c r="E151" s="278">
        <v>1391.1333333333332</v>
      </c>
      <c r="F151" s="278">
        <v>1375.5666666666666</v>
      </c>
      <c r="G151" s="278">
        <v>1353.6833333333332</v>
      </c>
      <c r="H151" s="278">
        <v>1428.5833333333333</v>
      </c>
      <c r="I151" s="278">
        <v>1450.4666666666669</v>
      </c>
      <c r="J151" s="278">
        <v>1466.0333333333333</v>
      </c>
      <c r="K151" s="276">
        <v>1434.9</v>
      </c>
      <c r="L151" s="276">
        <v>1397.45</v>
      </c>
      <c r="M151" s="276">
        <v>20.304120000000001</v>
      </c>
    </row>
    <row r="152" spans="1:13">
      <c r="A152" s="267">
        <v>143</v>
      </c>
      <c r="B152" s="276" t="s">
        <v>98</v>
      </c>
      <c r="C152" s="277">
        <v>183.8</v>
      </c>
      <c r="D152" s="278">
        <v>183.96666666666667</v>
      </c>
      <c r="E152" s="278">
        <v>182.43333333333334</v>
      </c>
      <c r="F152" s="278">
        <v>181.06666666666666</v>
      </c>
      <c r="G152" s="278">
        <v>179.53333333333333</v>
      </c>
      <c r="H152" s="278">
        <v>185.33333333333334</v>
      </c>
      <c r="I152" s="278">
        <v>186.8666666666667</v>
      </c>
      <c r="J152" s="278">
        <v>188.23333333333335</v>
      </c>
      <c r="K152" s="276">
        <v>185.5</v>
      </c>
      <c r="L152" s="276">
        <v>182.6</v>
      </c>
      <c r="M152" s="276">
        <v>29.885539999999999</v>
      </c>
    </row>
    <row r="153" spans="1:13">
      <c r="A153" s="267">
        <v>144</v>
      </c>
      <c r="B153" s="276" t="s">
        <v>243</v>
      </c>
      <c r="C153" s="277">
        <v>8.5500000000000007</v>
      </c>
      <c r="D153" s="278">
        <v>8.5500000000000007</v>
      </c>
      <c r="E153" s="278">
        <v>8.4500000000000011</v>
      </c>
      <c r="F153" s="278">
        <v>8.35</v>
      </c>
      <c r="G153" s="278">
        <v>8.25</v>
      </c>
      <c r="H153" s="278">
        <v>8.6500000000000021</v>
      </c>
      <c r="I153" s="278">
        <v>8.7500000000000036</v>
      </c>
      <c r="J153" s="278">
        <v>8.8500000000000032</v>
      </c>
      <c r="K153" s="276">
        <v>8.65</v>
      </c>
      <c r="L153" s="276">
        <v>8.4499999999999993</v>
      </c>
      <c r="M153" s="276">
        <v>49.112279999999998</v>
      </c>
    </row>
    <row r="154" spans="1:13">
      <c r="A154" s="267">
        <v>145</v>
      </c>
      <c r="B154" s="276" t="s">
        <v>364</v>
      </c>
      <c r="C154" s="277">
        <v>344.45</v>
      </c>
      <c r="D154" s="278">
        <v>345.59999999999997</v>
      </c>
      <c r="E154" s="278">
        <v>341.84999999999991</v>
      </c>
      <c r="F154" s="278">
        <v>339.24999999999994</v>
      </c>
      <c r="G154" s="278">
        <v>335.49999999999989</v>
      </c>
      <c r="H154" s="278">
        <v>348.19999999999993</v>
      </c>
      <c r="I154" s="278">
        <v>351.95000000000005</v>
      </c>
      <c r="J154" s="278">
        <v>354.54999999999995</v>
      </c>
      <c r="K154" s="276">
        <v>349.35</v>
      </c>
      <c r="L154" s="276">
        <v>343</v>
      </c>
      <c r="M154" s="276">
        <v>1.26285</v>
      </c>
    </row>
    <row r="155" spans="1:13">
      <c r="A155" s="267">
        <v>146</v>
      </c>
      <c r="B155" s="276" t="s">
        <v>99</v>
      </c>
      <c r="C155" s="277">
        <v>65.599999999999994</v>
      </c>
      <c r="D155" s="278">
        <v>65.966666666666654</v>
      </c>
      <c r="E155" s="278">
        <v>64.933333333333309</v>
      </c>
      <c r="F155" s="278">
        <v>64.266666666666652</v>
      </c>
      <c r="G155" s="278">
        <v>63.233333333333306</v>
      </c>
      <c r="H155" s="278">
        <v>66.633333333333312</v>
      </c>
      <c r="I155" s="278">
        <v>67.666666666666643</v>
      </c>
      <c r="J155" s="278">
        <v>68.333333333333314</v>
      </c>
      <c r="K155" s="276">
        <v>67</v>
      </c>
      <c r="L155" s="276">
        <v>65.3</v>
      </c>
      <c r="M155" s="276">
        <v>402.95263</v>
      </c>
    </row>
    <row r="156" spans="1:13">
      <c r="A156" s="267">
        <v>147</v>
      </c>
      <c r="B156" s="276" t="s">
        <v>367</v>
      </c>
      <c r="C156" s="277">
        <v>330.1</v>
      </c>
      <c r="D156" s="278">
        <v>333.26666666666665</v>
      </c>
      <c r="E156" s="278">
        <v>325.83333333333331</v>
      </c>
      <c r="F156" s="278">
        <v>321.56666666666666</v>
      </c>
      <c r="G156" s="278">
        <v>314.13333333333333</v>
      </c>
      <c r="H156" s="278">
        <v>337.5333333333333</v>
      </c>
      <c r="I156" s="278">
        <v>344.9666666666667</v>
      </c>
      <c r="J156" s="278">
        <v>349.23333333333329</v>
      </c>
      <c r="K156" s="276">
        <v>340.7</v>
      </c>
      <c r="L156" s="276">
        <v>329</v>
      </c>
      <c r="M156" s="276">
        <v>2.7928500000000001</v>
      </c>
    </row>
    <row r="157" spans="1:13">
      <c r="A157" s="267">
        <v>148</v>
      </c>
      <c r="B157" s="276" t="s">
        <v>366</v>
      </c>
      <c r="C157" s="277">
        <v>2615.6</v>
      </c>
      <c r="D157" s="278">
        <v>2623.5333333333333</v>
      </c>
      <c r="E157" s="278">
        <v>2592.0666666666666</v>
      </c>
      <c r="F157" s="278">
        <v>2568.5333333333333</v>
      </c>
      <c r="G157" s="278">
        <v>2537.0666666666666</v>
      </c>
      <c r="H157" s="278">
        <v>2647.0666666666666</v>
      </c>
      <c r="I157" s="278">
        <v>2678.5333333333328</v>
      </c>
      <c r="J157" s="278">
        <v>2702.0666666666666</v>
      </c>
      <c r="K157" s="276">
        <v>2655</v>
      </c>
      <c r="L157" s="276">
        <v>2600</v>
      </c>
      <c r="M157" s="276">
        <v>0.16921</v>
      </c>
    </row>
    <row r="158" spans="1:13">
      <c r="A158" s="267">
        <v>149</v>
      </c>
      <c r="B158" s="276" t="s">
        <v>368</v>
      </c>
      <c r="C158" s="277">
        <v>627.5</v>
      </c>
      <c r="D158" s="278">
        <v>623.81666666666661</v>
      </c>
      <c r="E158" s="278">
        <v>618.78333333333319</v>
      </c>
      <c r="F158" s="278">
        <v>610.06666666666661</v>
      </c>
      <c r="G158" s="278">
        <v>605.03333333333319</v>
      </c>
      <c r="H158" s="278">
        <v>632.53333333333319</v>
      </c>
      <c r="I158" s="278">
        <v>637.56666666666649</v>
      </c>
      <c r="J158" s="278">
        <v>646.28333333333319</v>
      </c>
      <c r="K158" s="276">
        <v>628.85</v>
      </c>
      <c r="L158" s="276">
        <v>615.1</v>
      </c>
      <c r="M158" s="276">
        <v>0.50155000000000005</v>
      </c>
    </row>
    <row r="159" spans="1:13">
      <c r="A159" s="267">
        <v>150</v>
      </c>
      <c r="B159" s="276" t="s">
        <v>2940</v>
      </c>
      <c r="C159" s="277">
        <v>592.1</v>
      </c>
      <c r="D159" s="278">
        <v>594.30000000000007</v>
      </c>
      <c r="E159" s="278">
        <v>586.80000000000018</v>
      </c>
      <c r="F159" s="278">
        <v>581.50000000000011</v>
      </c>
      <c r="G159" s="278">
        <v>574.00000000000023</v>
      </c>
      <c r="H159" s="278">
        <v>599.60000000000014</v>
      </c>
      <c r="I159" s="278">
        <v>607.09999999999991</v>
      </c>
      <c r="J159" s="278">
        <v>612.40000000000009</v>
      </c>
      <c r="K159" s="276">
        <v>601.79999999999995</v>
      </c>
      <c r="L159" s="276">
        <v>589</v>
      </c>
      <c r="M159" s="276">
        <v>0.69857999999999998</v>
      </c>
    </row>
    <row r="160" spans="1:13">
      <c r="A160" s="267">
        <v>151</v>
      </c>
      <c r="B160" s="276" t="s">
        <v>370</v>
      </c>
      <c r="C160" s="277">
        <v>144.94999999999999</v>
      </c>
      <c r="D160" s="278">
        <v>145.61666666666667</v>
      </c>
      <c r="E160" s="278">
        <v>143.43333333333334</v>
      </c>
      <c r="F160" s="278">
        <v>141.91666666666666</v>
      </c>
      <c r="G160" s="278">
        <v>139.73333333333332</v>
      </c>
      <c r="H160" s="278">
        <v>147.13333333333335</v>
      </c>
      <c r="I160" s="278">
        <v>149.31666666666669</v>
      </c>
      <c r="J160" s="278">
        <v>150.83333333333337</v>
      </c>
      <c r="K160" s="276">
        <v>147.80000000000001</v>
      </c>
      <c r="L160" s="276">
        <v>144.1</v>
      </c>
      <c r="M160" s="276">
        <v>37.739350000000002</v>
      </c>
    </row>
    <row r="161" spans="1:13">
      <c r="A161" s="267">
        <v>152</v>
      </c>
      <c r="B161" s="276" t="s">
        <v>244</v>
      </c>
      <c r="C161" s="277">
        <v>76.900000000000006</v>
      </c>
      <c r="D161" s="278">
        <v>76.866666666666674</v>
      </c>
      <c r="E161" s="278">
        <v>75.233333333333348</v>
      </c>
      <c r="F161" s="278">
        <v>73.566666666666677</v>
      </c>
      <c r="G161" s="278">
        <v>71.933333333333351</v>
      </c>
      <c r="H161" s="278">
        <v>78.533333333333346</v>
      </c>
      <c r="I161" s="278">
        <v>80.166666666666671</v>
      </c>
      <c r="J161" s="278">
        <v>81.833333333333343</v>
      </c>
      <c r="K161" s="276">
        <v>78.5</v>
      </c>
      <c r="L161" s="276">
        <v>75.2</v>
      </c>
      <c r="M161" s="276">
        <v>47.34355</v>
      </c>
    </row>
    <row r="162" spans="1:13">
      <c r="A162" s="267">
        <v>153</v>
      </c>
      <c r="B162" s="276" t="s">
        <v>369</v>
      </c>
      <c r="C162" s="277">
        <v>75.650000000000006</v>
      </c>
      <c r="D162" s="278">
        <v>76.3</v>
      </c>
      <c r="E162" s="278">
        <v>74.849999999999994</v>
      </c>
      <c r="F162" s="278">
        <v>74.05</v>
      </c>
      <c r="G162" s="278">
        <v>72.599999999999994</v>
      </c>
      <c r="H162" s="278">
        <v>77.099999999999994</v>
      </c>
      <c r="I162" s="278">
        <v>78.550000000000011</v>
      </c>
      <c r="J162" s="278">
        <v>79.349999999999994</v>
      </c>
      <c r="K162" s="276">
        <v>77.75</v>
      </c>
      <c r="L162" s="276">
        <v>75.5</v>
      </c>
      <c r="M162" s="276">
        <v>25.78191</v>
      </c>
    </row>
    <row r="163" spans="1:13">
      <c r="A163" s="267">
        <v>154</v>
      </c>
      <c r="B163" s="276" t="s">
        <v>100</v>
      </c>
      <c r="C163" s="277">
        <v>118.25</v>
      </c>
      <c r="D163" s="278">
        <v>118.76666666666667</v>
      </c>
      <c r="E163" s="278">
        <v>115.63333333333333</v>
      </c>
      <c r="F163" s="278">
        <v>113.01666666666667</v>
      </c>
      <c r="G163" s="278">
        <v>109.88333333333333</v>
      </c>
      <c r="H163" s="278">
        <v>121.38333333333333</v>
      </c>
      <c r="I163" s="278">
        <v>124.51666666666668</v>
      </c>
      <c r="J163" s="278">
        <v>127.13333333333333</v>
      </c>
      <c r="K163" s="276">
        <v>121.9</v>
      </c>
      <c r="L163" s="276">
        <v>116.15</v>
      </c>
      <c r="M163" s="276">
        <v>607.65138000000002</v>
      </c>
    </row>
    <row r="164" spans="1:13">
      <c r="A164" s="267">
        <v>155</v>
      </c>
      <c r="B164" s="276" t="s">
        <v>375</v>
      </c>
      <c r="C164" s="277">
        <v>1881.35</v>
      </c>
      <c r="D164" s="278">
        <v>1895.1166666666668</v>
      </c>
      <c r="E164" s="278">
        <v>1864.2833333333335</v>
      </c>
      <c r="F164" s="278">
        <v>1847.2166666666667</v>
      </c>
      <c r="G164" s="278">
        <v>1816.3833333333334</v>
      </c>
      <c r="H164" s="278">
        <v>1912.1833333333336</v>
      </c>
      <c r="I164" s="278">
        <v>1943.0166666666667</v>
      </c>
      <c r="J164" s="278">
        <v>1960.0833333333337</v>
      </c>
      <c r="K164" s="276">
        <v>1925.95</v>
      </c>
      <c r="L164" s="276">
        <v>1878.05</v>
      </c>
      <c r="M164" s="276">
        <v>0.30151</v>
      </c>
    </row>
    <row r="165" spans="1:13">
      <c r="A165" s="267">
        <v>156</v>
      </c>
      <c r="B165" s="276" t="s">
        <v>376</v>
      </c>
      <c r="C165" s="277">
        <v>2157.85</v>
      </c>
      <c r="D165" s="278">
        <v>2171.0666666666666</v>
      </c>
      <c r="E165" s="278">
        <v>2136.7833333333333</v>
      </c>
      <c r="F165" s="278">
        <v>2115.7166666666667</v>
      </c>
      <c r="G165" s="278">
        <v>2081.4333333333334</v>
      </c>
      <c r="H165" s="278">
        <v>2192.1333333333332</v>
      </c>
      <c r="I165" s="278">
        <v>2226.4166666666661</v>
      </c>
      <c r="J165" s="278">
        <v>2247.4833333333331</v>
      </c>
      <c r="K165" s="276">
        <v>2205.35</v>
      </c>
      <c r="L165" s="276">
        <v>2150</v>
      </c>
      <c r="M165" s="276">
        <v>0.12218999999999999</v>
      </c>
    </row>
    <row r="166" spans="1:13">
      <c r="A166" s="267">
        <v>157</v>
      </c>
      <c r="B166" s="276" t="s">
        <v>372</v>
      </c>
      <c r="C166" s="277">
        <v>279.35000000000002</v>
      </c>
      <c r="D166" s="278">
        <v>280.59999999999997</v>
      </c>
      <c r="E166" s="278">
        <v>276.69999999999993</v>
      </c>
      <c r="F166" s="278">
        <v>274.04999999999995</v>
      </c>
      <c r="G166" s="278">
        <v>270.14999999999992</v>
      </c>
      <c r="H166" s="278">
        <v>283.24999999999994</v>
      </c>
      <c r="I166" s="278">
        <v>287.14999999999992</v>
      </c>
      <c r="J166" s="278">
        <v>289.79999999999995</v>
      </c>
      <c r="K166" s="276">
        <v>284.5</v>
      </c>
      <c r="L166" s="276">
        <v>277.95</v>
      </c>
      <c r="M166" s="276">
        <v>2.0251299999999999</v>
      </c>
    </row>
    <row r="167" spans="1:13">
      <c r="A167" s="267">
        <v>158</v>
      </c>
      <c r="B167" s="276" t="s">
        <v>382</v>
      </c>
      <c r="C167" s="277">
        <v>263.55</v>
      </c>
      <c r="D167" s="278">
        <v>263.75</v>
      </c>
      <c r="E167" s="278">
        <v>261.60000000000002</v>
      </c>
      <c r="F167" s="278">
        <v>259.65000000000003</v>
      </c>
      <c r="G167" s="278">
        <v>257.50000000000006</v>
      </c>
      <c r="H167" s="278">
        <v>265.7</v>
      </c>
      <c r="I167" s="278">
        <v>267.84999999999997</v>
      </c>
      <c r="J167" s="278">
        <v>269.79999999999995</v>
      </c>
      <c r="K167" s="276">
        <v>265.89999999999998</v>
      </c>
      <c r="L167" s="276">
        <v>261.8</v>
      </c>
      <c r="M167" s="276">
        <v>1.7933399999999999</v>
      </c>
    </row>
    <row r="168" spans="1:13">
      <c r="A168" s="267">
        <v>159</v>
      </c>
      <c r="B168" s="276" t="s">
        <v>373</v>
      </c>
      <c r="C168" s="277">
        <v>108.7</v>
      </c>
      <c r="D168" s="278">
        <v>108.39999999999999</v>
      </c>
      <c r="E168" s="278">
        <v>106.29999999999998</v>
      </c>
      <c r="F168" s="278">
        <v>103.89999999999999</v>
      </c>
      <c r="G168" s="278">
        <v>101.79999999999998</v>
      </c>
      <c r="H168" s="278">
        <v>110.79999999999998</v>
      </c>
      <c r="I168" s="278">
        <v>112.89999999999998</v>
      </c>
      <c r="J168" s="278">
        <v>115.29999999999998</v>
      </c>
      <c r="K168" s="276">
        <v>110.5</v>
      </c>
      <c r="L168" s="276">
        <v>106</v>
      </c>
      <c r="M168" s="276">
        <v>3.5822099999999999</v>
      </c>
    </row>
    <row r="169" spans="1:13">
      <c r="A169" s="267">
        <v>160</v>
      </c>
      <c r="B169" s="276" t="s">
        <v>374</v>
      </c>
      <c r="C169" s="277">
        <v>196.8</v>
      </c>
      <c r="D169" s="278">
        <v>194.71666666666667</v>
      </c>
      <c r="E169" s="278">
        <v>185.68333333333334</v>
      </c>
      <c r="F169" s="278">
        <v>174.56666666666666</v>
      </c>
      <c r="G169" s="278">
        <v>165.53333333333333</v>
      </c>
      <c r="H169" s="278">
        <v>205.83333333333334</v>
      </c>
      <c r="I169" s="278">
        <v>214.8666666666667</v>
      </c>
      <c r="J169" s="278">
        <v>225.98333333333335</v>
      </c>
      <c r="K169" s="276">
        <v>203.75</v>
      </c>
      <c r="L169" s="276">
        <v>183.6</v>
      </c>
      <c r="M169" s="276">
        <v>10.98598</v>
      </c>
    </row>
    <row r="170" spans="1:13">
      <c r="A170" s="267">
        <v>161</v>
      </c>
      <c r="B170" s="276" t="s">
        <v>245</v>
      </c>
      <c r="C170" s="277">
        <v>140.75</v>
      </c>
      <c r="D170" s="278">
        <v>140.58333333333334</v>
      </c>
      <c r="E170" s="278">
        <v>139.26666666666668</v>
      </c>
      <c r="F170" s="278">
        <v>137.78333333333333</v>
      </c>
      <c r="G170" s="278">
        <v>136.46666666666667</v>
      </c>
      <c r="H170" s="278">
        <v>142.06666666666669</v>
      </c>
      <c r="I170" s="278">
        <v>143.38333333333335</v>
      </c>
      <c r="J170" s="278">
        <v>144.8666666666667</v>
      </c>
      <c r="K170" s="276">
        <v>141.9</v>
      </c>
      <c r="L170" s="276">
        <v>139.1</v>
      </c>
      <c r="M170" s="276">
        <v>5.4590899999999998</v>
      </c>
    </row>
    <row r="171" spans="1:13">
      <c r="A171" s="267">
        <v>162</v>
      </c>
      <c r="B171" s="276" t="s">
        <v>378</v>
      </c>
      <c r="C171" s="277">
        <v>5779.9</v>
      </c>
      <c r="D171" s="278">
        <v>5776.4833333333336</v>
      </c>
      <c r="E171" s="278">
        <v>5735.9666666666672</v>
      </c>
      <c r="F171" s="278">
        <v>5692.0333333333338</v>
      </c>
      <c r="G171" s="278">
        <v>5651.5166666666673</v>
      </c>
      <c r="H171" s="278">
        <v>5820.416666666667</v>
      </c>
      <c r="I171" s="278">
        <v>5860.9333333333334</v>
      </c>
      <c r="J171" s="278">
        <v>5904.8666666666668</v>
      </c>
      <c r="K171" s="276">
        <v>5817</v>
      </c>
      <c r="L171" s="276">
        <v>5732.55</v>
      </c>
      <c r="M171" s="276">
        <v>0.12257</v>
      </c>
    </row>
    <row r="172" spans="1:13">
      <c r="A172" s="267">
        <v>163</v>
      </c>
      <c r="B172" s="276" t="s">
        <v>379</v>
      </c>
      <c r="C172" s="277">
        <v>1552.05</v>
      </c>
      <c r="D172" s="278">
        <v>1553.5833333333333</v>
      </c>
      <c r="E172" s="278">
        <v>1547.1666666666665</v>
      </c>
      <c r="F172" s="278">
        <v>1542.2833333333333</v>
      </c>
      <c r="G172" s="278">
        <v>1535.8666666666666</v>
      </c>
      <c r="H172" s="278">
        <v>1558.4666666666665</v>
      </c>
      <c r="I172" s="278">
        <v>1564.883333333333</v>
      </c>
      <c r="J172" s="278">
        <v>1569.7666666666664</v>
      </c>
      <c r="K172" s="276">
        <v>1560</v>
      </c>
      <c r="L172" s="276">
        <v>1548.7</v>
      </c>
      <c r="M172" s="276">
        <v>0.27206999999999998</v>
      </c>
    </row>
    <row r="173" spans="1:13">
      <c r="A173" s="267">
        <v>164</v>
      </c>
      <c r="B173" s="276" t="s">
        <v>101</v>
      </c>
      <c r="C173" s="277">
        <v>487.75</v>
      </c>
      <c r="D173" s="278">
        <v>485.45</v>
      </c>
      <c r="E173" s="278">
        <v>481.4</v>
      </c>
      <c r="F173" s="278">
        <v>475.05</v>
      </c>
      <c r="G173" s="278">
        <v>471</v>
      </c>
      <c r="H173" s="278">
        <v>491.79999999999995</v>
      </c>
      <c r="I173" s="278">
        <v>495.85</v>
      </c>
      <c r="J173" s="278">
        <v>502.19999999999993</v>
      </c>
      <c r="K173" s="276">
        <v>489.5</v>
      </c>
      <c r="L173" s="276">
        <v>479.1</v>
      </c>
      <c r="M173" s="276">
        <v>22.536750000000001</v>
      </c>
    </row>
    <row r="174" spans="1:13">
      <c r="A174" s="267">
        <v>165</v>
      </c>
      <c r="B174" s="276" t="s">
        <v>387</v>
      </c>
      <c r="C174" s="277">
        <v>49.05</v>
      </c>
      <c r="D174" s="278">
        <v>48.983333333333327</v>
      </c>
      <c r="E174" s="278">
        <v>48.166666666666657</v>
      </c>
      <c r="F174" s="278">
        <v>47.283333333333331</v>
      </c>
      <c r="G174" s="278">
        <v>46.466666666666661</v>
      </c>
      <c r="H174" s="278">
        <v>49.866666666666653</v>
      </c>
      <c r="I174" s="278">
        <v>50.68333333333333</v>
      </c>
      <c r="J174" s="278">
        <v>51.566666666666649</v>
      </c>
      <c r="K174" s="276">
        <v>49.8</v>
      </c>
      <c r="L174" s="276">
        <v>48.1</v>
      </c>
      <c r="M174" s="276">
        <v>23.771319999999999</v>
      </c>
    </row>
    <row r="175" spans="1:13">
      <c r="A175" s="267">
        <v>166</v>
      </c>
      <c r="B175" s="276" t="s">
        <v>1396</v>
      </c>
      <c r="C175" s="277">
        <v>3824.75</v>
      </c>
      <c r="D175" s="278">
        <v>3811.6333333333332</v>
      </c>
      <c r="E175" s="278">
        <v>3763.2666666666664</v>
      </c>
      <c r="F175" s="278">
        <v>3701.7833333333333</v>
      </c>
      <c r="G175" s="278">
        <v>3653.4166666666665</v>
      </c>
      <c r="H175" s="278">
        <v>3873.1166666666663</v>
      </c>
      <c r="I175" s="278">
        <v>3921.4833333333331</v>
      </c>
      <c r="J175" s="278">
        <v>3982.9666666666662</v>
      </c>
      <c r="K175" s="276">
        <v>3860</v>
      </c>
      <c r="L175" s="276">
        <v>3750.15</v>
      </c>
      <c r="M175" s="276">
        <v>0.31363999999999997</v>
      </c>
    </row>
    <row r="176" spans="1:13">
      <c r="A176" s="267">
        <v>167</v>
      </c>
      <c r="B176" s="276" t="s">
        <v>103</v>
      </c>
      <c r="C176" s="277">
        <v>26.7</v>
      </c>
      <c r="D176" s="278">
        <v>26.616666666666664</v>
      </c>
      <c r="E176" s="278">
        <v>26.383333333333326</v>
      </c>
      <c r="F176" s="278">
        <v>26.066666666666663</v>
      </c>
      <c r="G176" s="278">
        <v>25.833333333333325</v>
      </c>
      <c r="H176" s="278">
        <v>26.933333333333326</v>
      </c>
      <c r="I176" s="278">
        <v>27.166666666666668</v>
      </c>
      <c r="J176" s="278">
        <v>27.483333333333327</v>
      </c>
      <c r="K176" s="276">
        <v>26.85</v>
      </c>
      <c r="L176" s="276">
        <v>26.3</v>
      </c>
      <c r="M176" s="276">
        <v>66.717449999999999</v>
      </c>
    </row>
    <row r="177" spans="1:13">
      <c r="A177" s="267">
        <v>168</v>
      </c>
      <c r="B177" s="276" t="s">
        <v>388</v>
      </c>
      <c r="C177" s="277">
        <v>222.1</v>
      </c>
      <c r="D177" s="278">
        <v>223.29999999999998</v>
      </c>
      <c r="E177" s="278">
        <v>218.89999999999998</v>
      </c>
      <c r="F177" s="278">
        <v>215.7</v>
      </c>
      <c r="G177" s="278">
        <v>211.29999999999998</v>
      </c>
      <c r="H177" s="278">
        <v>226.49999999999997</v>
      </c>
      <c r="I177" s="278">
        <v>230.9</v>
      </c>
      <c r="J177" s="278">
        <v>234.09999999999997</v>
      </c>
      <c r="K177" s="276">
        <v>227.7</v>
      </c>
      <c r="L177" s="276">
        <v>220.1</v>
      </c>
      <c r="M177" s="276">
        <v>21.77872</v>
      </c>
    </row>
    <row r="178" spans="1:13">
      <c r="A178" s="267">
        <v>169</v>
      </c>
      <c r="B178" s="276" t="s">
        <v>380</v>
      </c>
      <c r="C178" s="277">
        <v>907.25</v>
      </c>
      <c r="D178" s="278">
        <v>909.1</v>
      </c>
      <c r="E178" s="278">
        <v>902.90000000000009</v>
      </c>
      <c r="F178" s="278">
        <v>898.55000000000007</v>
      </c>
      <c r="G178" s="278">
        <v>892.35000000000014</v>
      </c>
      <c r="H178" s="278">
        <v>913.45</v>
      </c>
      <c r="I178" s="278">
        <v>919.65000000000009</v>
      </c>
      <c r="J178" s="278">
        <v>924</v>
      </c>
      <c r="K178" s="276">
        <v>915.3</v>
      </c>
      <c r="L178" s="276">
        <v>904.75</v>
      </c>
      <c r="M178" s="276">
        <v>0.80852999999999997</v>
      </c>
    </row>
    <row r="179" spans="1:13">
      <c r="A179" s="267">
        <v>170</v>
      </c>
      <c r="B179" s="276" t="s">
        <v>246</v>
      </c>
      <c r="C179" s="277">
        <v>513.79999999999995</v>
      </c>
      <c r="D179" s="278">
        <v>514.55000000000007</v>
      </c>
      <c r="E179" s="278">
        <v>511.40000000000009</v>
      </c>
      <c r="F179" s="278">
        <v>509</v>
      </c>
      <c r="G179" s="278">
        <v>505.85</v>
      </c>
      <c r="H179" s="278">
        <v>516.95000000000016</v>
      </c>
      <c r="I179" s="278">
        <v>520.1</v>
      </c>
      <c r="J179" s="278">
        <v>522.50000000000023</v>
      </c>
      <c r="K179" s="276">
        <v>517.70000000000005</v>
      </c>
      <c r="L179" s="276">
        <v>512.15</v>
      </c>
      <c r="M179" s="276">
        <v>0.90288000000000002</v>
      </c>
    </row>
    <row r="180" spans="1:13">
      <c r="A180" s="267">
        <v>171</v>
      </c>
      <c r="B180" s="276" t="s">
        <v>104</v>
      </c>
      <c r="C180" s="277">
        <v>712.2</v>
      </c>
      <c r="D180" s="278">
        <v>714.26666666666677</v>
      </c>
      <c r="E180" s="278">
        <v>703.53333333333353</v>
      </c>
      <c r="F180" s="278">
        <v>694.86666666666679</v>
      </c>
      <c r="G180" s="278">
        <v>684.13333333333355</v>
      </c>
      <c r="H180" s="278">
        <v>722.93333333333351</v>
      </c>
      <c r="I180" s="278">
        <v>733.66666666666686</v>
      </c>
      <c r="J180" s="278">
        <v>742.33333333333348</v>
      </c>
      <c r="K180" s="276">
        <v>725</v>
      </c>
      <c r="L180" s="276">
        <v>705.6</v>
      </c>
      <c r="M180" s="276">
        <v>28.221599999999999</v>
      </c>
    </row>
    <row r="181" spans="1:13">
      <c r="A181" s="267">
        <v>172</v>
      </c>
      <c r="B181" s="276" t="s">
        <v>247</v>
      </c>
      <c r="C181" s="277">
        <v>420.9</v>
      </c>
      <c r="D181" s="278">
        <v>418.55</v>
      </c>
      <c r="E181" s="278">
        <v>412.70000000000005</v>
      </c>
      <c r="F181" s="278">
        <v>404.50000000000006</v>
      </c>
      <c r="G181" s="278">
        <v>398.65000000000009</v>
      </c>
      <c r="H181" s="278">
        <v>426.75</v>
      </c>
      <c r="I181" s="278">
        <v>432.6</v>
      </c>
      <c r="J181" s="278">
        <v>440.79999999999995</v>
      </c>
      <c r="K181" s="276">
        <v>424.4</v>
      </c>
      <c r="L181" s="276">
        <v>410.35</v>
      </c>
      <c r="M181" s="276">
        <v>3.1427</v>
      </c>
    </row>
    <row r="182" spans="1:13">
      <c r="A182" s="267">
        <v>173</v>
      </c>
      <c r="B182" s="276" t="s">
        <v>248</v>
      </c>
      <c r="C182" s="277">
        <v>1182.8499999999999</v>
      </c>
      <c r="D182" s="278">
        <v>1189.45</v>
      </c>
      <c r="E182" s="278">
        <v>1173.6500000000001</v>
      </c>
      <c r="F182" s="278">
        <v>1164.45</v>
      </c>
      <c r="G182" s="278">
        <v>1148.6500000000001</v>
      </c>
      <c r="H182" s="278">
        <v>1198.6500000000001</v>
      </c>
      <c r="I182" s="278">
        <v>1214.4499999999998</v>
      </c>
      <c r="J182" s="278">
        <v>1223.6500000000001</v>
      </c>
      <c r="K182" s="276">
        <v>1205.25</v>
      </c>
      <c r="L182" s="276">
        <v>1180.25</v>
      </c>
      <c r="M182" s="276">
        <v>4.9337900000000001</v>
      </c>
    </row>
    <row r="183" spans="1:13">
      <c r="A183" s="267">
        <v>174</v>
      </c>
      <c r="B183" s="276" t="s">
        <v>389</v>
      </c>
      <c r="C183" s="277">
        <v>92.65</v>
      </c>
      <c r="D183" s="278">
        <v>93.066666666666663</v>
      </c>
      <c r="E183" s="278">
        <v>91.833333333333329</v>
      </c>
      <c r="F183" s="278">
        <v>91.016666666666666</v>
      </c>
      <c r="G183" s="278">
        <v>89.783333333333331</v>
      </c>
      <c r="H183" s="278">
        <v>93.883333333333326</v>
      </c>
      <c r="I183" s="278">
        <v>95.116666666666674</v>
      </c>
      <c r="J183" s="278">
        <v>95.933333333333323</v>
      </c>
      <c r="K183" s="276">
        <v>94.3</v>
      </c>
      <c r="L183" s="276">
        <v>92.25</v>
      </c>
      <c r="M183" s="276">
        <v>2.0321799999999999</v>
      </c>
    </row>
    <row r="184" spans="1:13">
      <c r="A184" s="267">
        <v>175</v>
      </c>
      <c r="B184" s="276" t="s">
        <v>381</v>
      </c>
      <c r="C184" s="277">
        <v>419.45</v>
      </c>
      <c r="D184" s="278">
        <v>420.9666666666667</v>
      </c>
      <c r="E184" s="278">
        <v>416.48333333333341</v>
      </c>
      <c r="F184" s="278">
        <v>413.51666666666671</v>
      </c>
      <c r="G184" s="278">
        <v>409.03333333333342</v>
      </c>
      <c r="H184" s="278">
        <v>423.93333333333339</v>
      </c>
      <c r="I184" s="278">
        <v>428.41666666666674</v>
      </c>
      <c r="J184" s="278">
        <v>431.38333333333338</v>
      </c>
      <c r="K184" s="276">
        <v>425.45</v>
      </c>
      <c r="L184" s="276">
        <v>418</v>
      </c>
      <c r="M184" s="276">
        <v>5.0686299999999997</v>
      </c>
    </row>
    <row r="185" spans="1:13">
      <c r="A185" s="267">
        <v>176</v>
      </c>
      <c r="B185" s="276" t="s">
        <v>249</v>
      </c>
      <c r="C185" s="277">
        <v>263.25</v>
      </c>
      <c r="D185" s="278">
        <v>261.11666666666667</v>
      </c>
      <c r="E185" s="278">
        <v>254.23333333333335</v>
      </c>
      <c r="F185" s="278">
        <v>245.21666666666667</v>
      </c>
      <c r="G185" s="278">
        <v>238.33333333333334</v>
      </c>
      <c r="H185" s="278">
        <v>270.13333333333333</v>
      </c>
      <c r="I185" s="278">
        <v>277.01666666666665</v>
      </c>
      <c r="J185" s="278">
        <v>286.03333333333336</v>
      </c>
      <c r="K185" s="276">
        <v>268</v>
      </c>
      <c r="L185" s="276">
        <v>252.1</v>
      </c>
      <c r="M185" s="276">
        <v>26.43778</v>
      </c>
    </row>
    <row r="186" spans="1:13">
      <c r="A186" s="267">
        <v>177</v>
      </c>
      <c r="B186" s="276" t="s">
        <v>105</v>
      </c>
      <c r="C186" s="277">
        <v>910.05</v>
      </c>
      <c r="D186" s="278">
        <v>913.65</v>
      </c>
      <c r="E186" s="278">
        <v>902.4</v>
      </c>
      <c r="F186" s="278">
        <v>894.75</v>
      </c>
      <c r="G186" s="278">
        <v>883.5</v>
      </c>
      <c r="H186" s="278">
        <v>921.3</v>
      </c>
      <c r="I186" s="278">
        <v>932.55</v>
      </c>
      <c r="J186" s="278">
        <v>940.19999999999993</v>
      </c>
      <c r="K186" s="276">
        <v>924.9</v>
      </c>
      <c r="L186" s="276">
        <v>906</v>
      </c>
      <c r="M186" s="276">
        <v>19.881889999999999</v>
      </c>
    </row>
    <row r="187" spans="1:13">
      <c r="A187" s="267">
        <v>178</v>
      </c>
      <c r="B187" s="276" t="s">
        <v>383</v>
      </c>
      <c r="C187" s="277">
        <v>85.5</v>
      </c>
      <c r="D187" s="278">
        <v>85.583333333333329</v>
      </c>
      <c r="E187" s="278">
        <v>84.566666666666663</v>
      </c>
      <c r="F187" s="278">
        <v>83.63333333333334</v>
      </c>
      <c r="G187" s="278">
        <v>82.616666666666674</v>
      </c>
      <c r="H187" s="278">
        <v>86.516666666666652</v>
      </c>
      <c r="I187" s="278">
        <v>87.533333333333331</v>
      </c>
      <c r="J187" s="278">
        <v>88.46666666666664</v>
      </c>
      <c r="K187" s="276">
        <v>86.6</v>
      </c>
      <c r="L187" s="276">
        <v>84.65</v>
      </c>
      <c r="M187" s="276">
        <v>13.606159999999999</v>
      </c>
    </row>
    <row r="188" spans="1:13">
      <c r="A188" s="267">
        <v>179</v>
      </c>
      <c r="B188" s="276" t="s">
        <v>384</v>
      </c>
      <c r="C188" s="277">
        <v>632.75</v>
      </c>
      <c r="D188" s="278">
        <v>628.7833333333333</v>
      </c>
      <c r="E188" s="278">
        <v>621.01666666666665</v>
      </c>
      <c r="F188" s="278">
        <v>609.2833333333333</v>
      </c>
      <c r="G188" s="278">
        <v>601.51666666666665</v>
      </c>
      <c r="H188" s="278">
        <v>640.51666666666665</v>
      </c>
      <c r="I188" s="278">
        <v>648.2833333333333</v>
      </c>
      <c r="J188" s="278">
        <v>660.01666666666665</v>
      </c>
      <c r="K188" s="276">
        <v>636.54999999999995</v>
      </c>
      <c r="L188" s="276">
        <v>617.04999999999995</v>
      </c>
      <c r="M188" s="276">
        <v>0.44577</v>
      </c>
    </row>
    <row r="189" spans="1:13">
      <c r="A189" s="267">
        <v>180</v>
      </c>
      <c r="B189" s="276" t="s">
        <v>1439</v>
      </c>
      <c r="C189" s="277">
        <v>197.35</v>
      </c>
      <c r="D189" s="278">
        <v>198.98333333333335</v>
      </c>
      <c r="E189" s="278">
        <v>194.6166666666667</v>
      </c>
      <c r="F189" s="278">
        <v>191.88333333333335</v>
      </c>
      <c r="G189" s="278">
        <v>187.51666666666671</v>
      </c>
      <c r="H189" s="278">
        <v>201.7166666666667</v>
      </c>
      <c r="I189" s="278">
        <v>206.08333333333337</v>
      </c>
      <c r="J189" s="278">
        <v>208.81666666666669</v>
      </c>
      <c r="K189" s="276">
        <v>203.35</v>
      </c>
      <c r="L189" s="276">
        <v>196.25</v>
      </c>
      <c r="M189" s="276">
        <v>3.9889199999999998</v>
      </c>
    </row>
    <row r="190" spans="1:13">
      <c r="A190" s="267">
        <v>181</v>
      </c>
      <c r="B190" s="276" t="s">
        <v>390</v>
      </c>
      <c r="C190" s="277">
        <v>73.900000000000006</v>
      </c>
      <c r="D190" s="278">
        <v>73.899999999999991</v>
      </c>
      <c r="E190" s="278">
        <v>72.299999999999983</v>
      </c>
      <c r="F190" s="278">
        <v>70.699999999999989</v>
      </c>
      <c r="G190" s="278">
        <v>69.09999999999998</v>
      </c>
      <c r="H190" s="278">
        <v>75.499999999999986</v>
      </c>
      <c r="I190" s="278">
        <v>77.09999999999998</v>
      </c>
      <c r="J190" s="278">
        <v>78.699999999999989</v>
      </c>
      <c r="K190" s="276">
        <v>75.5</v>
      </c>
      <c r="L190" s="276">
        <v>72.3</v>
      </c>
      <c r="M190" s="276">
        <v>38.146479999999997</v>
      </c>
    </row>
    <row r="191" spans="1:13">
      <c r="A191" s="267">
        <v>182</v>
      </c>
      <c r="B191" s="276" t="s">
        <v>250</v>
      </c>
      <c r="C191" s="277">
        <v>226.2</v>
      </c>
      <c r="D191" s="278">
        <v>227.73333333333335</v>
      </c>
      <c r="E191" s="278">
        <v>223.56666666666669</v>
      </c>
      <c r="F191" s="278">
        <v>220.93333333333334</v>
      </c>
      <c r="G191" s="278">
        <v>216.76666666666668</v>
      </c>
      <c r="H191" s="278">
        <v>230.3666666666667</v>
      </c>
      <c r="I191" s="278">
        <v>234.53333333333333</v>
      </c>
      <c r="J191" s="278">
        <v>237.16666666666671</v>
      </c>
      <c r="K191" s="276">
        <v>231.9</v>
      </c>
      <c r="L191" s="276">
        <v>225.1</v>
      </c>
      <c r="M191" s="276">
        <v>6.0900400000000001</v>
      </c>
    </row>
    <row r="192" spans="1:13">
      <c r="A192" s="267">
        <v>183</v>
      </c>
      <c r="B192" s="276" t="s">
        <v>385</v>
      </c>
      <c r="C192" s="277">
        <v>343.75</v>
      </c>
      <c r="D192" s="278">
        <v>343.58333333333331</v>
      </c>
      <c r="E192" s="278">
        <v>339.91666666666663</v>
      </c>
      <c r="F192" s="278">
        <v>336.08333333333331</v>
      </c>
      <c r="G192" s="278">
        <v>332.41666666666663</v>
      </c>
      <c r="H192" s="278">
        <v>347.41666666666663</v>
      </c>
      <c r="I192" s="278">
        <v>351.08333333333326</v>
      </c>
      <c r="J192" s="278">
        <v>354.91666666666663</v>
      </c>
      <c r="K192" s="276">
        <v>347.25</v>
      </c>
      <c r="L192" s="276">
        <v>339.75</v>
      </c>
      <c r="M192" s="276">
        <v>1.8148299999999999</v>
      </c>
    </row>
    <row r="193" spans="1:13">
      <c r="A193" s="267">
        <v>184</v>
      </c>
      <c r="B193" s="276" t="s">
        <v>386</v>
      </c>
      <c r="C193" s="277">
        <v>344.95</v>
      </c>
      <c r="D193" s="278">
        <v>346.18333333333339</v>
      </c>
      <c r="E193" s="278">
        <v>341.36666666666679</v>
      </c>
      <c r="F193" s="278">
        <v>337.78333333333342</v>
      </c>
      <c r="G193" s="278">
        <v>332.96666666666681</v>
      </c>
      <c r="H193" s="278">
        <v>349.76666666666677</v>
      </c>
      <c r="I193" s="278">
        <v>354.58333333333337</v>
      </c>
      <c r="J193" s="278">
        <v>358.16666666666674</v>
      </c>
      <c r="K193" s="276">
        <v>351</v>
      </c>
      <c r="L193" s="276">
        <v>342.6</v>
      </c>
      <c r="M193" s="276">
        <v>11.23898</v>
      </c>
    </row>
    <row r="194" spans="1:13">
      <c r="A194" s="267">
        <v>185</v>
      </c>
      <c r="B194" s="276" t="s">
        <v>391</v>
      </c>
      <c r="C194" s="277">
        <v>788.8</v>
      </c>
      <c r="D194" s="278">
        <v>798.26666666666677</v>
      </c>
      <c r="E194" s="278">
        <v>771.53333333333353</v>
      </c>
      <c r="F194" s="278">
        <v>754.26666666666677</v>
      </c>
      <c r="G194" s="278">
        <v>727.53333333333353</v>
      </c>
      <c r="H194" s="278">
        <v>815.53333333333353</v>
      </c>
      <c r="I194" s="278">
        <v>842.26666666666688</v>
      </c>
      <c r="J194" s="278">
        <v>859.53333333333353</v>
      </c>
      <c r="K194" s="276">
        <v>825</v>
      </c>
      <c r="L194" s="276">
        <v>781</v>
      </c>
      <c r="M194" s="276">
        <v>0.45216000000000001</v>
      </c>
    </row>
    <row r="195" spans="1:13">
      <c r="A195" s="267">
        <v>186</v>
      </c>
      <c r="B195" s="276" t="s">
        <v>399</v>
      </c>
      <c r="C195" s="277">
        <v>847.7</v>
      </c>
      <c r="D195" s="278">
        <v>843.63333333333333</v>
      </c>
      <c r="E195" s="278">
        <v>834.06666666666661</v>
      </c>
      <c r="F195" s="278">
        <v>820.43333333333328</v>
      </c>
      <c r="G195" s="278">
        <v>810.86666666666656</v>
      </c>
      <c r="H195" s="278">
        <v>857.26666666666665</v>
      </c>
      <c r="I195" s="278">
        <v>866.83333333333348</v>
      </c>
      <c r="J195" s="278">
        <v>880.4666666666667</v>
      </c>
      <c r="K195" s="276">
        <v>853.2</v>
      </c>
      <c r="L195" s="276">
        <v>830</v>
      </c>
      <c r="M195" s="276">
        <v>6.2132100000000001</v>
      </c>
    </row>
    <row r="196" spans="1:13">
      <c r="A196" s="267">
        <v>187</v>
      </c>
      <c r="B196" s="276" t="s">
        <v>392</v>
      </c>
      <c r="C196" s="277">
        <v>31.75</v>
      </c>
      <c r="D196" s="278">
        <v>31.566666666666666</v>
      </c>
      <c r="E196" s="278">
        <v>31.183333333333334</v>
      </c>
      <c r="F196" s="278">
        <v>30.616666666666667</v>
      </c>
      <c r="G196" s="278">
        <v>30.233333333333334</v>
      </c>
      <c r="H196" s="278">
        <v>32.133333333333333</v>
      </c>
      <c r="I196" s="278">
        <v>32.516666666666666</v>
      </c>
      <c r="J196" s="278">
        <v>33.083333333333329</v>
      </c>
      <c r="K196" s="276">
        <v>31.95</v>
      </c>
      <c r="L196" s="276">
        <v>31</v>
      </c>
      <c r="M196" s="276">
        <v>3.7144900000000001</v>
      </c>
    </row>
    <row r="197" spans="1:13">
      <c r="A197" s="267">
        <v>188</v>
      </c>
      <c r="B197" s="276" t="s">
        <v>393</v>
      </c>
      <c r="C197" s="277">
        <v>990.1</v>
      </c>
      <c r="D197" s="278">
        <v>992.35</v>
      </c>
      <c r="E197" s="278">
        <v>984.75</v>
      </c>
      <c r="F197" s="278">
        <v>979.4</v>
      </c>
      <c r="G197" s="278">
        <v>971.8</v>
      </c>
      <c r="H197" s="278">
        <v>997.7</v>
      </c>
      <c r="I197" s="278">
        <v>1005.3000000000002</v>
      </c>
      <c r="J197" s="278">
        <v>1010.6500000000001</v>
      </c>
      <c r="K197" s="276">
        <v>999.95</v>
      </c>
      <c r="L197" s="276">
        <v>987</v>
      </c>
      <c r="M197" s="276">
        <v>0.61058000000000001</v>
      </c>
    </row>
    <row r="198" spans="1:13">
      <c r="A198" s="267">
        <v>189</v>
      </c>
      <c r="B198" s="276" t="s">
        <v>106</v>
      </c>
      <c r="C198" s="277">
        <v>832.3</v>
      </c>
      <c r="D198" s="278">
        <v>833.43333333333328</v>
      </c>
      <c r="E198" s="278">
        <v>824.96666666666658</v>
      </c>
      <c r="F198" s="278">
        <v>817.63333333333333</v>
      </c>
      <c r="G198" s="278">
        <v>809.16666666666663</v>
      </c>
      <c r="H198" s="278">
        <v>840.76666666666654</v>
      </c>
      <c r="I198" s="278">
        <v>849.23333333333323</v>
      </c>
      <c r="J198" s="278">
        <v>856.56666666666649</v>
      </c>
      <c r="K198" s="276">
        <v>841.9</v>
      </c>
      <c r="L198" s="276">
        <v>826.1</v>
      </c>
      <c r="M198" s="276">
        <v>27.9437</v>
      </c>
    </row>
    <row r="199" spans="1:13">
      <c r="A199" s="267">
        <v>190</v>
      </c>
      <c r="B199" s="276" t="s">
        <v>108</v>
      </c>
      <c r="C199" s="277">
        <v>862.2</v>
      </c>
      <c r="D199" s="278">
        <v>856.5</v>
      </c>
      <c r="E199" s="278">
        <v>849</v>
      </c>
      <c r="F199" s="278">
        <v>835.8</v>
      </c>
      <c r="G199" s="278">
        <v>828.3</v>
      </c>
      <c r="H199" s="278">
        <v>869.7</v>
      </c>
      <c r="I199" s="278">
        <v>877.2</v>
      </c>
      <c r="J199" s="278">
        <v>890.40000000000009</v>
      </c>
      <c r="K199" s="276">
        <v>864</v>
      </c>
      <c r="L199" s="276">
        <v>843.3</v>
      </c>
      <c r="M199" s="276">
        <v>96.33229</v>
      </c>
    </row>
    <row r="200" spans="1:13">
      <c r="A200" s="267">
        <v>191</v>
      </c>
      <c r="B200" s="276" t="s">
        <v>109</v>
      </c>
      <c r="C200" s="277">
        <v>2253.9499999999998</v>
      </c>
      <c r="D200" s="278">
        <v>2259.4666666666667</v>
      </c>
      <c r="E200" s="278">
        <v>2229.4833333333336</v>
      </c>
      <c r="F200" s="278">
        <v>2205.0166666666669</v>
      </c>
      <c r="G200" s="278">
        <v>2175.0333333333338</v>
      </c>
      <c r="H200" s="278">
        <v>2283.9333333333334</v>
      </c>
      <c r="I200" s="278">
        <v>2313.9166666666661</v>
      </c>
      <c r="J200" s="278">
        <v>2338.3833333333332</v>
      </c>
      <c r="K200" s="276">
        <v>2289.4499999999998</v>
      </c>
      <c r="L200" s="276">
        <v>2235</v>
      </c>
      <c r="M200" s="276">
        <v>45.28707</v>
      </c>
    </row>
    <row r="201" spans="1:13">
      <c r="A201" s="267">
        <v>192</v>
      </c>
      <c r="B201" s="276" t="s">
        <v>252</v>
      </c>
      <c r="C201" s="277">
        <v>2565.9</v>
      </c>
      <c r="D201" s="278">
        <v>2562.65</v>
      </c>
      <c r="E201" s="278">
        <v>2547.3000000000002</v>
      </c>
      <c r="F201" s="278">
        <v>2528.7000000000003</v>
      </c>
      <c r="G201" s="278">
        <v>2513.3500000000004</v>
      </c>
      <c r="H201" s="278">
        <v>2581.25</v>
      </c>
      <c r="I201" s="278">
        <v>2596.5999999999995</v>
      </c>
      <c r="J201" s="278">
        <v>2615.1999999999998</v>
      </c>
      <c r="K201" s="276">
        <v>2578</v>
      </c>
      <c r="L201" s="276">
        <v>2544.0500000000002</v>
      </c>
      <c r="M201" s="276">
        <v>2.4742000000000002</v>
      </c>
    </row>
    <row r="202" spans="1:13">
      <c r="A202" s="267">
        <v>193</v>
      </c>
      <c r="B202" s="276" t="s">
        <v>110</v>
      </c>
      <c r="C202" s="277">
        <v>1377.2</v>
      </c>
      <c r="D202" s="278">
        <v>1394.4166666666667</v>
      </c>
      <c r="E202" s="278">
        <v>1356.8333333333335</v>
      </c>
      <c r="F202" s="278">
        <v>1336.4666666666667</v>
      </c>
      <c r="G202" s="278">
        <v>1298.8833333333334</v>
      </c>
      <c r="H202" s="278">
        <v>1414.7833333333335</v>
      </c>
      <c r="I202" s="278">
        <v>1452.366666666667</v>
      </c>
      <c r="J202" s="278">
        <v>1472.7333333333336</v>
      </c>
      <c r="K202" s="276">
        <v>1432</v>
      </c>
      <c r="L202" s="276">
        <v>1374.05</v>
      </c>
      <c r="M202" s="276">
        <v>189.66611</v>
      </c>
    </row>
    <row r="203" spans="1:13">
      <c r="A203" s="267">
        <v>194</v>
      </c>
      <c r="B203" s="276" t="s">
        <v>253</v>
      </c>
      <c r="C203" s="277">
        <v>647.95000000000005</v>
      </c>
      <c r="D203" s="278">
        <v>641.2166666666667</v>
      </c>
      <c r="E203" s="278">
        <v>631.73333333333335</v>
      </c>
      <c r="F203" s="278">
        <v>615.51666666666665</v>
      </c>
      <c r="G203" s="278">
        <v>606.0333333333333</v>
      </c>
      <c r="H203" s="278">
        <v>657.43333333333339</v>
      </c>
      <c r="I203" s="278">
        <v>666.91666666666674</v>
      </c>
      <c r="J203" s="278">
        <v>683.13333333333344</v>
      </c>
      <c r="K203" s="276">
        <v>650.70000000000005</v>
      </c>
      <c r="L203" s="276">
        <v>625</v>
      </c>
      <c r="M203" s="276">
        <v>267.54678999999999</v>
      </c>
    </row>
    <row r="204" spans="1:13">
      <c r="A204" s="267">
        <v>195</v>
      </c>
      <c r="B204" s="276" t="s">
        <v>251</v>
      </c>
      <c r="C204" s="277">
        <v>825.5</v>
      </c>
      <c r="D204" s="278">
        <v>826.68333333333339</v>
      </c>
      <c r="E204" s="278">
        <v>816.86666666666679</v>
      </c>
      <c r="F204" s="278">
        <v>808.23333333333335</v>
      </c>
      <c r="G204" s="278">
        <v>798.41666666666674</v>
      </c>
      <c r="H204" s="278">
        <v>835.31666666666683</v>
      </c>
      <c r="I204" s="278">
        <v>845.13333333333344</v>
      </c>
      <c r="J204" s="278">
        <v>853.76666666666688</v>
      </c>
      <c r="K204" s="276">
        <v>836.5</v>
      </c>
      <c r="L204" s="276">
        <v>818.05</v>
      </c>
      <c r="M204" s="276">
        <v>6.1358499999999996</v>
      </c>
    </row>
    <row r="205" spans="1:13">
      <c r="A205" s="267">
        <v>196</v>
      </c>
      <c r="B205" s="276" t="s">
        <v>394</v>
      </c>
      <c r="C205" s="277">
        <v>214.8</v>
      </c>
      <c r="D205" s="278">
        <v>213.85</v>
      </c>
      <c r="E205" s="278">
        <v>210.95</v>
      </c>
      <c r="F205" s="278">
        <v>207.1</v>
      </c>
      <c r="G205" s="278">
        <v>204.2</v>
      </c>
      <c r="H205" s="278">
        <v>217.7</v>
      </c>
      <c r="I205" s="278">
        <v>220.60000000000002</v>
      </c>
      <c r="J205" s="278">
        <v>224.45</v>
      </c>
      <c r="K205" s="276">
        <v>216.75</v>
      </c>
      <c r="L205" s="276">
        <v>210</v>
      </c>
      <c r="M205" s="276">
        <v>5.6717300000000002</v>
      </c>
    </row>
    <row r="206" spans="1:13">
      <c r="A206" s="267">
        <v>197</v>
      </c>
      <c r="B206" s="276" t="s">
        <v>395</v>
      </c>
      <c r="C206" s="277">
        <v>283.2</v>
      </c>
      <c r="D206" s="278">
        <v>284.7</v>
      </c>
      <c r="E206" s="278">
        <v>280.39999999999998</v>
      </c>
      <c r="F206" s="278">
        <v>277.59999999999997</v>
      </c>
      <c r="G206" s="278">
        <v>273.29999999999995</v>
      </c>
      <c r="H206" s="278">
        <v>287.5</v>
      </c>
      <c r="I206" s="278">
        <v>291.80000000000007</v>
      </c>
      <c r="J206" s="278">
        <v>294.60000000000002</v>
      </c>
      <c r="K206" s="276">
        <v>289</v>
      </c>
      <c r="L206" s="276">
        <v>281.89999999999998</v>
      </c>
      <c r="M206" s="276">
        <v>0.56838</v>
      </c>
    </row>
    <row r="207" spans="1:13">
      <c r="A207" s="267">
        <v>198</v>
      </c>
      <c r="B207" s="276" t="s">
        <v>111</v>
      </c>
      <c r="C207" s="277">
        <v>3139.85</v>
      </c>
      <c r="D207" s="278">
        <v>3144.1166666666668</v>
      </c>
      <c r="E207" s="278">
        <v>3121.2333333333336</v>
      </c>
      <c r="F207" s="278">
        <v>3102.6166666666668</v>
      </c>
      <c r="G207" s="278">
        <v>3079.7333333333336</v>
      </c>
      <c r="H207" s="278">
        <v>3162.7333333333336</v>
      </c>
      <c r="I207" s="278">
        <v>3185.6166666666668</v>
      </c>
      <c r="J207" s="278">
        <v>3204.2333333333336</v>
      </c>
      <c r="K207" s="276">
        <v>3167</v>
      </c>
      <c r="L207" s="276">
        <v>3125.5</v>
      </c>
      <c r="M207" s="276">
        <v>9.7473600000000005</v>
      </c>
    </row>
    <row r="208" spans="1:13">
      <c r="A208" s="267">
        <v>199</v>
      </c>
      <c r="B208" s="276" t="s">
        <v>396</v>
      </c>
      <c r="C208" s="277">
        <v>22.15</v>
      </c>
      <c r="D208" s="278">
        <v>22.466666666666669</v>
      </c>
      <c r="E208" s="278">
        <v>21.633333333333336</v>
      </c>
      <c r="F208" s="278">
        <v>21.116666666666667</v>
      </c>
      <c r="G208" s="278">
        <v>20.283333333333335</v>
      </c>
      <c r="H208" s="278">
        <v>22.983333333333338</v>
      </c>
      <c r="I208" s="278">
        <v>23.816666666666666</v>
      </c>
      <c r="J208" s="278">
        <v>24.333333333333339</v>
      </c>
      <c r="K208" s="276">
        <v>23.3</v>
      </c>
      <c r="L208" s="276">
        <v>21.95</v>
      </c>
      <c r="M208" s="276">
        <v>223.49295000000001</v>
      </c>
    </row>
    <row r="209" spans="1:13">
      <c r="A209" s="267">
        <v>200</v>
      </c>
      <c r="B209" s="276" t="s">
        <v>398</v>
      </c>
      <c r="C209" s="277">
        <v>128</v>
      </c>
      <c r="D209" s="278">
        <v>128.66666666666666</v>
      </c>
      <c r="E209" s="278">
        <v>126.5333333333333</v>
      </c>
      <c r="F209" s="278">
        <v>125.06666666666665</v>
      </c>
      <c r="G209" s="278">
        <v>122.93333333333329</v>
      </c>
      <c r="H209" s="278">
        <v>130.13333333333333</v>
      </c>
      <c r="I209" s="278">
        <v>132.26666666666671</v>
      </c>
      <c r="J209" s="278">
        <v>133.73333333333332</v>
      </c>
      <c r="K209" s="276">
        <v>130.80000000000001</v>
      </c>
      <c r="L209" s="276">
        <v>127.2</v>
      </c>
      <c r="M209" s="276">
        <v>3.8510900000000001</v>
      </c>
    </row>
    <row r="210" spans="1:13">
      <c r="A210" s="267">
        <v>201</v>
      </c>
      <c r="B210" s="276" t="s">
        <v>114</v>
      </c>
      <c r="C210" s="277">
        <v>242</v>
      </c>
      <c r="D210" s="278">
        <v>239.41666666666666</v>
      </c>
      <c r="E210" s="278">
        <v>235.68333333333331</v>
      </c>
      <c r="F210" s="278">
        <v>229.36666666666665</v>
      </c>
      <c r="G210" s="278">
        <v>225.6333333333333</v>
      </c>
      <c r="H210" s="278">
        <v>245.73333333333332</v>
      </c>
      <c r="I210" s="278">
        <v>249.46666666666667</v>
      </c>
      <c r="J210" s="278">
        <v>255.78333333333333</v>
      </c>
      <c r="K210" s="276">
        <v>243.15</v>
      </c>
      <c r="L210" s="276">
        <v>233.1</v>
      </c>
      <c r="M210" s="276">
        <v>280.72332999999998</v>
      </c>
    </row>
    <row r="211" spans="1:13">
      <c r="A211" s="267">
        <v>202</v>
      </c>
      <c r="B211" s="276" t="s">
        <v>400</v>
      </c>
      <c r="C211" s="277">
        <v>43.45</v>
      </c>
      <c r="D211" s="278">
        <v>43.783333333333339</v>
      </c>
      <c r="E211" s="278">
        <v>42.966666666666676</v>
      </c>
      <c r="F211" s="278">
        <v>42.483333333333334</v>
      </c>
      <c r="G211" s="278">
        <v>41.666666666666671</v>
      </c>
      <c r="H211" s="278">
        <v>44.26666666666668</v>
      </c>
      <c r="I211" s="278">
        <v>45.083333333333343</v>
      </c>
      <c r="J211" s="278">
        <v>45.566666666666684</v>
      </c>
      <c r="K211" s="276">
        <v>44.6</v>
      </c>
      <c r="L211" s="276">
        <v>43.3</v>
      </c>
      <c r="M211" s="276">
        <v>24.54523</v>
      </c>
    </row>
    <row r="212" spans="1:13">
      <c r="A212" s="267">
        <v>203</v>
      </c>
      <c r="B212" s="276" t="s">
        <v>115</v>
      </c>
      <c r="C212" s="277">
        <v>220.25</v>
      </c>
      <c r="D212" s="278">
        <v>218.54999999999998</v>
      </c>
      <c r="E212" s="278">
        <v>216.19999999999996</v>
      </c>
      <c r="F212" s="278">
        <v>212.14999999999998</v>
      </c>
      <c r="G212" s="278">
        <v>209.79999999999995</v>
      </c>
      <c r="H212" s="278">
        <v>222.59999999999997</v>
      </c>
      <c r="I212" s="278">
        <v>224.95</v>
      </c>
      <c r="J212" s="278">
        <v>228.99999999999997</v>
      </c>
      <c r="K212" s="276">
        <v>220.9</v>
      </c>
      <c r="L212" s="276">
        <v>214.5</v>
      </c>
      <c r="M212" s="276">
        <v>91.944540000000003</v>
      </c>
    </row>
    <row r="213" spans="1:13">
      <c r="A213" s="267">
        <v>204</v>
      </c>
      <c r="B213" s="276" t="s">
        <v>116</v>
      </c>
      <c r="C213" s="277">
        <v>2127.75</v>
      </c>
      <c r="D213" s="278">
        <v>2134.75</v>
      </c>
      <c r="E213" s="278">
        <v>2113.1</v>
      </c>
      <c r="F213" s="278">
        <v>2098.4499999999998</v>
      </c>
      <c r="G213" s="278">
        <v>2076.7999999999997</v>
      </c>
      <c r="H213" s="278">
        <v>2149.4</v>
      </c>
      <c r="I213" s="278">
        <v>2171.0499999999997</v>
      </c>
      <c r="J213" s="278">
        <v>2185.7000000000003</v>
      </c>
      <c r="K213" s="276">
        <v>2156.4</v>
      </c>
      <c r="L213" s="276">
        <v>2120.1</v>
      </c>
      <c r="M213" s="276">
        <v>34.691630000000004</v>
      </c>
    </row>
    <row r="214" spans="1:13">
      <c r="A214" s="267">
        <v>205</v>
      </c>
      <c r="B214" s="276" t="s">
        <v>254</v>
      </c>
      <c r="C214" s="277">
        <v>238.1</v>
      </c>
      <c r="D214" s="278">
        <v>236.73333333333335</v>
      </c>
      <c r="E214" s="278">
        <v>234.3666666666667</v>
      </c>
      <c r="F214" s="278">
        <v>230.63333333333335</v>
      </c>
      <c r="G214" s="278">
        <v>228.26666666666671</v>
      </c>
      <c r="H214" s="278">
        <v>240.4666666666667</v>
      </c>
      <c r="I214" s="278">
        <v>242.83333333333337</v>
      </c>
      <c r="J214" s="278">
        <v>246.56666666666669</v>
      </c>
      <c r="K214" s="276">
        <v>239.1</v>
      </c>
      <c r="L214" s="276">
        <v>233</v>
      </c>
      <c r="M214" s="276">
        <v>15.663</v>
      </c>
    </row>
    <row r="215" spans="1:13">
      <c r="A215" s="267">
        <v>206</v>
      </c>
      <c r="B215" s="276" t="s">
        <v>401</v>
      </c>
      <c r="C215" s="277">
        <v>30991.25</v>
      </c>
      <c r="D215" s="278">
        <v>31225.416666666668</v>
      </c>
      <c r="E215" s="278">
        <v>30666.833333333336</v>
      </c>
      <c r="F215" s="278">
        <v>30342.416666666668</v>
      </c>
      <c r="G215" s="278">
        <v>29783.833333333336</v>
      </c>
      <c r="H215" s="278">
        <v>31549.833333333336</v>
      </c>
      <c r="I215" s="278">
        <v>32108.416666666672</v>
      </c>
      <c r="J215" s="278">
        <v>32432.833333333336</v>
      </c>
      <c r="K215" s="276">
        <v>31784</v>
      </c>
      <c r="L215" s="276">
        <v>30901</v>
      </c>
      <c r="M215" s="276">
        <v>5.2769999999999997E-2</v>
      </c>
    </row>
    <row r="216" spans="1:13">
      <c r="A216" s="267">
        <v>207</v>
      </c>
      <c r="B216" s="276" t="s">
        <v>397</v>
      </c>
      <c r="C216" s="277">
        <v>43.3</v>
      </c>
      <c r="D216" s="278">
        <v>43.20000000000001</v>
      </c>
      <c r="E216" s="278">
        <v>42.800000000000018</v>
      </c>
      <c r="F216" s="278">
        <v>42.300000000000011</v>
      </c>
      <c r="G216" s="278">
        <v>41.90000000000002</v>
      </c>
      <c r="H216" s="278">
        <v>43.700000000000017</v>
      </c>
      <c r="I216" s="278">
        <v>44.100000000000009</v>
      </c>
      <c r="J216" s="278">
        <v>44.600000000000016</v>
      </c>
      <c r="K216" s="276">
        <v>43.6</v>
      </c>
      <c r="L216" s="276">
        <v>42.7</v>
      </c>
      <c r="M216" s="276">
        <v>33.364269999999998</v>
      </c>
    </row>
    <row r="217" spans="1:13">
      <c r="A217" s="267">
        <v>208</v>
      </c>
      <c r="B217" s="276" t="s">
        <v>255</v>
      </c>
      <c r="C217" s="277">
        <v>37.450000000000003</v>
      </c>
      <c r="D217" s="278">
        <v>37.533333333333339</v>
      </c>
      <c r="E217" s="278">
        <v>37.116666666666674</v>
      </c>
      <c r="F217" s="278">
        <v>36.783333333333339</v>
      </c>
      <c r="G217" s="278">
        <v>36.366666666666674</v>
      </c>
      <c r="H217" s="278">
        <v>37.866666666666674</v>
      </c>
      <c r="I217" s="278">
        <v>38.283333333333346</v>
      </c>
      <c r="J217" s="278">
        <v>38.616666666666674</v>
      </c>
      <c r="K217" s="276">
        <v>37.950000000000003</v>
      </c>
      <c r="L217" s="276">
        <v>37.200000000000003</v>
      </c>
      <c r="M217" s="276">
        <v>16.425989999999999</v>
      </c>
    </row>
    <row r="218" spans="1:13">
      <c r="A218" s="267">
        <v>209</v>
      </c>
      <c r="B218" s="276" t="s">
        <v>415</v>
      </c>
      <c r="C218" s="277">
        <v>70.45</v>
      </c>
      <c r="D218" s="278">
        <v>70.45</v>
      </c>
      <c r="E218" s="278">
        <v>68.5</v>
      </c>
      <c r="F218" s="278">
        <v>66.55</v>
      </c>
      <c r="G218" s="278">
        <v>64.599999999999994</v>
      </c>
      <c r="H218" s="278">
        <v>72.400000000000006</v>
      </c>
      <c r="I218" s="278">
        <v>74.350000000000023</v>
      </c>
      <c r="J218" s="278">
        <v>76.300000000000011</v>
      </c>
      <c r="K218" s="276">
        <v>72.400000000000006</v>
      </c>
      <c r="L218" s="276">
        <v>68.5</v>
      </c>
      <c r="M218" s="276">
        <v>67.73312</v>
      </c>
    </row>
    <row r="219" spans="1:13">
      <c r="A219" s="267">
        <v>210</v>
      </c>
      <c r="B219" s="276" t="s">
        <v>117</v>
      </c>
      <c r="C219" s="277">
        <v>193.3</v>
      </c>
      <c r="D219" s="278">
        <v>193.21666666666667</v>
      </c>
      <c r="E219" s="278">
        <v>187.73333333333335</v>
      </c>
      <c r="F219" s="278">
        <v>182.16666666666669</v>
      </c>
      <c r="G219" s="278">
        <v>176.68333333333337</v>
      </c>
      <c r="H219" s="278">
        <v>198.78333333333333</v>
      </c>
      <c r="I219" s="278">
        <v>204.26666666666662</v>
      </c>
      <c r="J219" s="278">
        <v>209.83333333333331</v>
      </c>
      <c r="K219" s="276">
        <v>198.7</v>
      </c>
      <c r="L219" s="276">
        <v>187.65</v>
      </c>
      <c r="M219" s="276">
        <v>253.62013999999999</v>
      </c>
    </row>
    <row r="220" spans="1:13">
      <c r="A220" s="267">
        <v>211</v>
      </c>
      <c r="B220" s="276" t="s">
        <v>118</v>
      </c>
      <c r="C220" s="277">
        <v>481.85</v>
      </c>
      <c r="D220" s="278">
        <v>481.90000000000003</v>
      </c>
      <c r="E220" s="278">
        <v>478.80000000000007</v>
      </c>
      <c r="F220" s="278">
        <v>475.75000000000006</v>
      </c>
      <c r="G220" s="278">
        <v>472.65000000000009</v>
      </c>
      <c r="H220" s="278">
        <v>484.95000000000005</v>
      </c>
      <c r="I220" s="278">
        <v>488.05000000000007</v>
      </c>
      <c r="J220" s="278">
        <v>491.1</v>
      </c>
      <c r="K220" s="276">
        <v>485</v>
      </c>
      <c r="L220" s="276">
        <v>478.85</v>
      </c>
      <c r="M220" s="276">
        <v>227.01738</v>
      </c>
    </row>
    <row r="221" spans="1:13">
      <c r="A221" s="267">
        <v>213</v>
      </c>
      <c r="B221" s="276" t="s">
        <v>256</v>
      </c>
      <c r="C221" s="277">
        <v>1482.1</v>
      </c>
      <c r="D221" s="278">
        <v>1495.0833333333333</v>
      </c>
      <c r="E221" s="278">
        <v>1463.8166666666666</v>
      </c>
      <c r="F221" s="278">
        <v>1445.5333333333333</v>
      </c>
      <c r="G221" s="278">
        <v>1414.2666666666667</v>
      </c>
      <c r="H221" s="278">
        <v>1513.3666666666666</v>
      </c>
      <c r="I221" s="278">
        <v>1544.6333333333334</v>
      </c>
      <c r="J221" s="278">
        <v>1562.9166666666665</v>
      </c>
      <c r="K221" s="276">
        <v>1526.35</v>
      </c>
      <c r="L221" s="276">
        <v>1476.8</v>
      </c>
      <c r="M221" s="276">
        <v>12.02087</v>
      </c>
    </row>
    <row r="222" spans="1:13">
      <c r="A222" s="267">
        <v>214</v>
      </c>
      <c r="B222" s="276" t="s">
        <v>119</v>
      </c>
      <c r="C222" s="277">
        <v>477.45</v>
      </c>
      <c r="D222" s="278">
        <v>474.7833333333333</v>
      </c>
      <c r="E222" s="278">
        <v>471.06666666666661</v>
      </c>
      <c r="F222" s="278">
        <v>464.68333333333328</v>
      </c>
      <c r="G222" s="278">
        <v>460.96666666666658</v>
      </c>
      <c r="H222" s="278">
        <v>481.16666666666663</v>
      </c>
      <c r="I222" s="278">
        <v>484.88333333333333</v>
      </c>
      <c r="J222" s="278">
        <v>491.26666666666665</v>
      </c>
      <c r="K222" s="276">
        <v>478.5</v>
      </c>
      <c r="L222" s="276">
        <v>468.4</v>
      </c>
      <c r="M222" s="276">
        <v>19.158529999999999</v>
      </c>
    </row>
    <row r="223" spans="1:13">
      <c r="A223" s="267">
        <v>215</v>
      </c>
      <c r="B223" s="276" t="s">
        <v>403</v>
      </c>
      <c r="C223" s="277">
        <v>2839</v>
      </c>
      <c r="D223" s="278">
        <v>2854.6666666666665</v>
      </c>
      <c r="E223" s="278">
        <v>2784.333333333333</v>
      </c>
      <c r="F223" s="278">
        <v>2729.6666666666665</v>
      </c>
      <c r="G223" s="278">
        <v>2659.333333333333</v>
      </c>
      <c r="H223" s="278">
        <v>2909.333333333333</v>
      </c>
      <c r="I223" s="278">
        <v>2979.6666666666661</v>
      </c>
      <c r="J223" s="278">
        <v>3034.333333333333</v>
      </c>
      <c r="K223" s="276">
        <v>2925</v>
      </c>
      <c r="L223" s="276">
        <v>2800</v>
      </c>
      <c r="M223" s="276">
        <v>6.8210000000000007E-2</v>
      </c>
    </row>
    <row r="224" spans="1:13">
      <c r="A224" s="267">
        <v>216</v>
      </c>
      <c r="B224" s="276" t="s">
        <v>257</v>
      </c>
      <c r="C224" s="277">
        <v>39.15</v>
      </c>
      <c r="D224" s="278">
        <v>38.93333333333333</v>
      </c>
      <c r="E224" s="278">
        <v>38.316666666666663</v>
      </c>
      <c r="F224" s="278">
        <v>37.483333333333334</v>
      </c>
      <c r="G224" s="278">
        <v>36.866666666666667</v>
      </c>
      <c r="H224" s="278">
        <v>39.766666666666659</v>
      </c>
      <c r="I224" s="278">
        <v>40.383333333333319</v>
      </c>
      <c r="J224" s="278">
        <v>41.216666666666654</v>
      </c>
      <c r="K224" s="276">
        <v>39.549999999999997</v>
      </c>
      <c r="L224" s="276">
        <v>38.1</v>
      </c>
      <c r="M224" s="276">
        <v>35.693379999999998</v>
      </c>
    </row>
    <row r="225" spans="1:13">
      <c r="A225" s="267">
        <v>217</v>
      </c>
      <c r="B225" s="276" t="s">
        <v>120</v>
      </c>
      <c r="C225" s="277">
        <v>9.9499999999999993</v>
      </c>
      <c r="D225" s="278">
        <v>9.9333333333333336</v>
      </c>
      <c r="E225" s="278">
        <v>9.8166666666666664</v>
      </c>
      <c r="F225" s="278">
        <v>9.6833333333333336</v>
      </c>
      <c r="G225" s="278">
        <v>9.5666666666666664</v>
      </c>
      <c r="H225" s="278">
        <v>10.066666666666666</v>
      </c>
      <c r="I225" s="278">
        <v>10.183333333333334</v>
      </c>
      <c r="J225" s="278">
        <v>10.316666666666666</v>
      </c>
      <c r="K225" s="276">
        <v>10.050000000000001</v>
      </c>
      <c r="L225" s="276">
        <v>9.8000000000000007</v>
      </c>
      <c r="M225" s="276">
        <v>1512.5732800000001</v>
      </c>
    </row>
    <row r="226" spans="1:13">
      <c r="A226" s="267">
        <v>218</v>
      </c>
      <c r="B226" s="276" t="s">
        <v>404</v>
      </c>
      <c r="C226" s="277">
        <v>39.950000000000003</v>
      </c>
      <c r="D226" s="278">
        <v>39.983333333333334</v>
      </c>
      <c r="E226" s="278">
        <v>39.466666666666669</v>
      </c>
      <c r="F226" s="278">
        <v>38.983333333333334</v>
      </c>
      <c r="G226" s="278">
        <v>38.466666666666669</v>
      </c>
      <c r="H226" s="278">
        <v>40.466666666666669</v>
      </c>
      <c r="I226" s="278">
        <v>40.983333333333334</v>
      </c>
      <c r="J226" s="278">
        <v>41.466666666666669</v>
      </c>
      <c r="K226" s="276">
        <v>40.5</v>
      </c>
      <c r="L226" s="276">
        <v>39.5</v>
      </c>
      <c r="M226" s="276">
        <v>31.39546</v>
      </c>
    </row>
    <row r="227" spans="1:13">
      <c r="A227" s="267">
        <v>219</v>
      </c>
      <c r="B227" s="276" t="s">
        <v>121</v>
      </c>
      <c r="C227" s="277">
        <v>36.950000000000003</v>
      </c>
      <c r="D227" s="278">
        <v>37.033333333333331</v>
      </c>
      <c r="E227" s="278">
        <v>36.666666666666664</v>
      </c>
      <c r="F227" s="278">
        <v>36.383333333333333</v>
      </c>
      <c r="G227" s="278">
        <v>36.016666666666666</v>
      </c>
      <c r="H227" s="278">
        <v>37.316666666666663</v>
      </c>
      <c r="I227" s="278">
        <v>37.683333333333337</v>
      </c>
      <c r="J227" s="278">
        <v>37.966666666666661</v>
      </c>
      <c r="K227" s="276">
        <v>37.4</v>
      </c>
      <c r="L227" s="276">
        <v>36.75</v>
      </c>
      <c r="M227" s="276">
        <v>229.94163</v>
      </c>
    </row>
    <row r="228" spans="1:13">
      <c r="A228" s="267">
        <v>220</v>
      </c>
      <c r="B228" s="276" t="s">
        <v>416</v>
      </c>
      <c r="C228" s="277">
        <v>215</v>
      </c>
      <c r="D228" s="278">
        <v>216.68333333333331</v>
      </c>
      <c r="E228" s="278">
        <v>212.36666666666662</v>
      </c>
      <c r="F228" s="278">
        <v>209.73333333333332</v>
      </c>
      <c r="G228" s="278">
        <v>205.41666666666663</v>
      </c>
      <c r="H228" s="278">
        <v>219.31666666666661</v>
      </c>
      <c r="I228" s="278">
        <v>223.63333333333327</v>
      </c>
      <c r="J228" s="278">
        <v>226.26666666666659</v>
      </c>
      <c r="K228" s="276">
        <v>221</v>
      </c>
      <c r="L228" s="276">
        <v>214.05</v>
      </c>
      <c r="M228" s="276">
        <v>6.7370400000000004</v>
      </c>
    </row>
    <row r="229" spans="1:13">
      <c r="A229" s="267">
        <v>221</v>
      </c>
      <c r="B229" s="276" t="s">
        <v>405</v>
      </c>
      <c r="C229" s="277">
        <v>806.45</v>
      </c>
      <c r="D229" s="278">
        <v>803.88333333333333</v>
      </c>
      <c r="E229" s="278">
        <v>792.76666666666665</v>
      </c>
      <c r="F229" s="278">
        <v>779.08333333333337</v>
      </c>
      <c r="G229" s="278">
        <v>767.9666666666667</v>
      </c>
      <c r="H229" s="278">
        <v>817.56666666666661</v>
      </c>
      <c r="I229" s="278">
        <v>828.68333333333317</v>
      </c>
      <c r="J229" s="278">
        <v>842.36666666666656</v>
      </c>
      <c r="K229" s="276">
        <v>815</v>
      </c>
      <c r="L229" s="276">
        <v>790.2</v>
      </c>
      <c r="M229" s="276">
        <v>0.94672000000000001</v>
      </c>
    </row>
    <row r="230" spans="1:13">
      <c r="A230" s="267">
        <v>222</v>
      </c>
      <c r="B230" s="276" t="s">
        <v>406</v>
      </c>
      <c r="C230" s="277">
        <v>7.6</v>
      </c>
      <c r="D230" s="278">
        <v>7.4333333333333327</v>
      </c>
      <c r="E230" s="278">
        <v>7.0666666666666655</v>
      </c>
      <c r="F230" s="278">
        <v>6.5333333333333332</v>
      </c>
      <c r="G230" s="278">
        <v>6.1666666666666661</v>
      </c>
      <c r="H230" s="278">
        <v>7.966666666666665</v>
      </c>
      <c r="I230" s="278">
        <v>8.3333333333333321</v>
      </c>
      <c r="J230" s="278">
        <v>8.8666666666666636</v>
      </c>
      <c r="K230" s="276">
        <v>7.8</v>
      </c>
      <c r="L230" s="276">
        <v>6.9</v>
      </c>
      <c r="M230" s="276">
        <v>160.29786999999999</v>
      </c>
    </row>
    <row r="231" spans="1:13">
      <c r="A231" s="267">
        <v>223</v>
      </c>
      <c r="B231" s="276" t="s">
        <v>122</v>
      </c>
      <c r="C231" s="277">
        <v>484.1</v>
      </c>
      <c r="D231" s="278">
        <v>481</v>
      </c>
      <c r="E231" s="278">
        <v>475.35</v>
      </c>
      <c r="F231" s="278">
        <v>466.6</v>
      </c>
      <c r="G231" s="278">
        <v>460.95000000000005</v>
      </c>
      <c r="H231" s="278">
        <v>489.75</v>
      </c>
      <c r="I231" s="278">
        <v>495.4</v>
      </c>
      <c r="J231" s="278">
        <v>504.15</v>
      </c>
      <c r="K231" s="276">
        <v>486.65</v>
      </c>
      <c r="L231" s="276">
        <v>472.25</v>
      </c>
      <c r="M231" s="276">
        <v>33.924550000000004</v>
      </c>
    </row>
    <row r="232" spans="1:13">
      <c r="A232" s="267">
        <v>224</v>
      </c>
      <c r="B232" s="276" t="s">
        <v>407</v>
      </c>
      <c r="C232" s="277">
        <v>118.05</v>
      </c>
      <c r="D232" s="278">
        <v>118.78333333333335</v>
      </c>
      <c r="E232" s="278">
        <v>114.06666666666669</v>
      </c>
      <c r="F232" s="278">
        <v>110.08333333333334</v>
      </c>
      <c r="G232" s="278">
        <v>105.36666666666669</v>
      </c>
      <c r="H232" s="278">
        <v>122.76666666666669</v>
      </c>
      <c r="I232" s="278">
        <v>127.48333333333336</v>
      </c>
      <c r="J232" s="278">
        <v>131.4666666666667</v>
      </c>
      <c r="K232" s="276">
        <v>123.5</v>
      </c>
      <c r="L232" s="276">
        <v>114.8</v>
      </c>
      <c r="M232" s="276">
        <v>18.08989</v>
      </c>
    </row>
    <row r="233" spans="1:13">
      <c r="A233" s="267">
        <v>225</v>
      </c>
      <c r="B233" s="276" t="s">
        <v>1603</v>
      </c>
      <c r="C233" s="277">
        <v>998.4</v>
      </c>
      <c r="D233" s="278">
        <v>996.46666666666658</v>
      </c>
      <c r="E233" s="278">
        <v>987.98333333333312</v>
      </c>
      <c r="F233" s="278">
        <v>977.56666666666649</v>
      </c>
      <c r="G233" s="278">
        <v>969.08333333333303</v>
      </c>
      <c r="H233" s="278">
        <v>1006.8833333333332</v>
      </c>
      <c r="I233" s="278">
        <v>1015.3666666666666</v>
      </c>
      <c r="J233" s="278">
        <v>1025.7833333333333</v>
      </c>
      <c r="K233" s="276">
        <v>1004.95</v>
      </c>
      <c r="L233" s="276">
        <v>986.05</v>
      </c>
      <c r="M233" s="276">
        <v>0.21439</v>
      </c>
    </row>
    <row r="234" spans="1:13">
      <c r="A234" s="267">
        <v>226</v>
      </c>
      <c r="B234" s="276" t="s">
        <v>260</v>
      </c>
      <c r="C234" s="277">
        <v>127.8</v>
      </c>
      <c r="D234" s="278">
        <v>128.93333333333334</v>
      </c>
      <c r="E234" s="278">
        <v>125.86666666666667</v>
      </c>
      <c r="F234" s="278">
        <v>123.93333333333334</v>
      </c>
      <c r="G234" s="278">
        <v>120.86666666666667</v>
      </c>
      <c r="H234" s="278">
        <v>130.86666666666667</v>
      </c>
      <c r="I234" s="278">
        <v>133.93333333333334</v>
      </c>
      <c r="J234" s="278">
        <v>135.86666666666667</v>
      </c>
      <c r="K234" s="276">
        <v>132</v>
      </c>
      <c r="L234" s="276">
        <v>127</v>
      </c>
      <c r="M234" s="276">
        <v>39.180230000000002</v>
      </c>
    </row>
    <row r="235" spans="1:13">
      <c r="A235" s="267">
        <v>227</v>
      </c>
      <c r="B235" s="276" t="s">
        <v>412</v>
      </c>
      <c r="C235" s="277">
        <v>154.25</v>
      </c>
      <c r="D235" s="278">
        <v>155.08333333333334</v>
      </c>
      <c r="E235" s="278">
        <v>152.16666666666669</v>
      </c>
      <c r="F235" s="278">
        <v>150.08333333333334</v>
      </c>
      <c r="G235" s="278">
        <v>147.16666666666669</v>
      </c>
      <c r="H235" s="278">
        <v>157.16666666666669</v>
      </c>
      <c r="I235" s="278">
        <v>160.08333333333337</v>
      </c>
      <c r="J235" s="278">
        <v>162.16666666666669</v>
      </c>
      <c r="K235" s="276">
        <v>158</v>
      </c>
      <c r="L235" s="276">
        <v>153</v>
      </c>
      <c r="M235" s="276">
        <v>13.051299999999999</v>
      </c>
    </row>
    <row r="236" spans="1:13">
      <c r="A236" s="267">
        <v>228</v>
      </c>
      <c r="B236" s="276" t="s">
        <v>1615</v>
      </c>
      <c r="C236" s="277">
        <v>5012.55</v>
      </c>
      <c r="D236" s="278">
        <v>5057.0333333333338</v>
      </c>
      <c r="E236" s="278">
        <v>4955.7666666666673</v>
      </c>
      <c r="F236" s="278">
        <v>4898.9833333333336</v>
      </c>
      <c r="G236" s="278">
        <v>4797.7166666666672</v>
      </c>
      <c r="H236" s="278">
        <v>5113.8166666666675</v>
      </c>
      <c r="I236" s="278">
        <v>5215.0833333333339</v>
      </c>
      <c r="J236" s="278">
        <v>5271.8666666666677</v>
      </c>
      <c r="K236" s="276">
        <v>5158.3</v>
      </c>
      <c r="L236" s="276">
        <v>5000.25</v>
      </c>
      <c r="M236" s="276">
        <v>0.48779</v>
      </c>
    </row>
    <row r="237" spans="1:13">
      <c r="A237" s="267">
        <v>229</v>
      </c>
      <c r="B237" s="276" t="s">
        <v>259</v>
      </c>
      <c r="C237" s="277">
        <v>72.900000000000006</v>
      </c>
      <c r="D237" s="278">
        <v>71.75</v>
      </c>
      <c r="E237" s="278">
        <v>69.5</v>
      </c>
      <c r="F237" s="278">
        <v>66.099999999999994</v>
      </c>
      <c r="G237" s="278">
        <v>63.849999999999994</v>
      </c>
      <c r="H237" s="278">
        <v>75.150000000000006</v>
      </c>
      <c r="I237" s="278">
        <v>77.400000000000006</v>
      </c>
      <c r="J237" s="278">
        <v>80.800000000000011</v>
      </c>
      <c r="K237" s="276">
        <v>74</v>
      </c>
      <c r="L237" s="276">
        <v>68.349999999999994</v>
      </c>
      <c r="M237" s="276">
        <v>117.58628</v>
      </c>
    </row>
    <row r="238" spans="1:13">
      <c r="A238" s="267">
        <v>230</v>
      </c>
      <c r="B238" s="276" t="s">
        <v>123</v>
      </c>
      <c r="C238" s="277">
        <v>1644.05</v>
      </c>
      <c r="D238" s="278">
        <v>1634.4166666666667</v>
      </c>
      <c r="E238" s="278">
        <v>1615.6333333333334</v>
      </c>
      <c r="F238" s="278">
        <v>1587.2166666666667</v>
      </c>
      <c r="G238" s="278">
        <v>1568.4333333333334</v>
      </c>
      <c r="H238" s="278">
        <v>1662.8333333333335</v>
      </c>
      <c r="I238" s="278">
        <v>1681.6166666666668</v>
      </c>
      <c r="J238" s="278">
        <v>1710.0333333333335</v>
      </c>
      <c r="K238" s="276">
        <v>1653.2</v>
      </c>
      <c r="L238" s="276">
        <v>1606</v>
      </c>
      <c r="M238" s="276">
        <v>20.605460000000001</v>
      </c>
    </row>
    <row r="239" spans="1:13">
      <c r="A239" s="267">
        <v>231</v>
      </c>
      <c r="B239" s="276" t="s">
        <v>1622</v>
      </c>
      <c r="C239" s="277">
        <v>289.89999999999998</v>
      </c>
      <c r="D239" s="278">
        <v>291</v>
      </c>
      <c r="E239" s="278">
        <v>284</v>
      </c>
      <c r="F239" s="278">
        <v>278.10000000000002</v>
      </c>
      <c r="G239" s="278">
        <v>271.10000000000002</v>
      </c>
      <c r="H239" s="278">
        <v>296.89999999999998</v>
      </c>
      <c r="I239" s="278">
        <v>303.89999999999998</v>
      </c>
      <c r="J239" s="278">
        <v>309.79999999999995</v>
      </c>
      <c r="K239" s="276">
        <v>298</v>
      </c>
      <c r="L239" s="276">
        <v>285.10000000000002</v>
      </c>
      <c r="M239" s="276">
        <v>6.8208900000000003</v>
      </c>
    </row>
    <row r="240" spans="1:13">
      <c r="A240" s="267">
        <v>232</v>
      </c>
      <c r="B240" s="276" t="s">
        <v>418</v>
      </c>
      <c r="C240" s="277">
        <v>299.2</v>
      </c>
      <c r="D240" s="278">
        <v>298.40000000000003</v>
      </c>
      <c r="E240" s="278">
        <v>296.80000000000007</v>
      </c>
      <c r="F240" s="278">
        <v>294.40000000000003</v>
      </c>
      <c r="G240" s="278">
        <v>292.80000000000007</v>
      </c>
      <c r="H240" s="278">
        <v>300.80000000000007</v>
      </c>
      <c r="I240" s="278">
        <v>302.40000000000009</v>
      </c>
      <c r="J240" s="278">
        <v>304.80000000000007</v>
      </c>
      <c r="K240" s="276">
        <v>300</v>
      </c>
      <c r="L240" s="276">
        <v>296</v>
      </c>
      <c r="M240" s="276">
        <v>0.18410000000000001</v>
      </c>
    </row>
    <row r="241" spans="1:13">
      <c r="A241" s="267">
        <v>233</v>
      </c>
      <c r="B241" s="276" t="s">
        <v>124</v>
      </c>
      <c r="C241" s="277">
        <v>896.25</v>
      </c>
      <c r="D241" s="278">
        <v>898.2166666666667</v>
      </c>
      <c r="E241" s="278">
        <v>888.53333333333342</v>
      </c>
      <c r="F241" s="278">
        <v>880.81666666666672</v>
      </c>
      <c r="G241" s="278">
        <v>871.13333333333344</v>
      </c>
      <c r="H241" s="278">
        <v>905.93333333333339</v>
      </c>
      <c r="I241" s="278">
        <v>915.61666666666679</v>
      </c>
      <c r="J241" s="278">
        <v>923.33333333333337</v>
      </c>
      <c r="K241" s="276">
        <v>907.9</v>
      </c>
      <c r="L241" s="276">
        <v>890.5</v>
      </c>
      <c r="M241" s="276">
        <v>97.243139999999997</v>
      </c>
    </row>
    <row r="242" spans="1:13">
      <c r="A242" s="267">
        <v>234</v>
      </c>
      <c r="B242" s="276" t="s">
        <v>419</v>
      </c>
      <c r="C242" s="277">
        <v>95.75</v>
      </c>
      <c r="D242" s="278">
        <v>92.7</v>
      </c>
      <c r="E242" s="278">
        <v>88.4</v>
      </c>
      <c r="F242" s="278">
        <v>81.05</v>
      </c>
      <c r="G242" s="278">
        <v>76.75</v>
      </c>
      <c r="H242" s="278">
        <v>100.05000000000001</v>
      </c>
      <c r="I242" s="278">
        <v>104.35</v>
      </c>
      <c r="J242" s="278">
        <v>111.70000000000002</v>
      </c>
      <c r="K242" s="276">
        <v>97</v>
      </c>
      <c r="L242" s="276">
        <v>85.35</v>
      </c>
      <c r="M242" s="276">
        <v>94.75506</v>
      </c>
    </row>
    <row r="243" spans="1:13">
      <c r="A243" s="267">
        <v>235</v>
      </c>
      <c r="B243" s="276" t="s">
        <v>125</v>
      </c>
      <c r="C243" s="277">
        <v>239.55</v>
      </c>
      <c r="D243" s="278">
        <v>236.31666666666669</v>
      </c>
      <c r="E243" s="278">
        <v>225.38333333333338</v>
      </c>
      <c r="F243" s="278">
        <v>211.2166666666667</v>
      </c>
      <c r="G243" s="278">
        <v>200.28333333333339</v>
      </c>
      <c r="H243" s="278">
        <v>250.48333333333338</v>
      </c>
      <c r="I243" s="278">
        <v>261.41666666666674</v>
      </c>
      <c r="J243" s="278">
        <v>275.58333333333337</v>
      </c>
      <c r="K243" s="276">
        <v>247.25</v>
      </c>
      <c r="L243" s="276">
        <v>222.15</v>
      </c>
      <c r="M243" s="276">
        <v>418.09807999999998</v>
      </c>
    </row>
    <row r="244" spans="1:13">
      <c r="A244" s="267">
        <v>236</v>
      </c>
      <c r="B244" s="276" t="s">
        <v>126</v>
      </c>
      <c r="C244" s="277">
        <v>1126.45</v>
      </c>
      <c r="D244" s="278">
        <v>1132.05</v>
      </c>
      <c r="E244" s="278">
        <v>1117.0999999999999</v>
      </c>
      <c r="F244" s="278">
        <v>1107.75</v>
      </c>
      <c r="G244" s="278">
        <v>1092.8</v>
      </c>
      <c r="H244" s="278">
        <v>1141.3999999999999</v>
      </c>
      <c r="I244" s="278">
        <v>1156.3500000000001</v>
      </c>
      <c r="J244" s="278">
        <v>1165.6999999999998</v>
      </c>
      <c r="K244" s="276">
        <v>1147</v>
      </c>
      <c r="L244" s="276">
        <v>1122.7</v>
      </c>
      <c r="M244" s="276">
        <v>162.12631999999999</v>
      </c>
    </row>
    <row r="245" spans="1:13">
      <c r="A245" s="267">
        <v>237</v>
      </c>
      <c r="B245" s="276" t="s">
        <v>1645</v>
      </c>
      <c r="C245" s="277">
        <v>638.70000000000005</v>
      </c>
      <c r="D245" s="278">
        <v>642.23333333333335</v>
      </c>
      <c r="E245" s="278">
        <v>634.4666666666667</v>
      </c>
      <c r="F245" s="278">
        <v>630.23333333333335</v>
      </c>
      <c r="G245" s="278">
        <v>622.4666666666667</v>
      </c>
      <c r="H245" s="278">
        <v>646.4666666666667</v>
      </c>
      <c r="I245" s="278">
        <v>654.23333333333335</v>
      </c>
      <c r="J245" s="278">
        <v>658.4666666666667</v>
      </c>
      <c r="K245" s="276">
        <v>650</v>
      </c>
      <c r="L245" s="276">
        <v>638</v>
      </c>
      <c r="M245" s="276">
        <v>0.27184999999999998</v>
      </c>
    </row>
    <row r="246" spans="1:13">
      <c r="A246" s="267">
        <v>238</v>
      </c>
      <c r="B246" s="276" t="s">
        <v>420</v>
      </c>
      <c r="C246" s="277">
        <v>281.35000000000002</v>
      </c>
      <c r="D246" s="278">
        <v>280.78333333333336</v>
      </c>
      <c r="E246" s="278">
        <v>277.56666666666672</v>
      </c>
      <c r="F246" s="278">
        <v>273.78333333333336</v>
      </c>
      <c r="G246" s="278">
        <v>270.56666666666672</v>
      </c>
      <c r="H246" s="278">
        <v>284.56666666666672</v>
      </c>
      <c r="I246" s="278">
        <v>287.7833333333333</v>
      </c>
      <c r="J246" s="278">
        <v>291.56666666666672</v>
      </c>
      <c r="K246" s="276">
        <v>284</v>
      </c>
      <c r="L246" s="276">
        <v>277</v>
      </c>
      <c r="M246" s="276">
        <v>6.4134099999999998</v>
      </c>
    </row>
    <row r="247" spans="1:13">
      <c r="A247" s="267">
        <v>239</v>
      </c>
      <c r="B247" s="276" t="s">
        <v>421</v>
      </c>
      <c r="C247" s="277">
        <v>285.35000000000002</v>
      </c>
      <c r="D247" s="278">
        <v>287.03333333333336</v>
      </c>
      <c r="E247" s="278">
        <v>282.06666666666672</v>
      </c>
      <c r="F247" s="278">
        <v>278.78333333333336</v>
      </c>
      <c r="G247" s="278">
        <v>273.81666666666672</v>
      </c>
      <c r="H247" s="278">
        <v>290.31666666666672</v>
      </c>
      <c r="I247" s="278">
        <v>295.2833333333333</v>
      </c>
      <c r="J247" s="278">
        <v>298.56666666666672</v>
      </c>
      <c r="K247" s="276">
        <v>292</v>
      </c>
      <c r="L247" s="276">
        <v>283.75</v>
      </c>
      <c r="M247" s="276">
        <v>2.5465399999999998</v>
      </c>
    </row>
    <row r="248" spans="1:13">
      <c r="A248" s="267">
        <v>240</v>
      </c>
      <c r="B248" s="276" t="s">
        <v>417</v>
      </c>
      <c r="C248" s="277">
        <v>11.05</v>
      </c>
      <c r="D248" s="278">
        <v>11</v>
      </c>
      <c r="E248" s="278">
        <v>10.75</v>
      </c>
      <c r="F248" s="278">
        <v>10.45</v>
      </c>
      <c r="G248" s="278">
        <v>10.199999999999999</v>
      </c>
      <c r="H248" s="278">
        <v>11.3</v>
      </c>
      <c r="I248" s="278">
        <v>11.55</v>
      </c>
      <c r="J248" s="278">
        <v>11.850000000000001</v>
      </c>
      <c r="K248" s="276">
        <v>11.25</v>
      </c>
      <c r="L248" s="276">
        <v>10.7</v>
      </c>
      <c r="M248" s="276">
        <v>64.469920000000002</v>
      </c>
    </row>
    <row r="249" spans="1:13">
      <c r="A249" s="267">
        <v>241</v>
      </c>
      <c r="B249" s="276" t="s">
        <v>127</v>
      </c>
      <c r="C249" s="277">
        <v>89.9</v>
      </c>
      <c r="D249" s="278">
        <v>89.2</v>
      </c>
      <c r="E249" s="278">
        <v>88.300000000000011</v>
      </c>
      <c r="F249" s="278">
        <v>86.7</v>
      </c>
      <c r="G249" s="278">
        <v>85.800000000000011</v>
      </c>
      <c r="H249" s="278">
        <v>90.800000000000011</v>
      </c>
      <c r="I249" s="278">
        <v>91.700000000000017</v>
      </c>
      <c r="J249" s="278">
        <v>93.300000000000011</v>
      </c>
      <c r="K249" s="276">
        <v>90.1</v>
      </c>
      <c r="L249" s="276">
        <v>87.6</v>
      </c>
      <c r="M249" s="276">
        <v>393.17570000000001</v>
      </c>
    </row>
    <row r="250" spans="1:13">
      <c r="A250" s="267">
        <v>242</v>
      </c>
      <c r="B250" s="276" t="s">
        <v>262</v>
      </c>
      <c r="C250" s="277">
        <v>2243.75</v>
      </c>
      <c r="D250" s="278">
        <v>2255.3333333333335</v>
      </c>
      <c r="E250" s="278">
        <v>2218.416666666667</v>
      </c>
      <c r="F250" s="278">
        <v>2193.0833333333335</v>
      </c>
      <c r="G250" s="278">
        <v>2156.166666666667</v>
      </c>
      <c r="H250" s="278">
        <v>2280.666666666667</v>
      </c>
      <c r="I250" s="278">
        <v>2317.5833333333339</v>
      </c>
      <c r="J250" s="278">
        <v>2342.916666666667</v>
      </c>
      <c r="K250" s="276">
        <v>2292.25</v>
      </c>
      <c r="L250" s="276">
        <v>2230</v>
      </c>
      <c r="M250" s="276">
        <v>3.0786600000000002</v>
      </c>
    </row>
    <row r="251" spans="1:13">
      <c r="A251" s="267">
        <v>243</v>
      </c>
      <c r="B251" s="276" t="s">
        <v>408</v>
      </c>
      <c r="C251" s="277">
        <v>117.8</v>
      </c>
      <c r="D251" s="278">
        <v>117.96666666666665</v>
      </c>
      <c r="E251" s="278">
        <v>116.98333333333331</v>
      </c>
      <c r="F251" s="278">
        <v>116.16666666666666</v>
      </c>
      <c r="G251" s="278">
        <v>115.18333333333331</v>
      </c>
      <c r="H251" s="278">
        <v>118.7833333333333</v>
      </c>
      <c r="I251" s="278">
        <v>119.76666666666665</v>
      </c>
      <c r="J251" s="278">
        <v>120.5833333333333</v>
      </c>
      <c r="K251" s="276">
        <v>118.95</v>
      </c>
      <c r="L251" s="276">
        <v>117.15</v>
      </c>
      <c r="M251" s="276">
        <v>3.8289</v>
      </c>
    </row>
    <row r="252" spans="1:13">
      <c r="A252" s="267">
        <v>244</v>
      </c>
      <c r="B252" s="276" t="s">
        <v>409</v>
      </c>
      <c r="C252" s="277">
        <v>91.3</v>
      </c>
      <c r="D252" s="278">
        <v>89.600000000000009</v>
      </c>
      <c r="E252" s="278">
        <v>87.200000000000017</v>
      </c>
      <c r="F252" s="278">
        <v>83.100000000000009</v>
      </c>
      <c r="G252" s="278">
        <v>80.700000000000017</v>
      </c>
      <c r="H252" s="278">
        <v>93.700000000000017</v>
      </c>
      <c r="I252" s="278">
        <v>96.100000000000023</v>
      </c>
      <c r="J252" s="278">
        <v>100.20000000000002</v>
      </c>
      <c r="K252" s="276">
        <v>92</v>
      </c>
      <c r="L252" s="276">
        <v>85.5</v>
      </c>
      <c r="M252" s="276">
        <v>42.782760000000003</v>
      </c>
    </row>
    <row r="253" spans="1:13">
      <c r="A253" s="267">
        <v>245</v>
      </c>
      <c r="B253" s="276" t="s">
        <v>2931</v>
      </c>
      <c r="C253" s="277">
        <v>1378.05</v>
      </c>
      <c r="D253" s="278">
        <v>1374.7</v>
      </c>
      <c r="E253" s="278">
        <v>1353.3500000000001</v>
      </c>
      <c r="F253" s="278">
        <v>1328.65</v>
      </c>
      <c r="G253" s="278">
        <v>1307.3000000000002</v>
      </c>
      <c r="H253" s="278">
        <v>1399.4</v>
      </c>
      <c r="I253" s="278">
        <v>1420.75</v>
      </c>
      <c r="J253" s="278">
        <v>1445.45</v>
      </c>
      <c r="K253" s="276">
        <v>1396.05</v>
      </c>
      <c r="L253" s="276">
        <v>1350</v>
      </c>
      <c r="M253" s="276">
        <v>6.31548</v>
      </c>
    </row>
    <row r="254" spans="1:13">
      <c r="A254" s="267">
        <v>246</v>
      </c>
      <c r="B254" s="276" t="s">
        <v>402</v>
      </c>
      <c r="C254" s="277">
        <v>452.05</v>
      </c>
      <c r="D254" s="278">
        <v>455.16666666666669</v>
      </c>
      <c r="E254" s="278">
        <v>446.88333333333338</v>
      </c>
      <c r="F254" s="278">
        <v>441.7166666666667</v>
      </c>
      <c r="G254" s="278">
        <v>433.43333333333339</v>
      </c>
      <c r="H254" s="278">
        <v>460.33333333333337</v>
      </c>
      <c r="I254" s="278">
        <v>468.61666666666667</v>
      </c>
      <c r="J254" s="278">
        <v>473.78333333333336</v>
      </c>
      <c r="K254" s="276">
        <v>463.45</v>
      </c>
      <c r="L254" s="276">
        <v>450</v>
      </c>
      <c r="M254" s="276">
        <v>4.4189100000000003</v>
      </c>
    </row>
    <row r="255" spans="1:13">
      <c r="A255" s="267">
        <v>247</v>
      </c>
      <c r="B255" s="276" t="s">
        <v>128</v>
      </c>
      <c r="C255" s="277">
        <v>196.2</v>
      </c>
      <c r="D255" s="278">
        <v>195.98333333333335</v>
      </c>
      <c r="E255" s="278">
        <v>194.76666666666671</v>
      </c>
      <c r="F255" s="278">
        <v>193.33333333333337</v>
      </c>
      <c r="G255" s="278">
        <v>192.11666666666673</v>
      </c>
      <c r="H255" s="278">
        <v>197.41666666666669</v>
      </c>
      <c r="I255" s="278">
        <v>198.63333333333333</v>
      </c>
      <c r="J255" s="278">
        <v>200.06666666666666</v>
      </c>
      <c r="K255" s="276">
        <v>197.2</v>
      </c>
      <c r="L255" s="276">
        <v>194.55</v>
      </c>
      <c r="M255" s="276">
        <v>280.09041999999999</v>
      </c>
    </row>
    <row r="256" spans="1:13">
      <c r="A256" s="267">
        <v>248</v>
      </c>
      <c r="B256" s="276" t="s">
        <v>413</v>
      </c>
      <c r="C256" s="277">
        <v>271.7</v>
      </c>
      <c r="D256" s="278">
        <v>272.38333333333338</v>
      </c>
      <c r="E256" s="278">
        <v>265.76666666666677</v>
      </c>
      <c r="F256" s="278">
        <v>259.83333333333337</v>
      </c>
      <c r="G256" s="278">
        <v>253.21666666666675</v>
      </c>
      <c r="H256" s="278">
        <v>278.31666666666678</v>
      </c>
      <c r="I256" s="278">
        <v>284.93333333333345</v>
      </c>
      <c r="J256" s="278">
        <v>290.86666666666679</v>
      </c>
      <c r="K256" s="276">
        <v>279</v>
      </c>
      <c r="L256" s="276">
        <v>266.45</v>
      </c>
      <c r="M256" s="276">
        <v>0.95067999999999997</v>
      </c>
    </row>
    <row r="257" spans="1:13">
      <c r="A257" s="267">
        <v>249</v>
      </c>
      <c r="B257" s="276" t="s">
        <v>411</v>
      </c>
      <c r="C257" s="277">
        <v>128.30000000000001</v>
      </c>
      <c r="D257" s="278">
        <v>128.73333333333335</v>
      </c>
      <c r="E257" s="278">
        <v>126.56666666666669</v>
      </c>
      <c r="F257" s="278">
        <v>124.83333333333334</v>
      </c>
      <c r="G257" s="278">
        <v>122.66666666666669</v>
      </c>
      <c r="H257" s="278">
        <v>130.4666666666667</v>
      </c>
      <c r="I257" s="278">
        <v>132.63333333333333</v>
      </c>
      <c r="J257" s="278">
        <v>134.3666666666667</v>
      </c>
      <c r="K257" s="276">
        <v>130.9</v>
      </c>
      <c r="L257" s="276">
        <v>127</v>
      </c>
      <c r="M257" s="276">
        <v>22.936199999999999</v>
      </c>
    </row>
    <row r="258" spans="1:13">
      <c r="A258" s="267">
        <v>250</v>
      </c>
      <c r="B258" s="276" t="s">
        <v>431</v>
      </c>
      <c r="C258" s="277">
        <v>23.8</v>
      </c>
      <c r="D258" s="278">
        <v>23.75</v>
      </c>
      <c r="E258" s="278">
        <v>23.4</v>
      </c>
      <c r="F258" s="278">
        <v>23</v>
      </c>
      <c r="G258" s="278">
        <v>22.65</v>
      </c>
      <c r="H258" s="278">
        <v>24.15</v>
      </c>
      <c r="I258" s="278">
        <v>24.5</v>
      </c>
      <c r="J258" s="278">
        <v>24.9</v>
      </c>
      <c r="K258" s="276">
        <v>24.1</v>
      </c>
      <c r="L258" s="276">
        <v>23.35</v>
      </c>
      <c r="M258" s="276">
        <v>35.724269999999997</v>
      </c>
    </row>
    <row r="259" spans="1:13">
      <c r="A259" s="267">
        <v>251</v>
      </c>
      <c r="B259" s="276" t="s">
        <v>428</v>
      </c>
      <c r="C259" s="277">
        <v>41.65</v>
      </c>
      <c r="D259" s="278">
        <v>41.849999999999994</v>
      </c>
      <c r="E259" s="278">
        <v>40.649999999999991</v>
      </c>
      <c r="F259" s="278">
        <v>39.65</v>
      </c>
      <c r="G259" s="278">
        <v>38.449999999999996</v>
      </c>
      <c r="H259" s="278">
        <v>42.849999999999987</v>
      </c>
      <c r="I259" s="278">
        <v>44.04999999999999</v>
      </c>
      <c r="J259" s="278">
        <v>45.049999999999983</v>
      </c>
      <c r="K259" s="276">
        <v>43.05</v>
      </c>
      <c r="L259" s="276">
        <v>40.85</v>
      </c>
      <c r="M259" s="276">
        <v>6.1711200000000002</v>
      </c>
    </row>
    <row r="260" spans="1:13">
      <c r="A260" s="267">
        <v>252</v>
      </c>
      <c r="B260" s="276" t="s">
        <v>429</v>
      </c>
      <c r="C260" s="277">
        <v>93.75</v>
      </c>
      <c r="D260" s="278">
        <v>93.866666666666674</v>
      </c>
      <c r="E260" s="278">
        <v>92.483333333333348</v>
      </c>
      <c r="F260" s="278">
        <v>91.216666666666669</v>
      </c>
      <c r="G260" s="278">
        <v>89.833333333333343</v>
      </c>
      <c r="H260" s="278">
        <v>95.133333333333354</v>
      </c>
      <c r="I260" s="278">
        <v>96.51666666666668</v>
      </c>
      <c r="J260" s="278">
        <v>97.78333333333336</v>
      </c>
      <c r="K260" s="276">
        <v>95.25</v>
      </c>
      <c r="L260" s="276">
        <v>92.6</v>
      </c>
      <c r="M260" s="276">
        <v>12.10642</v>
      </c>
    </row>
    <row r="261" spans="1:13">
      <c r="A261" s="267">
        <v>253</v>
      </c>
      <c r="B261" s="276" t="s">
        <v>432</v>
      </c>
      <c r="C261" s="277">
        <v>55.5</v>
      </c>
      <c r="D261" s="278">
        <v>55.949999999999996</v>
      </c>
      <c r="E261" s="278">
        <v>54.849999999999994</v>
      </c>
      <c r="F261" s="278">
        <v>54.199999999999996</v>
      </c>
      <c r="G261" s="278">
        <v>53.099999999999994</v>
      </c>
      <c r="H261" s="278">
        <v>56.599999999999994</v>
      </c>
      <c r="I261" s="278">
        <v>57.7</v>
      </c>
      <c r="J261" s="278">
        <v>58.349999999999994</v>
      </c>
      <c r="K261" s="276">
        <v>57.05</v>
      </c>
      <c r="L261" s="276">
        <v>55.3</v>
      </c>
      <c r="M261" s="276">
        <v>9.6871100000000006</v>
      </c>
    </row>
    <row r="262" spans="1:13">
      <c r="A262" s="267">
        <v>254</v>
      </c>
      <c r="B262" s="276" t="s">
        <v>422</v>
      </c>
      <c r="C262" s="277">
        <v>992.7</v>
      </c>
      <c r="D262" s="278">
        <v>993.23333333333323</v>
      </c>
      <c r="E262" s="278">
        <v>980.46666666666647</v>
      </c>
      <c r="F262" s="278">
        <v>968.23333333333323</v>
      </c>
      <c r="G262" s="278">
        <v>955.46666666666647</v>
      </c>
      <c r="H262" s="278">
        <v>1005.4666666666665</v>
      </c>
      <c r="I262" s="278">
        <v>1018.2333333333331</v>
      </c>
      <c r="J262" s="278">
        <v>1030.4666666666665</v>
      </c>
      <c r="K262" s="276">
        <v>1006</v>
      </c>
      <c r="L262" s="276">
        <v>981</v>
      </c>
      <c r="M262" s="276">
        <v>0.3987</v>
      </c>
    </row>
    <row r="263" spans="1:13">
      <c r="A263" s="267">
        <v>255</v>
      </c>
      <c r="B263" s="276" t="s">
        <v>436</v>
      </c>
      <c r="C263" s="277">
        <v>2209.9</v>
      </c>
      <c r="D263" s="278">
        <v>2221.6333333333332</v>
      </c>
      <c r="E263" s="278">
        <v>2188.2666666666664</v>
      </c>
      <c r="F263" s="278">
        <v>2166.6333333333332</v>
      </c>
      <c r="G263" s="278">
        <v>2133.2666666666664</v>
      </c>
      <c r="H263" s="278">
        <v>2243.2666666666664</v>
      </c>
      <c r="I263" s="278">
        <v>2276.6333333333332</v>
      </c>
      <c r="J263" s="278">
        <v>2298.2666666666664</v>
      </c>
      <c r="K263" s="276">
        <v>2255</v>
      </c>
      <c r="L263" s="276">
        <v>2200</v>
      </c>
      <c r="M263" s="276">
        <v>0.16935</v>
      </c>
    </row>
    <row r="264" spans="1:13">
      <c r="A264" s="267">
        <v>256</v>
      </c>
      <c r="B264" s="276" t="s">
        <v>433</v>
      </c>
      <c r="C264" s="277">
        <v>75.95</v>
      </c>
      <c r="D264" s="278">
        <v>76.55</v>
      </c>
      <c r="E264" s="278">
        <v>75.099999999999994</v>
      </c>
      <c r="F264" s="278">
        <v>74.25</v>
      </c>
      <c r="G264" s="278">
        <v>72.8</v>
      </c>
      <c r="H264" s="278">
        <v>77.399999999999991</v>
      </c>
      <c r="I264" s="278">
        <v>78.850000000000009</v>
      </c>
      <c r="J264" s="278">
        <v>79.699999999999989</v>
      </c>
      <c r="K264" s="276">
        <v>78</v>
      </c>
      <c r="L264" s="276">
        <v>75.7</v>
      </c>
      <c r="M264" s="276">
        <v>23.579070000000002</v>
      </c>
    </row>
    <row r="265" spans="1:13">
      <c r="A265" s="267">
        <v>257</v>
      </c>
      <c r="B265" s="276" t="s">
        <v>129</v>
      </c>
      <c r="C265" s="277">
        <v>263.14999999999998</v>
      </c>
      <c r="D265" s="278">
        <v>262.64999999999998</v>
      </c>
      <c r="E265" s="278">
        <v>260.09999999999997</v>
      </c>
      <c r="F265" s="278">
        <v>257.05</v>
      </c>
      <c r="G265" s="278">
        <v>254.5</v>
      </c>
      <c r="H265" s="278">
        <v>265.69999999999993</v>
      </c>
      <c r="I265" s="278">
        <v>268.24999999999989</v>
      </c>
      <c r="J265" s="278">
        <v>271.2999999999999</v>
      </c>
      <c r="K265" s="276">
        <v>265.2</v>
      </c>
      <c r="L265" s="276">
        <v>259.60000000000002</v>
      </c>
      <c r="M265" s="276">
        <v>118.54299</v>
      </c>
    </row>
    <row r="266" spans="1:13">
      <c r="A266" s="267">
        <v>258</v>
      </c>
      <c r="B266" s="276" t="s">
        <v>423</v>
      </c>
      <c r="C266" s="277">
        <v>2090.3000000000002</v>
      </c>
      <c r="D266" s="278">
        <v>2088.0333333333333</v>
      </c>
      <c r="E266" s="278">
        <v>2066.0666666666666</v>
      </c>
      <c r="F266" s="278">
        <v>2041.8333333333335</v>
      </c>
      <c r="G266" s="278">
        <v>2019.8666666666668</v>
      </c>
      <c r="H266" s="278">
        <v>2112.2666666666664</v>
      </c>
      <c r="I266" s="278">
        <v>2134.2333333333327</v>
      </c>
      <c r="J266" s="278">
        <v>2158.4666666666662</v>
      </c>
      <c r="K266" s="276">
        <v>2110</v>
      </c>
      <c r="L266" s="276">
        <v>2063.8000000000002</v>
      </c>
      <c r="M266" s="276">
        <v>0.87697000000000003</v>
      </c>
    </row>
    <row r="267" spans="1:13">
      <c r="A267" s="267">
        <v>259</v>
      </c>
      <c r="B267" s="276" t="s">
        <v>424</v>
      </c>
      <c r="C267" s="277">
        <v>359.2</v>
      </c>
      <c r="D267" s="278">
        <v>360.4666666666667</v>
      </c>
      <c r="E267" s="278">
        <v>354.63333333333338</v>
      </c>
      <c r="F267" s="278">
        <v>350.06666666666666</v>
      </c>
      <c r="G267" s="278">
        <v>344.23333333333335</v>
      </c>
      <c r="H267" s="278">
        <v>365.03333333333342</v>
      </c>
      <c r="I267" s="278">
        <v>370.86666666666667</v>
      </c>
      <c r="J267" s="278">
        <v>375.43333333333345</v>
      </c>
      <c r="K267" s="276">
        <v>366.3</v>
      </c>
      <c r="L267" s="276">
        <v>355.9</v>
      </c>
      <c r="M267" s="276">
        <v>4.6365699999999999</v>
      </c>
    </row>
    <row r="268" spans="1:13">
      <c r="A268" s="267">
        <v>260</v>
      </c>
      <c r="B268" s="276" t="s">
        <v>425</v>
      </c>
      <c r="C268" s="277">
        <v>99.2</v>
      </c>
      <c r="D268" s="278">
        <v>99.033333333333346</v>
      </c>
      <c r="E268" s="278">
        <v>97.066666666666691</v>
      </c>
      <c r="F268" s="278">
        <v>94.933333333333351</v>
      </c>
      <c r="G268" s="278">
        <v>92.966666666666697</v>
      </c>
      <c r="H268" s="278">
        <v>101.16666666666669</v>
      </c>
      <c r="I268" s="278">
        <v>103.13333333333335</v>
      </c>
      <c r="J268" s="278">
        <v>105.26666666666668</v>
      </c>
      <c r="K268" s="276">
        <v>101</v>
      </c>
      <c r="L268" s="276">
        <v>96.9</v>
      </c>
      <c r="M268" s="276">
        <v>17.456</v>
      </c>
    </row>
    <row r="269" spans="1:13">
      <c r="A269" s="267">
        <v>261</v>
      </c>
      <c r="B269" s="276" t="s">
        <v>426</v>
      </c>
      <c r="C269" s="277">
        <v>81.45</v>
      </c>
      <c r="D269" s="278">
        <v>81.8</v>
      </c>
      <c r="E269" s="278">
        <v>80.849999999999994</v>
      </c>
      <c r="F269" s="278">
        <v>80.25</v>
      </c>
      <c r="G269" s="278">
        <v>79.3</v>
      </c>
      <c r="H269" s="278">
        <v>82.399999999999991</v>
      </c>
      <c r="I269" s="278">
        <v>83.350000000000009</v>
      </c>
      <c r="J269" s="278">
        <v>83.949999999999989</v>
      </c>
      <c r="K269" s="276">
        <v>82.75</v>
      </c>
      <c r="L269" s="276">
        <v>81.2</v>
      </c>
      <c r="M269" s="276">
        <v>7.6757999999999997</v>
      </c>
    </row>
    <row r="270" spans="1:13">
      <c r="A270" s="267">
        <v>262</v>
      </c>
      <c r="B270" s="276" t="s">
        <v>427</v>
      </c>
      <c r="C270" s="277">
        <v>82.45</v>
      </c>
      <c r="D270" s="278">
        <v>82.833333333333329</v>
      </c>
      <c r="E270" s="278">
        <v>81.716666666666654</v>
      </c>
      <c r="F270" s="278">
        <v>80.98333333333332</v>
      </c>
      <c r="G270" s="278">
        <v>79.866666666666646</v>
      </c>
      <c r="H270" s="278">
        <v>83.566666666666663</v>
      </c>
      <c r="I270" s="278">
        <v>84.683333333333337</v>
      </c>
      <c r="J270" s="278">
        <v>85.416666666666671</v>
      </c>
      <c r="K270" s="276">
        <v>83.95</v>
      </c>
      <c r="L270" s="276">
        <v>82.1</v>
      </c>
      <c r="M270" s="276">
        <v>16.10249</v>
      </c>
    </row>
    <row r="271" spans="1:13">
      <c r="A271" s="267">
        <v>263</v>
      </c>
      <c r="B271" s="276" t="s">
        <v>435</v>
      </c>
      <c r="C271" s="277">
        <v>71.7</v>
      </c>
      <c r="D271" s="278">
        <v>71.433333333333323</v>
      </c>
      <c r="E271" s="278">
        <v>69.866666666666646</v>
      </c>
      <c r="F271" s="278">
        <v>68.033333333333317</v>
      </c>
      <c r="G271" s="278">
        <v>66.46666666666664</v>
      </c>
      <c r="H271" s="278">
        <v>73.266666666666652</v>
      </c>
      <c r="I271" s="278">
        <v>74.833333333333343</v>
      </c>
      <c r="J271" s="278">
        <v>76.666666666666657</v>
      </c>
      <c r="K271" s="276">
        <v>73</v>
      </c>
      <c r="L271" s="276">
        <v>69.599999999999994</v>
      </c>
      <c r="M271" s="276">
        <v>17.117100000000001</v>
      </c>
    </row>
    <row r="272" spans="1:13">
      <c r="A272" s="267">
        <v>264</v>
      </c>
      <c r="B272" s="276" t="s">
        <v>434</v>
      </c>
      <c r="C272" s="277">
        <v>129.4</v>
      </c>
      <c r="D272" s="278">
        <v>128.23333333333335</v>
      </c>
      <c r="E272" s="278">
        <v>125.76666666666671</v>
      </c>
      <c r="F272" s="278">
        <v>122.13333333333335</v>
      </c>
      <c r="G272" s="278">
        <v>119.66666666666671</v>
      </c>
      <c r="H272" s="278">
        <v>131.8666666666667</v>
      </c>
      <c r="I272" s="278">
        <v>134.33333333333334</v>
      </c>
      <c r="J272" s="278">
        <v>137.9666666666667</v>
      </c>
      <c r="K272" s="276">
        <v>130.69999999999999</v>
      </c>
      <c r="L272" s="276">
        <v>124.6</v>
      </c>
      <c r="M272" s="276">
        <v>9.3432499999999994</v>
      </c>
    </row>
    <row r="273" spans="1:13">
      <c r="A273" s="267">
        <v>265</v>
      </c>
      <c r="B273" s="276" t="s">
        <v>263</v>
      </c>
      <c r="C273" s="277">
        <v>70.75</v>
      </c>
      <c r="D273" s="278">
        <v>68.55</v>
      </c>
      <c r="E273" s="278">
        <v>65.199999999999989</v>
      </c>
      <c r="F273" s="278">
        <v>59.649999999999991</v>
      </c>
      <c r="G273" s="278">
        <v>56.299999999999983</v>
      </c>
      <c r="H273" s="278">
        <v>74.099999999999994</v>
      </c>
      <c r="I273" s="278">
        <v>77.449999999999989</v>
      </c>
      <c r="J273" s="278">
        <v>83</v>
      </c>
      <c r="K273" s="276">
        <v>71.900000000000006</v>
      </c>
      <c r="L273" s="276">
        <v>63</v>
      </c>
      <c r="M273" s="276">
        <v>158.54732999999999</v>
      </c>
    </row>
    <row r="274" spans="1:13">
      <c r="A274" s="267">
        <v>266</v>
      </c>
      <c r="B274" s="276" t="s">
        <v>130</v>
      </c>
      <c r="C274" s="277">
        <v>370.85</v>
      </c>
      <c r="D274" s="278">
        <v>370.95000000000005</v>
      </c>
      <c r="E274" s="278">
        <v>367.60000000000008</v>
      </c>
      <c r="F274" s="278">
        <v>364.35</v>
      </c>
      <c r="G274" s="278">
        <v>361.00000000000006</v>
      </c>
      <c r="H274" s="278">
        <v>374.2000000000001</v>
      </c>
      <c r="I274" s="278">
        <v>377.55</v>
      </c>
      <c r="J274" s="278">
        <v>380.80000000000013</v>
      </c>
      <c r="K274" s="276">
        <v>374.3</v>
      </c>
      <c r="L274" s="276">
        <v>367.7</v>
      </c>
      <c r="M274" s="276">
        <v>73.854969999999994</v>
      </c>
    </row>
    <row r="275" spans="1:13">
      <c r="A275" s="267">
        <v>267</v>
      </c>
      <c r="B275" s="276" t="s">
        <v>264</v>
      </c>
      <c r="C275" s="277">
        <v>798.1</v>
      </c>
      <c r="D275" s="278">
        <v>807.86666666666667</v>
      </c>
      <c r="E275" s="278">
        <v>781.23333333333335</v>
      </c>
      <c r="F275" s="278">
        <v>764.36666666666667</v>
      </c>
      <c r="G275" s="278">
        <v>737.73333333333335</v>
      </c>
      <c r="H275" s="278">
        <v>824.73333333333335</v>
      </c>
      <c r="I275" s="278">
        <v>851.36666666666679</v>
      </c>
      <c r="J275" s="278">
        <v>868.23333333333335</v>
      </c>
      <c r="K275" s="276">
        <v>834.5</v>
      </c>
      <c r="L275" s="276">
        <v>791</v>
      </c>
      <c r="M275" s="276">
        <v>12.247529999999999</v>
      </c>
    </row>
    <row r="276" spans="1:13">
      <c r="A276" s="267">
        <v>268</v>
      </c>
      <c r="B276" s="276" t="s">
        <v>131</v>
      </c>
      <c r="C276" s="277">
        <v>2543.6999999999998</v>
      </c>
      <c r="D276" s="278">
        <v>2549.0833333333335</v>
      </c>
      <c r="E276" s="278">
        <v>2505.166666666667</v>
      </c>
      <c r="F276" s="278">
        <v>2466.6333333333337</v>
      </c>
      <c r="G276" s="278">
        <v>2422.7166666666672</v>
      </c>
      <c r="H276" s="278">
        <v>2587.6166666666668</v>
      </c>
      <c r="I276" s="278">
        <v>2631.5333333333338</v>
      </c>
      <c r="J276" s="278">
        <v>2670.0666666666666</v>
      </c>
      <c r="K276" s="276">
        <v>2593</v>
      </c>
      <c r="L276" s="276">
        <v>2510.5500000000002</v>
      </c>
      <c r="M276" s="276">
        <v>5.4282000000000004</v>
      </c>
    </row>
    <row r="277" spans="1:13">
      <c r="A277" s="267">
        <v>269</v>
      </c>
      <c r="B277" s="276" t="s">
        <v>132</v>
      </c>
      <c r="C277" s="277">
        <v>605</v>
      </c>
      <c r="D277" s="278">
        <v>605.25</v>
      </c>
      <c r="E277" s="278">
        <v>601.25</v>
      </c>
      <c r="F277" s="278">
        <v>597.5</v>
      </c>
      <c r="G277" s="278">
        <v>593.5</v>
      </c>
      <c r="H277" s="278">
        <v>609</v>
      </c>
      <c r="I277" s="278">
        <v>613</v>
      </c>
      <c r="J277" s="278">
        <v>616.75</v>
      </c>
      <c r="K277" s="276">
        <v>609.25</v>
      </c>
      <c r="L277" s="276">
        <v>601.5</v>
      </c>
      <c r="M277" s="276">
        <v>3.3948900000000002</v>
      </c>
    </row>
    <row r="278" spans="1:13">
      <c r="A278" s="267">
        <v>270</v>
      </c>
      <c r="B278" s="276" t="s">
        <v>437</v>
      </c>
      <c r="C278" s="277">
        <v>144.30000000000001</v>
      </c>
      <c r="D278" s="278">
        <v>144.36666666666667</v>
      </c>
      <c r="E278" s="278">
        <v>141.93333333333334</v>
      </c>
      <c r="F278" s="278">
        <v>139.56666666666666</v>
      </c>
      <c r="G278" s="278">
        <v>137.13333333333333</v>
      </c>
      <c r="H278" s="278">
        <v>146.73333333333335</v>
      </c>
      <c r="I278" s="278">
        <v>149.16666666666669</v>
      </c>
      <c r="J278" s="278">
        <v>151.53333333333336</v>
      </c>
      <c r="K278" s="276">
        <v>146.80000000000001</v>
      </c>
      <c r="L278" s="276">
        <v>142</v>
      </c>
      <c r="M278" s="276">
        <v>8.4244699999999995</v>
      </c>
    </row>
    <row r="279" spans="1:13">
      <c r="A279" s="267">
        <v>271</v>
      </c>
      <c r="B279" s="276" t="s">
        <v>443</v>
      </c>
      <c r="C279" s="277">
        <v>675.65</v>
      </c>
      <c r="D279" s="278">
        <v>676.7166666666667</v>
      </c>
      <c r="E279" s="278">
        <v>669.03333333333342</v>
      </c>
      <c r="F279" s="278">
        <v>662.41666666666674</v>
      </c>
      <c r="G279" s="278">
        <v>654.73333333333346</v>
      </c>
      <c r="H279" s="278">
        <v>683.33333333333337</v>
      </c>
      <c r="I279" s="278">
        <v>691.01666666666677</v>
      </c>
      <c r="J279" s="278">
        <v>697.63333333333333</v>
      </c>
      <c r="K279" s="276">
        <v>684.4</v>
      </c>
      <c r="L279" s="276">
        <v>670.1</v>
      </c>
      <c r="M279" s="276">
        <v>2.4456199999999999</v>
      </c>
    </row>
    <row r="280" spans="1:13">
      <c r="A280" s="267">
        <v>272</v>
      </c>
      <c r="B280" s="276" t="s">
        <v>444</v>
      </c>
      <c r="C280" s="277">
        <v>324.8</v>
      </c>
      <c r="D280" s="278">
        <v>324.34999999999997</v>
      </c>
      <c r="E280" s="278">
        <v>316.14999999999992</v>
      </c>
      <c r="F280" s="278">
        <v>307.49999999999994</v>
      </c>
      <c r="G280" s="278">
        <v>299.2999999999999</v>
      </c>
      <c r="H280" s="278">
        <v>332.99999999999994</v>
      </c>
      <c r="I280" s="278">
        <v>341.2</v>
      </c>
      <c r="J280" s="278">
        <v>349.84999999999997</v>
      </c>
      <c r="K280" s="276">
        <v>332.55</v>
      </c>
      <c r="L280" s="276">
        <v>315.7</v>
      </c>
      <c r="M280" s="276">
        <v>2.8953700000000002</v>
      </c>
    </row>
    <row r="281" spans="1:13">
      <c r="A281" s="267">
        <v>273</v>
      </c>
      <c r="B281" s="276" t="s">
        <v>445</v>
      </c>
      <c r="C281" s="277">
        <v>546.25</v>
      </c>
      <c r="D281" s="278">
        <v>545.45000000000005</v>
      </c>
      <c r="E281" s="278">
        <v>541.00000000000011</v>
      </c>
      <c r="F281" s="278">
        <v>535.75000000000011</v>
      </c>
      <c r="G281" s="278">
        <v>531.30000000000018</v>
      </c>
      <c r="H281" s="278">
        <v>550.70000000000005</v>
      </c>
      <c r="I281" s="278">
        <v>555.14999999999986</v>
      </c>
      <c r="J281" s="278">
        <v>560.4</v>
      </c>
      <c r="K281" s="276">
        <v>549.9</v>
      </c>
      <c r="L281" s="276">
        <v>540.20000000000005</v>
      </c>
      <c r="M281" s="276">
        <v>3.9803299999999999</v>
      </c>
    </row>
    <row r="282" spans="1:13">
      <c r="A282" s="267">
        <v>274</v>
      </c>
      <c r="B282" s="276" t="s">
        <v>447</v>
      </c>
      <c r="C282" s="277">
        <v>37.85</v>
      </c>
      <c r="D282" s="278">
        <v>37.93333333333333</v>
      </c>
      <c r="E282" s="278">
        <v>37.466666666666661</v>
      </c>
      <c r="F282" s="278">
        <v>37.083333333333329</v>
      </c>
      <c r="G282" s="278">
        <v>36.61666666666666</v>
      </c>
      <c r="H282" s="278">
        <v>38.316666666666663</v>
      </c>
      <c r="I282" s="278">
        <v>38.783333333333331</v>
      </c>
      <c r="J282" s="278">
        <v>39.166666666666664</v>
      </c>
      <c r="K282" s="276">
        <v>38.4</v>
      </c>
      <c r="L282" s="276">
        <v>37.549999999999997</v>
      </c>
      <c r="M282" s="276">
        <v>26.707599999999999</v>
      </c>
    </row>
    <row r="283" spans="1:13">
      <c r="A283" s="267">
        <v>275</v>
      </c>
      <c r="B283" s="276" t="s">
        <v>449</v>
      </c>
      <c r="C283" s="277">
        <v>363.5</v>
      </c>
      <c r="D283" s="278">
        <v>366.40000000000003</v>
      </c>
      <c r="E283" s="278">
        <v>357.15000000000009</v>
      </c>
      <c r="F283" s="278">
        <v>350.80000000000007</v>
      </c>
      <c r="G283" s="278">
        <v>341.55000000000013</v>
      </c>
      <c r="H283" s="278">
        <v>372.75000000000006</v>
      </c>
      <c r="I283" s="278">
        <v>381.99999999999994</v>
      </c>
      <c r="J283" s="278">
        <v>388.35</v>
      </c>
      <c r="K283" s="276">
        <v>375.65</v>
      </c>
      <c r="L283" s="276">
        <v>360.05</v>
      </c>
      <c r="M283" s="276">
        <v>4.8868999999999998</v>
      </c>
    </row>
    <row r="284" spans="1:13">
      <c r="A284" s="267">
        <v>276</v>
      </c>
      <c r="B284" s="276" t="s">
        <v>439</v>
      </c>
      <c r="C284" s="277">
        <v>424.2</v>
      </c>
      <c r="D284" s="278">
        <v>425.65000000000003</v>
      </c>
      <c r="E284" s="278">
        <v>421.50000000000006</v>
      </c>
      <c r="F284" s="278">
        <v>418.8</v>
      </c>
      <c r="G284" s="278">
        <v>414.65000000000003</v>
      </c>
      <c r="H284" s="278">
        <v>428.35000000000008</v>
      </c>
      <c r="I284" s="278">
        <v>432.50000000000006</v>
      </c>
      <c r="J284" s="278">
        <v>435.2000000000001</v>
      </c>
      <c r="K284" s="276">
        <v>429.8</v>
      </c>
      <c r="L284" s="276">
        <v>422.95</v>
      </c>
      <c r="M284" s="276">
        <v>1.15249</v>
      </c>
    </row>
    <row r="285" spans="1:13">
      <c r="A285" s="267">
        <v>277</v>
      </c>
      <c r="B285" s="276" t="s">
        <v>440</v>
      </c>
      <c r="C285" s="277">
        <v>301.55</v>
      </c>
      <c r="D285" s="278">
        <v>296.93333333333334</v>
      </c>
      <c r="E285" s="278">
        <v>289.86666666666667</v>
      </c>
      <c r="F285" s="278">
        <v>278.18333333333334</v>
      </c>
      <c r="G285" s="278">
        <v>271.11666666666667</v>
      </c>
      <c r="H285" s="278">
        <v>308.61666666666667</v>
      </c>
      <c r="I285" s="278">
        <v>315.68333333333339</v>
      </c>
      <c r="J285" s="278">
        <v>327.36666666666667</v>
      </c>
      <c r="K285" s="276">
        <v>304</v>
      </c>
      <c r="L285" s="276">
        <v>285.25</v>
      </c>
      <c r="M285" s="276">
        <v>7.3030200000000001</v>
      </c>
    </row>
    <row r="286" spans="1:13">
      <c r="A286" s="267">
        <v>278</v>
      </c>
      <c r="B286" s="276" t="s">
        <v>451</v>
      </c>
      <c r="C286" s="277">
        <v>213.55</v>
      </c>
      <c r="D286" s="278">
        <v>214.53333333333333</v>
      </c>
      <c r="E286" s="278">
        <v>210.06666666666666</v>
      </c>
      <c r="F286" s="278">
        <v>206.58333333333334</v>
      </c>
      <c r="G286" s="278">
        <v>202.11666666666667</v>
      </c>
      <c r="H286" s="278">
        <v>218.01666666666665</v>
      </c>
      <c r="I286" s="278">
        <v>222.48333333333329</v>
      </c>
      <c r="J286" s="278">
        <v>225.96666666666664</v>
      </c>
      <c r="K286" s="276">
        <v>219</v>
      </c>
      <c r="L286" s="276">
        <v>211.05</v>
      </c>
      <c r="M286" s="276">
        <v>2.0204599999999999</v>
      </c>
    </row>
    <row r="287" spans="1:13">
      <c r="A287" s="267">
        <v>279</v>
      </c>
      <c r="B287" s="276" t="s">
        <v>133</v>
      </c>
      <c r="C287" s="277">
        <v>1821</v>
      </c>
      <c r="D287" s="278">
        <v>1825.5666666666666</v>
      </c>
      <c r="E287" s="278">
        <v>1807.1333333333332</v>
      </c>
      <c r="F287" s="278">
        <v>1793.2666666666667</v>
      </c>
      <c r="G287" s="278">
        <v>1774.8333333333333</v>
      </c>
      <c r="H287" s="278">
        <v>1839.4333333333332</v>
      </c>
      <c r="I287" s="278">
        <v>1857.8666666666666</v>
      </c>
      <c r="J287" s="278">
        <v>1871.7333333333331</v>
      </c>
      <c r="K287" s="276">
        <v>1844</v>
      </c>
      <c r="L287" s="276">
        <v>1811.7</v>
      </c>
      <c r="M287" s="276">
        <v>44.625279999999997</v>
      </c>
    </row>
    <row r="288" spans="1:13">
      <c r="A288" s="267">
        <v>280</v>
      </c>
      <c r="B288" s="276" t="s">
        <v>441</v>
      </c>
      <c r="C288" s="277">
        <v>107.4</v>
      </c>
      <c r="D288" s="278">
        <v>108.2</v>
      </c>
      <c r="E288" s="278">
        <v>106</v>
      </c>
      <c r="F288" s="278">
        <v>104.6</v>
      </c>
      <c r="G288" s="278">
        <v>102.39999999999999</v>
      </c>
      <c r="H288" s="278">
        <v>109.60000000000001</v>
      </c>
      <c r="I288" s="278">
        <v>111.80000000000003</v>
      </c>
      <c r="J288" s="278">
        <v>113.20000000000002</v>
      </c>
      <c r="K288" s="276">
        <v>110.4</v>
      </c>
      <c r="L288" s="276">
        <v>106.8</v>
      </c>
      <c r="M288" s="276">
        <v>2.6040299999999998</v>
      </c>
    </row>
    <row r="289" spans="1:13">
      <c r="A289" s="267">
        <v>281</v>
      </c>
      <c r="B289" s="276" t="s">
        <v>438</v>
      </c>
      <c r="C289" s="277">
        <v>807.8</v>
      </c>
      <c r="D289" s="278">
        <v>805.53333333333342</v>
      </c>
      <c r="E289" s="278">
        <v>794.46666666666681</v>
      </c>
      <c r="F289" s="278">
        <v>781.13333333333344</v>
      </c>
      <c r="G289" s="278">
        <v>770.06666666666683</v>
      </c>
      <c r="H289" s="278">
        <v>818.86666666666679</v>
      </c>
      <c r="I289" s="278">
        <v>829.93333333333339</v>
      </c>
      <c r="J289" s="278">
        <v>843.26666666666677</v>
      </c>
      <c r="K289" s="276">
        <v>816.6</v>
      </c>
      <c r="L289" s="276">
        <v>792.2</v>
      </c>
      <c r="M289" s="276">
        <v>0.42641000000000001</v>
      </c>
    </row>
    <row r="290" spans="1:13">
      <c r="A290" s="267">
        <v>282</v>
      </c>
      <c r="B290" s="276" t="s">
        <v>442</v>
      </c>
      <c r="C290" s="277">
        <v>281.95</v>
      </c>
      <c r="D290" s="278">
        <v>283.90000000000003</v>
      </c>
      <c r="E290" s="278">
        <v>274.80000000000007</v>
      </c>
      <c r="F290" s="278">
        <v>267.65000000000003</v>
      </c>
      <c r="G290" s="278">
        <v>258.55000000000007</v>
      </c>
      <c r="H290" s="278">
        <v>291.05000000000007</v>
      </c>
      <c r="I290" s="278">
        <v>300.15000000000009</v>
      </c>
      <c r="J290" s="278">
        <v>307.30000000000007</v>
      </c>
      <c r="K290" s="276">
        <v>293</v>
      </c>
      <c r="L290" s="276">
        <v>276.75</v>
      </c>
      <c r="M290" s="276">
        <v>13.734249999999999</v>
      </c>
    </row>
    <row r="291" spans="1:13">
      <c r="A291" s="267">
        <v>283</v>
      </c>
      <c r="B291" s="276" t="s">
        <v>1830</v>
      </c>
      <c r="C291" s="277">
        <v>565.15</v>
      </c>
      <c r="D291" s="278">
        <v>567.56666666666661</v>
      </c>
      <c r="E291" s="278">
        <v>560.73333333333323</v>
      </c>
      <c r="F291" s="278">
        <v>556.31666666666661</v>
      </c>
      <c r="G291" s="278">
        <v>549.48333333333323</v>
      </c>
      <c r="H291" s="278">
        <v>571.98333333333323</v>
      </c>
      <c r="I291" s="278">
        <v>578.81666666666672</v>
      </c>
      <c r="J291" s="278">
        <v>583.23333333333323</v>
      </c>
      <c r="K291" s="276">
        <v>574.4</v>
      </c>
      <c r="L291" s="276">
        <v>563.15</v>
      </c>
      <c r="M291" s="276">
        <v>0.2586</v>
      </c>
    </row>
    <row r="292" spans="1:13">
      <c r="A292" s="267">
        <v>284</v>
      </c>
      <c r="B292" s="276" t="s">
        <v>448</v>
      </c>
      <c r="C292" s="277">
        <v>487.9</v>
      </c>
      <c r="D292" s="278">
        <v>487.35000000000008</v>
      </c>
      <c r="E292" s="278">
        <v>480.65000000000015</v>
      </c>
      <c r="F292" s="278">
        <v>473.40000000000009</v>
      </c>
      <c r="G292" s="278">
        <v>466.70000000000016</v>
      </c>
      <c r="H292" s="278">
        <v>494.60000000000014</v>
      </c>
      <c r="I292" s="278">
        <v>501.30000000000007</v>
      </c>
      <c r="J292" s="278">
        <v>508.55000000000013</v>
      </c>
      <c r="K292" s="276">
        <v>494.05</v>
      </c>
      <c r="L292" s="276">
        <v>480.1</v>
      </c>
      <c r="M292" s="276">
        <v>5.0066499999999996</v>
      </c>
    </row>
    <row r="293" spans="1:13">
      <c r="A293" s="267">
        <v>285</v>
      </c>
      <c r="B293" s="276" t="s">
        <v>446</v>
      </c>
      <c r="C293" s="277">
        <v>51.3</v>
      </c>
      <c r="D293" s="278">
        <v>50.966666666666669</v>
      </c>
      <c r="E293" s="278">
        <v>49.933333333333337</v>
      </c>
      <c r="F293" s="278">
        <v>48.56666666666667</v>
      </c>
      <c r="G293" s="278">
        <v>47.533333333333339</v>
      </c>
      <c r="H293" s="278">
        <v>52.333333333333336</v>
      </c>
      <c r="I293" s="278">
        <v>53.366666666666667</v>
      </c>
      <c r="J293" s="278">
        <v>54.733333333333334</v>
      </c>
      <c r="K293" s="276">
        <v>52</v>
      </c>
      <c r="L293" s="276">
        <v>49.6</v>
      </c>
      <c r="M293" s="276">
        <v>65.655820000000006</v>
      </c>
    </row>
    <row r="294" spans="1:13">
      <c r="A294" s="267">
        <v>286</v>
      </c>
      <c r="B294" s="276" t="s">
        <v>134</v>
      </c>
      <c r="C294" s="277">
        <v>90.35</v>
      </c>
      <c r="D294" s="278">
        <v>89.416666666666671</v>
      </c>
      <c r="E294" s="278">
        <v>87.533333333333346</v>
      </c>
      <c r="F294" s="278">
        <v>84.716666666666669</v>
      </c>
      <c r="G294" s="278">
        <v>82.833333333333343</v>
      </c>
      <c r="H294" s="278">
        <v>92.233333333333348</v>
      </c>
      <c r="I294" s="278">
        <v>94.116666666666674</v>
      </c>
      <c r="J294" s="278">
        <v>96.933333333333351</v>
      </c>
      <c r="K294" s="276">
        <v>91.3</v>
      </c>
      <c r="L294" s="276">
        <v>86.6</v>
      </c>
      <c r="M294" s="276">
        <v>255.94875999999999</v>
      </c>
    </row>
    <row r="295" spans="1:13">
      <c r="A295" s="267">
        <v>287</v>
      </c>
      <c r="B295" s="276" t="s">
        <v>358</v>
      </c>
      <c r="C295" s="277">
        <v>2251.3000000000002</v>
      </c>
      <c r="D295" s="278">
        <v>2259.4333333333334</v>
      </c>
      <c r="E295" s="278">
        <v>2233.8666666666668</v>
      </c>
      <c r="F295" s="278">
        <v>2216.4333333333334</v>
      </c>
      <c r="G295" s="278">
        <v>2190.8666666666668</v>
      </c>
      <c r="H295" s="278">
        <v>2276.8666666666668</v>
      </c>
      <c r="I295" s="278">
        <v>2302.4333333333334</v>
      </c>
      <c r="J295" s="278">
        <v>2319.8666666666668</v>
      </c>
      <c r="K295" s="276">
        <v>2285</v>
      </c>
      <c r="L295" s="276">
        <v>2242</v>
      </c>
      <c r="M295" s="276">
        <v>0.75707000000000002</v>
      </c>
    </row>
    <row r="296" spans="1:13">
      <c r="A296" s="267">
        <v>288</v>
      </c>
      <c r="B296" s="276" t="s">
        <v>1841</v>
      </c>
      <c r="C296" s="277">
        <v>228.35</v>
      </c>
      <c r="D296" s="278">
        <v>229.1</v>
      </c>
      <c r="E296" s="278">
        <v>227.25</v>
      </c>
      <c r="F296" s="278">
        <v>226.15</v>
      </c>
      <c r="G296" s="278">
        <v>224.3</v>
      </c>
      <c r="H296" s="278">
        <v>230.2</v>
      </c>
      <c r="I296" s="278">
        <v>232.04999999999995</v>
      </c>
      <c r="J296" s="278">
        <v>233.14999999999998</v>
      </c>
      <c r="K296" s="276">
        <v>230.95</v>
      </c>
      <c r="L296" s="276">
        <v>228</v>
      </c>
      <c r="M296" s="276">
        <v>0.42485000000000001</v>
      </c>
    </row>
    <row r="297" spans="1:13">
      <c r="A297" s="267">
        <v>289</v>
      </c>
      <c r="B297" s="276" t="s">
        <v>454</v>
      </c>
      <c r="C297" s="277">
        <v>319.85000000000002</v>
      </c>
      <c r="D297" s="278">
        <v>320.2166666666667</v>
      </c>
      <c r="E297" s="278">
        <v>317.63333333333338</v>
      </c>
      <c r="F297" s="278">
        <v>315.41666666666669</v>
      </c>
      <c r="G297" s="278">
        <v>312.83333333333337</v>
      </c>
      <c r="H297" s="278">
        <v>322.43333333333339</v>
      </c>
      <c r="I297" s="278">
        <v>325.01666666666665</v>
      </c>
      <c r="J297" s="278">
        <v>327.23333333333341</v>
      </c>
      <c r="K297" s="276">
        <v>322.8</v>
      </c>
      <c r="L297" s="276">
        <v>318</v>
      </c>
      <c r="M297" s="276">
        <v>19.82085</v>
      </c>
    </row>
    <row r="298" spans="1:13">
      <c r="A298" s="267">
        <v>290</v>
      </c>
      <c r="B298" s="276" t="s">
        <v>452</v>
      </c>
      <c r="C298" s="277">
        <v>4468.8999999999996</v>
      </c>
      <c r="D298" s="278">
        <v>4426.6333333333332</v>
      </c>
      <c r="E298" s="278">
        <v>4363.2666666666664</v>
      </c>
      <c r="F298" s="278">
        <v>4257.6333333333332</v>
      </c>
      <c r="G298" s="278">
        <v>4194.2666666666664</v>
      </c>
      <c r="H298" s="278">
        <v>4532.2666666666664</v>
      </c>
      <c r="I298" s="278">
        <v>4595.6333333333332</v>
      </c>
      <c r="J298" s="278">
        <v>4701.2666666666664</v>
      </c>
      <c r="K298" s="276">
        <v>4490</v>
      </c>
      <c r="L298" s="276">
        <v>4321</v>
      </c>
      <c r="M298" s="276">
        <v>0.19769</v>
      </c>
    </row>
    <row r="299" spans="1:13">
      <c r="A299" s="267">
        <v>291</v>
      </c>
      <c r="B299" s="276" t="s">
        <v>455</v>
      </c>
      <c r="C299" s="277">
        <v>38.9</v>
      </c>
      <c r="D299" s="278">
        <v>38.85</v>
      </c>
      <c r="E299" s="278">
        <v>38</v>
      </c>
      <c r="F299" s="278">
        <v>37.1</v>
      </c>
      <c r="G299" s="278">
        <v>36.25</v>
      </c>
      <c r="H299" s="278">
        <v>39.75</v>
      </c>
      <c r="I299" s="278">
        <v>40.600000000000009</v>
      </c>
      <c r="J299" s="278">
        <v>41.5</v>
      </c>
      <c r="K299" s="276">
        <v>39.700000000000003</v>
      </c>
      <c r="L299" s="276">
        <v>37.950000000000003</v>
      </c>
      <c r="M299" s="276">
        <v>38.283299999999997</v>
      </c>
    </row>
    <row r="300" spans="1:13">
      <c r="A300" s="267">
        <v>292</v>
      </c>
      <c r="B300" s="276" t="s">
        <v>135</v>
      </c>
      <c r="C300" s="277">
        <v>356.15</v>
      </c>
      <c r="D300" s="278">
        <v>354.81666666666661</v>
      </c>
      <c r="E300" s="278">
        <v>344.93333333333322</v>
      </c>
      <c r="F300" s="278">
        <v>333.71666666666664</v>
      </c>
      <c r="G300" s="278">
        <v>323.83333333333326</v>
      </c>
      <c r="H300" s="278">
        <v>366.03333333333319</v>
      </c>
      <c r="I300" s="278">
        <v>375.91666666666663</v>
      </c>
      <c r="J300" s="278">
        <v>387.13333333333316</v>
      </c>
      <c r="K300" s="276">
        <v>364.7</v>
      </c>
      <c r="L300" s="276">
        <v>343.6</v>
      </c>
      <c r="M300" s="276">
        <v>132.51329999999999</v>
      </c>
    </row>
    <row r="301" spans="1:13">
      <c r="A301" s="267">
        <v>293</v>
      </c>
      <c r="B301" s="276" t="s">
        <v>456</v>
      </c>
      <c r="C301" s="277">
        <v>899.2</v>
      </c>
      <c r="D301" s="278">
        <v>902.4</v>
      </c>
      <c r="E301" s="278">
        <v>883.8</v>
      </c>
      <c r="F301" s="278">
        <v>868.4</v>
      </c>
      <c r="G301" s="278">
        <v>849.8</v>
      </c>
      <c r="H301" s="278">
        <v>917.8</v>
      </c>
      <c r="I301" s="278">
        <v>936.40000000000009</v>
      </c>
      <c r="J301" s="278">
        <v>951.8</v>
      </c>
      <c r="K301" s="276">
        <v>921</v>
      </c>
      <c r="L301" s="276">
        <v>887</v>
      </c>
      <c r="M301" s="276">
        <v>0.72480999999999995</v>
      </c>
    </row>
    <row r="302" spans="1:13">
      <c r="A302" s="267">
        <v>294</v>
      </c>
      <c r="B302" s="276" t="s">
        <v>136</v>
      </c>
      <c r="C302" s="277">
        <v>1125.1500000000001</v>
      </c>
      <c r="D302" s="278">
        <v>1127.6333333333334</v>
      </c>
      <c r="E302" s="278">
        <v>1117.8166666666668</v>
      </c>
      <c r="F302" s="278">
        <v>1110.4833333333333</v>
      </c>
      <c r="G302" s="278">
        <v>1100.6666666666667</v>
      </c>
      <c r="H302" s="278">
        <v>1134.9666666666669</v>
      </c>
      <c r="I302" s="278">
        <v>1144.7833333333335</v>
      </c>
      <c r="J302" s="278">
        <v>1152.116666666667</v>
      </c>
      <c r="K302" s="276">
        <v>1137.45</v>
      </c>
      <c r="L302" s="276">
        <v>1120.3</v>
      </c>
      <c r="M302" s="276">
        <v>40.876080000000002</v>
      </c>
    </row>
    <row r="303" spans="1:13">
      <c r="A303" s="267">
        <v>295</v>
      </c>
      <c r="B303" s="276" t="s">
        <v>266</v>
      </c>
      <c r="C303" s="277">
        <v>3300.65</v>
      </c>
      <c r="D303" s="278">
        <v>3326.8833333333332</v>
      </c>
      <c r="E303" s="278">
        <v>3253.7666666666664</v>
      </c>
      <c r="F303" s="278">
        <v>3206.8833333333332</v>
      </c>
      <c r="G303" s="278">
        <v>3133.7666666666664</v>
      </c>
      <c r="H303" s="278">
        <v>3373.7666666666664</v>
      </c>
      <c r="I303" s="278">
        <v>3446.8833333333332</v>
      </c>
      <c r="J303" s="278">
        <v>3493.7666666666664</v>
      </c>
      <c r="K303" s="276">
        <v>3400</v>
      </c>
      <c r="L303" s="276">
        <v>3280</v>
      </c>
      <c r="M303" s="276">
        <v>3.5868600000000002</v>
      </c>
    </row>
    <row r="304" spans="1:13">
      <c r="A304" s="267">
        <v>296</v>
      </c>
      <c r="B304" s="276" t="s">
        <v>265</v>
      </c>
      <c r="C304" s="277">
        <v>1772.7</v>
      </c>
      <c r="D304" s="278">
        <v>1777.5666666666666</v>
      </c>
      <c r="E304" s="278">
        <v>1760.1333333333332</v>
      </c>
      <c r="F304" s="278">
        <v>1747.5666666666666</v>
      </c>
      <c r="G304" s="278">
        <v>1730.1333333333332</v>
      </c>
      <c r="H304" s="278">
        <v>1790.1333333333332</v>
      </c>
      <c r="I304" s="278">
        <v>1807.5666666666666</v>
      </c>
      <c r="J304" s="278">
        <v>1820.1333333333332</v>
      </c>
      <c r="K304" s="276">
        <v>1795</v>
      </c>
      <c r="L304" s="276">
        <v>1765</v>
      </c>
      <c r="M304" s="276">
        <v>1.0606599999999999</v>
      </c>
    </row>
    <row r="305" spans="1:13">
      <c r="A305" s="267">
        <v>297</v>
      </c>
      <c r="B305" s="276" t="s">
        <v>137</v>
      </c>
      <c r="C305" s="277">
        <v>915.45</v>
      </c>
      <c r="D305" s="278">
        <v>915.91666666666663</v>
      </c>
      <c r="E305" s="278">
        <v>909.5333333333333</v>
      </c>
      <c r="F305" s="278">
        <v>903.61666666666667</v>
      </c>
      <c r="G305" s="278">
        <v>897.23333333333335</v>
      </c>
      <c r="H305" s="278">
        <v>921.83333333333326</v>
      </c>
      <c r="I305" s="278">
        <v>928.2166666666667</v>
      </c>
      <c r="J305" s="278">
        <v>934.13333333333321</v>
      </c>
      <c r="K305" s="276">
        <v>922.3</v>
      </c>
      <c r="L305" s="276">
        <v>910</v>
      </c>
      <c r="M305" s="276">
        <v>16.920940000000002</v>
      </c>
    </row>
    <row r="306" spans="1:13">
      <c r="A306" s="267">
        <v>298</v>
      </c>
      <c r="B306" s="276" t="s">
        <v>457</v>
      </c>
      <c r="C306" s="277">
        <v>1591.95</v>
      </c>
      <c r="D306" s="278">
        <v>1597.6166666666668</v>
      </c>
      <c r="E306" s="278">
        <v>1579.3333333333335</v>
      </c>
      <c r="F306" s="278">
        <v>1566.7166666666667</v>
      </c>
      <c r="G306" s="278">
        <v>1548.4333333333334</v>
      </c>
      <c r="H306" s="278">
        <v>1610.2333333333336</v>
      </c>
      <c r="I306" s="278">
        <v>1628.5166666666669</v>
      </c>
      <c r="J306" s="278">
        <v>1641.1333333333337</v>
      </c>
      <c r="K306" s="276">
        <v>1615.9</v>
      </c>
      <c r="L306" s="276">
        <v>1585</v>
      </c>
      <c r="M306" s="276">
        <v>0.35488999999999998</v>
      </c>
    </row>
    <row r="307" spans="1:13">
      <c r="A307" s="267">
        <v>299</v>
      </c>
      <c r="B307" s="276" t="s">
        <v>138</v>
      </c>
      <c r="C307" s="277">
        <v>745.85</v>
      </c>
      <c r="D307" s="278">
        <v>748.63333333333333</v>
      </c>
      <c r="E307" s="278">
        <v>740.91666666666663</v>
      </c>
      <c r="F307" s="278">
        <v>735.98333333333335</v>
      </c>
      <c r="G307" s="278">
        <v>728.26666666666665</v>
      </c>
      <c r="H307" s="278">
        <v>753.56666666666661</v>
      </c>
      <c r="I307" s="278">
        <v>761.2833333333333</v>
      </c>
      <c r="J307" s="278">
        <v>766.21666666666658</v>
      </c>
      <c r="K307" s="276">
        <v>756.35</v>
      </c>
      <c r="L307" s="276">
        <v>743.7</v>
      </c>
      <c r="M307" s="276">
        <v>29.577870000000001</v>
      </c>
    </row>
    <row r="308" spans="1:13">
      <c r="A308" s="267">
        <v>300</v>
      </c>
      <c r="B308" s="276" t="s">
        <v>139</v>
      </c>
      <c r="C308" s="277">
        <v>167.85</v>
      </c>
      <c r="D308" s="278">
        <v>167.73333333333332</v>
      </c>
      <c r="E308" s="278">
        <v>165.91666666666663</v>
      </c>
      <c r="F308" s="278">
        <v>163.98333333333332</v>
      </c>
      <c r="G308" s="278">
        <v>162.16666666666663</v>
      </c>
      <c r="H308" s="278">
        <v>169.66666666666663</v>
      </c>
      <c r="I308" s="278">
        <v>171.48333333333329</v>
      </c>
      <c r="J308" s="278">
        <v>173.41666666666663</v>
      </c>
      <c r="K308" s="276">
        <v>169.55</v>
      </c>
      <c r="L308" s="276">
        <v>165.8</v>
      </c>
      <c r="M308" s="276">
        <v>71.399439999999998</v>
      </c>
    </row>
    <row r="309" spans="1:13">
      <c r="A309" s="267">
        <v>301</v>
      </c>
      <c r="B309" s="276" t="s">
        <v>319</v>
      </c>
      <c r="C309" s="277">
        <v>13.05</v>
      </c>
      <c r="D309" s="278">
        <v>13.016666666666666</v>
      </c>
      <c r="E309" s="278">
        <v>12.683333333333332</v>
      </c>
      <c r="F309" s="278">
        <v>12.316666666666666</v>
      </c>
      <c r="G309" s="278">
        <v>11.983333333333333</v>
      </c>
      <c r="H309" s="278">
        <v>13.383333333333331</v>
      </c>
      <c r="I309" s="278">
        <v>13.716666666666667</v>
      </c>
      <c r="J309" s="278">
        <v>14.08333333333333</v>
      </c>
      <c r="K309" s="276">
        <v>13.35</v>
      </c>
      <c r="L309" s="276">
        <v>12.65</v>
      </c>
      <c r="M309" s="276">
        <v>79.300460000000001</v>
      </c>
    </row>
    <row r="310" spans="1:13">
      <c r="A310" s="267">
        <v>302</v>
      </c>
      <c r="B310" s="276" t="s">
        <v>464</v>
      </c>
      <c r="C310" s="277">
        <v>161.5</v>
      </c>
      <c r="D310" s="278">
        <v>163.35</v>
      </c>
      <c r="E310" s="278">
        <v>158.19999999999999</v>
      </c>
      <c r="F310" s="278">
        <v>154.9</v>
      </c>
      <c r="G310" s="278">
        <v>149.75</v>
      </c>
      <c r="H310" s="278">
        <v>166.64999999999998</v>
      </c>
      <c r="I310" s="278">
        <v>171.8</v>
      </c>
      <c r="J310" s="278">
        <v>175.09999999999997</v>
      </c>
      <c r="K310" s="276">
        <v>168.5</v>
      </c>
      <c r="L310" s="276">
        <v>160.05000000000001</v>
      </c>
      <c r="M310" s="276">
        <v>1.1968000000000001</v>
      </c>
    </row>
    <row r="311" spans="1:13">
      <c r="A311" s="267">
        <v>303</v>
      </c>
      <c r="B311" s="276" t="s">
        <v>466</v>
      </c>
      <c r="C311" s="277">
        <v>394.4</v>
      </c>
      <c r="D311" s="278">
        <v>394.7833333333333</v>
      </c>
      <c r="E311" s="278">
        <v>389.61666666666662</v>
      </c>
      <c r="F311" s="278">
        <v>384.83333333333331</v>
      </c>
      <c r="G311" s="278">
        <v>379.66666666666663</v>
      </c>
      <c r="H311" s="278">
        <v>399.56666666666661</v>
      </c>
      <c r="I311" s="278">
        <v>404.73333333333335</v>
      </c>
      <c r="J311" s="278">
        <v>409.51666666666659</v>
      </c>
      <c r="K311" s="276">
        <v>399.95</v>
      </c>
      <c r="L311" s="276">
        <v>390</v>
      </c>
      <c r="M311" s="276">
        <v>0.34414</v>
      </c>
    </row>
    <row r="312" spans="1:13">
      <c r="A312" s="267">
        <v>304</v>
      </c>
      <c r="B312" s="276" t="s">
        <v>462</v>
      </c>
      <c r="C312" s="277">
        <v>3639.8</v>
      </c>
      <c r="D312" s="278">
        <v>3665.3666666666668</v>
      </c>
      <c r="E312" s="278">
        <v>3600.7333333333336</v>
      </c>
      <c r="F312" s="278">
        <v>3561.666666666667</v>
      </c>
      <c r="G312" s="278">
        <v>3497.0333333333338</v>
      </c>
      <c r="H312" s="278">
        <v>3704.4333333333334</v>
      </c>
      <c r="I312" s="278">
        <v>3769.0666666666666</v>
      </c>
      <c r="J312" s="278">
        <v>3808.1333333333332</v>
      </c>
      <c r="K312" s="276">
        <v>3730</v>
      </c>
      <c r="L312" s="276">
        <v>3626.3</v>
      </c>
      <c r="M312" s="276">
        <v>0.13408999999999999</v>
      </c>
    </row>
    <row r="313" spans="1:13">
      <c r="A313" s="267">
        <v>305</v>
      </c>
      <c r="B313" s="276" t="s">
        <v>463</v>
      </c>
      <c r="C313" s="277">
        <v>317.3</v>
      </c>
      <c r="D313" s="278">
        <v>313.88333333333338</v>
      </c>
      <c r="E313" s="278">
        <v>304.71666666666675</v>
      </c>
      <c r="F313" s="278">
        <v>292.13333333333338</v>
      </c>
      <c r="G313" s="278">
        <v>282.96666666666675</v>
      </c>
      <c r="H313" s="278">
        <v>326.46666666666675</v>
      </c>
      <c r="I313" s="278">
        <v>335.63333333333338</v>
      </c>
      <c r="J313" s="278">
        <v>348.21666666666675</v>
      </c>
      <c r="K313" s="276">
        <v>323.05</v>
      </c>
      <c r="L313" s="276">
        <v>301.3</v>
      </c>
      <c r="M313" s="276">
        <v>4.7936399999999999</v>
      </c>
    </row>
    <row r="314" spans="1:13">
      <c r="A314" s="267">
        <v>306</v>
      </c>
      <c r="B314" s="276" t="s">
        <v>140</v>
      </c>
      <c r="C314" s="277">
        <v>174.95</v>
      </c>
      <c r="D314" s="278">
        <v>175.20000000000002</v>
      </c>
      <c r="E314" s="278">
        <v>173.75000000000003</v>
      </c>
      <c r="F314" s="278">
        <v>172.55</v>
      </c>
      <c r="G314" s="278">
        <v>171.10000000000002</v>
      </c>
      <c r="H314" s="278">
        <v>176.40000000000003</v>
      </c>
      <c r="I314" s="278">
        <v>177.85000000000002</v>
      </c>
      <c r="J314" s="278">
        <v>179.05000000000004</v>
      </c>
      <c r="K314" s="276">
        <v>176.65</v>
      </c>
      <c r="L314" s="276">
        <v>174</v>
      </c>
      <c r="M314" s="276">
        <v>40.34939</v>
      </c>
    </row>
    <row r="315" spans="1:13">
      <c r="A315" s="267">
        <v>307</v>
      </c>
      <c r="B315" s="276" t="s">
        <v>141</v>
      </c>
      <c r="C315" s="277">
        <v>389.65</v>
      </c>
      <c r="D315" s="278">
        <v>386.98333333333335</v>
      </c>
      <c r="E315" s="278">
        <v>381.9666666666667</v>
      </c>
      <c r="F315" s="278">
        <v>374.28333333333336</v>
      </c>
      <c r="G315" s="278">
        <v>369.26666666666671</v>
      </c>
      <c r="H315" s="278">
        <v>394.66666666666669</v>
      </c>
      <c r="I315" s="278">
        <v>399.68333333333334</v>
      </c>
      <c r="J315" s="278">
        <v>407.36666666666667</v>
      </c>
      <c r="K315" s="276">
        <v>392</v>
      </c>
      <c r="L315" s="276">
        <v>379.3</v>
      </c>
      <c r="M315" s="276">
        <v>36.340499999999999</v>
      </c>
    </row>
    <row r="316" spans="1:13">
      <c r="A316" s="267">
        <v>308</v>
      </c>
      <c r="B316" s="276" t="s">
        <v>142</v>
      </c>
      <c r="C316" s="277">
        <v>7739.1</v>
      </c>
      <c r="D316" s="278">
        <v>7590.5166666666673</v>
      </c>
      <c r="E316" s="278">
        <v>7398.1833333333343</v>
      </c>
      <c r="F316" s="278">
        <v>7057.2666666666673</v>
      </c>
      <c r="G316" s="278">
        <v>6864.9333333333343</v>
      </c>
      <c r="H316" s="278">
        <v>7931.4333333333343</v>
      </c>
      <c r="I316" s="278">
        <v>8123.7666666666682</v>
      </c>
      <c r="J316" s="278">
        <v>8464.6833333333343</v>
      </c>
      <c r="K316" s="276">
        <v>7782.85</v>
      </c>
      <c r="L316" s="276">
        <v>7249.6</v>
      </c>
      <c r="M316" s="276">
        <v>38.467919999999999</v>
      </c>
    </row>
    <row r="317" spans="1:13">
      <c r="A317" s="267">
        <v>309</v>
      </c>
      <c r="B317" s="276" t="s">
        <v>458</v>
      </c>
      <c r="C317" s="277">
        <v>1029.7</v>
      </c>
      <c r="D317" s="278">
        <v>1033.2333333333333</v>
      </c>
      <c r="E317" s="278">
        <v>1017.4666666666667</v>
      </c>
      <c r="F317" s="278">
        <v>1005.2333333333333</v>
      </c>
      <c r="G317" s="278">
        <v>989.4666666666667</v>
      </c>
      <c r="H317" s="278">
        <v>1045.4666666666667</v>
      </c>
      <c r="I317" s="278">
        <v>1061.2333333333336</v>
      </c>
      <c r="J317" s="278">
        <v>1073.4666666666667</v>
      </c>
      <c r="K317" s="276">
        <v>1049</v>
      </c>
      <c r="L317" s="276">
        <v>1021</v>
      </c>
      <c r="M317" s="276">
        <v>0.20629</v>
      </c>
    </row>
    <row r="318" spans="1:13">
      <c r="A318" s="267">
        <v>310</v>
      </c>
      <c r="B318" s="276" t="s">
        <v>143</v>
      </c>
      <c r="C318" s="277">
        <v>571.4</v>
      </c>
      <c r="D318" s="278">
        <v>570.80000000000007</v>
      </c>
      <c r="E318" s="278">
        <v>565.85000000000014</v>
      </c>
      <c r="F318" s="278">
        <v>560.30000000000007</v>
      </c>
      <c r="G318" s="278">
        <v>555.35000000000014</v>
      </c>
      <c r="H318" s="278">
        <v>576.35000000000014</v>
      </c>
      <c r="I318" s="278">
        <v>581.30000000000018</v>
      </c>
      <c r="J318" s="278">
        <v>586.85000000000014</v>
      </c>
      <c r="K318" s="276">
        <v>575.75</v>
      </c>
      <c r="L318" s="276">
        <v>565.25</v>
      </c>
      <c r="M318" s="276">
        <v>22.349489999999999</v>
      </c>
    </row>
    <row r="319" spans="1:13">
      <c r="A319" s="267">
        <v>311</v>
      </c>
      <c r="B319" s="276" t="s">
        <v>472</v>
      </c>
      <c r="C319" s="277">
        <v>1571.15</v>
      </c>
      <c r="D319" s="278">
        <v>1578.6333333333332</v>
      </c>
      <c r="E319" s="278">
        <v>1560.5166666666664</v>
      </c>
      <c r="F319" s="278">
        <v>1549.8833333333332</v>
      </c>
      <c r="G319" s="278">
        <v>1531.7666666666664</v>
      </c>
      <c r="H319" s="278">
        <v>1589.2666666666664</v>
      </c>
      <c r="I319" s="278">
        <v>1607.3833333333332</v>
      </c>
      <c r="J319" s="278">
        <v>1618.0166666666664</v>
      </c>
      <c r="K319" s="276">
        <v>1596.75</v>
      </c>
      <c r="L319" s="276">
        <v>1568</v>
      </c>
      <c r="M319" s="276">
        <v>1.9295</v>
      </c>
    </row>
    <row r="320" spans="1:13">
      <c r="A320" s="267">
        <v>312</v>
      </c>
      <c r="B320" s="276" t="s">
        <v>468</v>
      </c>
      <c r="C320" s="277">
        <v>2046.75</v>
      </c>
      <c r="D320" s="278">
        <v>2079.0499999999997</v>
      </c>
      <c r="E320" s="278">
        <v>2002.9499999999994</v>
      </c>
      <c r="F320" s="278">
        <v>1959.1499999999996</v>
      </c>
      <c r="G320" s="278">
        <v>1883.0499999999993</v>
      </c>
      <c r="H320" s="278">
        <v>2122.8499999999995</v>
      </c>
      <c r="I320" s="278">
        <v>2198.9499999999998</v>
      </c>
      <c r="J320" s="278">
        <v>2242.7499999999995</v>
      </c>
      <c r="K320" s="276">
        <v>2155.15</v>
      </c>
      <c r="L320" s="276">
        <v>2035.25</v>
      </c>
      <c r="M320" s="276">
        <v>1.54118</v>
      </c>
    </row>
    <row r="321" spans="1:13">
      <c r="A321" s="267">
        <v>313</v>
      </c>
      <c r="B321" s="276" t="s">
        <v>144</v>
      </c>
      <c r="C321" s="277">
        <v>634.95000000000005</v>
      </c>
      <c r="D321" s="278">
        <v>636.01666666666677</v>
      </c>
      <c r="E321" s="278">
        <v>630.03333333333353</v>
      </c>
      <c r="F321" s="278">
        <v>625.11666666666679</v>
      </c>
      <c r="G321" s="278">
        <v>619.13333333333355</v>
      </c>
      <c r="H321" s="278">
        <v>640.93333333333351</v>
      </c>
      <c r="I321" s="278">
        <v>646.91666666666686</v>
      </c>
      <c r="J321" s="278">
        <v>651.83333333333348</v>
      </c>
      <c r="K321" s="276">
        <v>642</v>
      </c>
      <c r="L321" s="276">
        <v>631.1</v>
      </c>
      <c r="M321" s="276">
        <v>6.3046199999999999</v>
      </c>
    </row>
    <row r="322" spans="1:13">
      <c r="A322" s="267">
        <v>314</v>
      </c>
      <c r="B322" s="276" t="s">
        <v>145</v>
      </c>
      <c r="C322" s="277">
        <v>1041.1500000000001</v>
      </c>
      <c r="D322" s="278">
        <v>1038.2666666666667</v>
      </c>
      <c r="E322" s="278">
        <v>1024.8833333333332</v>
      </c>
      <c r="F322" s="278">
        <v>1008.6166666666666</v>
      </c>
      <c r="G322" s="278">
        <v>995.23333333333312</v>
      </c>
      <c r="H322" s="278">
        <v>1054.5333333333333</v>
      </c>
      <c r="I322" s="278">
        <v>1067.916666666667</v>
      </c>
      <c r="J322" s="278">
        <v>1084.1833333333334</v>
      </c>
      <c r="K322" s="276">
        <v>1051.6500000000001</v>
      </c>
      <c r="L322" s="276">
        <v>1022</v>
      </c>
      <c r="M322" s="276">
        <v>8.15381</v>
      </c>
    </row>
    <row r="323" spans="1:13">
      <c r="A323" s="267">
        <v>315</v>
      </c>
      <c r="B323" s="276" t="s">
        <v>465</v>
      </c>
      <c r="C323" s="277">
        <v>201.4</v>
      </c>
      <c r="D323" s="278">
        <v>201.29999999999998</v>
      </c>
      <c r="E323" s="278">
        <v>197.59999999999997</v>
      </c>
      <c r="F323" s="278">
        <v>193.79999999999998</v>
      </c>
      <c r="G323" s="278">
        <v>190.09999999999997</v>
      </c>
      <c r="H323" s="278">
        <v>205.09999999999997</v>
      </c>
      <c r="I323" s="278">
        <v>208.79999999999995</v>
      </c>
      <c r="J323" s="278">
        <v>212.59999999999997</v>
      </c>
      <c r="K323" s="276">
        <v>205</v>
      </c>
      <c r="L323" s="276">
        <v>197.5</v>
      </c>
      <c r="M323" s="276">
        <v>3.69434</v>
      </c>
    </row>
    <row r="324" spans="1:13">
      <c r="A324" s="267">
        <v>316</v>
      </c>
      <c r="B324" s="276" t="s">
        <v>1975</v>
      </c>
      <c r="C324" s="277">
        <v>194.95</v>
      </c>
      <c r="D324" s="278">
        <v>195.29999999999998</v>
      </c>
      <c r="E324" s="278">
        <v>192.79999999999995</v>
      </c>
      <c r="F324" s="278">
        <v>190.64999999999998</v>
      </c>
      <c r="G324" s="278">
        <v>188.14999999999995</v>
      </c>
      <c r="H324" s="278">
        <v>197.44999999999996</v>
      </c>
      <c r="I324" s="278">
        <v>199.95000000000002</v>
      </c>
      <c r="J324" s="278">
        <v>202.09999999999997</v>
      </c>
      <c r="K324" s="276">
        <v>197.8</v>
      </c>
      <c r="L324" s="276">
        <v>193.15</v>
      </c>
      <c r="M324" s="276">
        <v>4.2653600000000003</v>
      </c>
    </row>
    <row r="325" spans="1:13">
      <c r="A325" s="267">
        <v>317</v>
      </c>
      <c r="B325" s="276" t="s">
        <v>469</v>
      </c>
      <c r="C325" s="277">
        <v>82.15</v>
      </c>
      <c r="D325" s="278">
        <v>82.716666666666669</v>
      </c>
      <c r="E325" s="278">
        <v>81.033333333333331</v>
      </c>
      <c r="F325" s="278">
        <v>79.916666666666657</v>
      </c>
      <c r="G325" s="278">
        <v>78.23333333333332</v>
      </c>
      <c r="H325" s="278">
        <v>83.833333333333343</v>
      </c>
      <c r="I325" s="278">
        <v>85.51666666666668</v>
      </c>
      <c r="J325" s="278">
        <v>86.633333333333354</v>
      </c>
      <c r="K325" s="276">
        <v>84.4</v>
      </c>
      <c r="L325" s="276">
        <v>81.599999999999994</v>
      </c>
      <c r="M325" s="276">
        <v>7.33995</v>
      </c>
    </row>
    <row r="326" spans="1:13">
      <c r="A326" s="267">
        <v>318</v>
      </c>
      <c r="B326" s="276" t="s">
        <v>470</v>
      </c>
      <c r="C326" s="277">
        <v>388.55</v>
      </c>
      <c r="D326" s="278">
        <v>389.75</v>
      </c>
      <c r="E326" s="278">
        <v>383.8</v>
      </c>
      <c r="F326" s="278">
        <v>379.05</v>
      </c>
      <c r="G326" s="278">
        <v>373.1</v>
      </c>
      <c r="H326" s="278">
        <v>394.5</v>
      </c>
      <c r="I326" s="278">
        <v>400.45000000000005</v>
      </c>
      <c r="J326" s="278">
        <v>405.2</v>
      </c>
      <c r="K326" s="276">
        <v>395.7</v>
      </c>
      <c r="L326" s="276">
        <v>385</v>
      </c>
      <c r="M326" s="276">
        <v>0.66974999999999996</v>
      </c>
    </row>
    <row r="327" spans="1:13">
      <c r="A327" s="267">
        <v>319</v>
      </c>
      <c r="B327" s="276" t="s">
        <v>146</v>
      </c>
      <c r="C327" s="277">
        <v>1441.7</v>
      </c>
      <c r="D327" s="278">
        <v>1433.3999999999999</v>
      </c>
      <c r="E327" s="278">
        <v>1422.2999999999997</v>
      </c>
      <c r="F327" s="278">
        <v>1402.8999999999999</v>
      </c>
      <c r="G327" s="278">
        <v>1391.7999999999997</v>
      </c>
      <c r="H327" s="278">
        <v>1452.7999999999997</v>
      </c>
      <c r="I327" s="278">
        <v>1463.8999999999996</v>
      </c>
      <c r="J327" s="278">
        <v>1483.2999999999997</v>
      </c>
      <c r="K327" s="276">
        <v>1444.5</v>
      </c>
      <c r="L327" s="276">
        <v>1414</v>
      </c>
      <c r="M327" s="276">
        <v>10.01572</v>
      </c>
    </row>
    <row r="328" spans="1:13">
      <c r="A328" s="267">
        <v>320</v>
      </c>
      <c r="B328" s="276" t="s">
        <v>459</v>
      </c>
      <c r="C328" s="277">
        <v>21</v>
      </c>
      <c r="D328" s="278">
        <v>20.8</v>
      </c>
      <c r="E328" s="278">
        <v>19.75</v>
      </c>
      <c r="F328" s="278">
        <v>18.5</v>
      </c>
      <c r="G328" s="278">
        <v>17.45</v>
      </c>
      <c r="H328" s="278">
        <v>22.05</v>
      </c>
      <c r="I328" s="278">
        <v>23.100000000000005</v>
      </c>
      <c r="J328" s="278">
        <v>24.35</v>
      </c>
      <c r="K328" s="276">
        <v>21.85</v>
      </c>
      <c r="L328" s="276">
        <v>19.55</v>
      </c>
      <c r="M328" s="276">
        <v>131.9196</v>
      </c>
    </row>
    <row r="329" spans="1:13">
      <c r="A329" s="267">
        <v>321</v>
      </c>
      <c r="B329" s="276" t="s">
        <v>460</v>
      </c>
      <c r="C329" s="277">
        <v>138.55000000000001</v>
      </c>
      <c r="D329" s="278">
        <v>137.18333333333334</v>
      </c>
      <c r="E329" s="278">
        <v>135.36666666666667</v>
      </c>
      <c r="F329" s="278">
        <v>132.18333333333334</v>
      </c>
      <c r="G329" s="278">
        <v>130.36666666666667</v>
      </c>
      <c r="H329" s="278">
        <v>140.36666666666667</v>
      </c>
      <c r="I329" s="278">
        <v>142.18333333333334</v>
      </c>
      <c r="J329" s="278">
        <v>145.36666666666667</v>
      </c>
      <c r="K329" s="276">
        <v>139</v>
      </c>
      <c r="L329" s="276">
        <v>134</v>
      </c>
      <c r="M329" s="276">
        <v>18.18994</v>
      </c>
    </row>
    <row r="330" spans="1:13">
      <c r="A330" s="267">
        <v>322</v>
      </c>
      <c r="B330" s="276" t="s">
        <v>147</v>
      </c>
      <c r="C330" s="277">
        <v>156.5</v>
      </c>
      <c r="D330" s="278">
        <v>156.5</v>
      </c>
      <c r="E330" s="278">
        <v>155</v>
      </c>
      <c r="F330" s="278">
        <v>153.5</v>
      </c>
      <c r="G330" s="278">
        <v>152</v>
      </c>
      <c r="H330" s="278">
        <v>158</v>
      </c>
      <c r="I330" s="278">
        <v>159.5</v>
      </c>
      <c r="J330" s="278">
        <v>161</v>
      </c>
      <c r="K330" s="276">
        <v>158</v>
      </c>
      <c r="L330" s="276">
        <v>155</v>
      </c>
      <c r="M330" s="276">
        <v>120.50700000000001</v>
      </c>
    </row>
    <row r="331" spans="1:13">
      <c r="A331" s="267">
        <v>323</v>
      </c>
      <c r="B331" s="276" t="s">
        <v>471</v>
      </c>
      <c r="C331" s="277">
        <v>615.85</v>
      </c>
      <c r="D331" s="278">
        <v>616.41666666666663</v>
      </c>
      <c r="E331" s="278">
        <v>611.23333333333323</v>
      </c>
      <c r="F331" s="278">
        <v>606.61666666666656</v>
      </c>
      <c r="G331" s="278">
        <v>601.43333333333317</v>
      </c>
      <c r="H331" s="278">
        <v>621.0333333333333</v>
      </c>
      <c r="I331" s="278">
        <v>626.2166666666667</v>
      </c>
      <c r="J331" s="278">
        <v>630.83333333333337</v>
      </c>
      <c r="K331" s="276">
        <v>621.6</v>
      </c>
      <c r="L331" s="276">
        <v>611.79999999999995</v>
      </c>
      <c r="M331" s="276">
        <v>0.86807999999999996</v>
      </c>
    </row>
    <row r="332" spans="1:13">
      <c r="A332" s="267">
        <v>324</v>
      </c>
      <c r="B332" s="276" t="s">
        <v>268</v>
      </c>
      <c r="C332" s="277">
        <v>1353.3</v>
      </c>
      <c r="D332" s="278">
        <v>1352.7333333333333</v>
      </c>
      <c r="E332" s="278">
        <v>1327.4666666666667</v>
      </c>
      <c r="F332" s="278">
        <v>1301.6333333333334</v>
      </c>
      <c r="G332" s="278">
        <v>1276.3666666666668</v>
      </c>
      <c r="H332" s="278">
        <v>1378.5666666666666</v>
      </c>
      <c r="I332" s="278">
        <v>1403.8333333333335</v>
      </c>
      <c r="J332" s="278">
        <v>1429.6666666666665</v>
      </c>
      <c r="K332" s="276">
        <v>1378</v>
      </c>
      <c r="L332" s="276">
        <v>1326.9</v>
      </c>
      <c r="M332" s="276">
        <v>4.4149599999999998</v>
      </c>
    </row>
    <row r="333" spans="1:13">
      <c r="A333" s="267">
        <v>325</v>
      </c>
      <c r="B333" s="276" t="s">
        <v>148</v>
      </c>
      <c r="C333" s="277">
        <v>78894.649999999994</v>
      </c>
      <c r="D333" s="278">
        <v>79064.883333333331</v>
      </c>
      <c r="E333" s="278">
        <v>78329.766666666663</v>
      </c>
      <c r="F333" s="278">
        <v>77764.883333333331</v>
      </c>
      <c r="G333" s="278">
        <v>77029.766666666663</v>
      </c>
      <c r="H333" s="278">
        <v>79629.766666666663</v>
      </c>
      <c r="I333" s="278">
        <v>80364.883333333331</v>
      </c>
      <c r="J333" s="278">
        <v>80929.766666666663</v>
      </c>
      <c r="K333" s="276">
        <v>79800</v>
      </c>
      <c r="L333" s="276">
        <v>78500</v>
      </c>
      <c r="M333" s="276">
        <v>0.28656999999999999</v>
      </c>
    </row>
    <row r="334" spans="1:13">
      <c r="A334" s="267">
        <v>326</v>
      </c>
      <c r="B334" s="276" t="s">
        <v>267</v>
      </c>
      <c r="C334" s="277">
        <v>33.75</v>
      </c>
      <c r="D334" s="278">
        <v>33.633333333333333</v>
      </c>
      <c r="E334" s="278">
        <v>33.266666666666666</v>
      </c>
      <c r="F334" s="278">
        <v>32.783333333333331</v>
      </c>
      <c r="G334" s="278">
        <v>32.416666666666664</v>
      </c>
      <c r="H334" s="278">
        <v>34.116666666666667</v>
      </c>
      <c r="I334" s="278">
        <v>34.483333333333327</v>
      </c>
      <c r="J334" s="278">
        <v>34.966666666666669</v>
      </c>
      <c r="K334" s="276">
        <v>34</v>
      </c>
      <c r="L334" s="276">
        <v>33.15</v>
      </c>
      <c r="M334" s="276">
        <v>30.01885</v>
      </c>
    </row>
    <row r="335" spans="1:13">
      <c r="A335" s="267">
        <v>327</v>
      </c>
      <c r="B335" s="276" t="s">
        <v>149</v>
      </c>
      <c r="C335" s="277">
        <v>1179.0999999999999</v>
      </c>
      <c r="D335" s="278">
        <v>1172.3833333333332</v>
      </c>
      <c r="E335" s="278">
        <v>1161.7666666666664</v>
      </c>
      <c r="F335" s="278">
        <v>1144.4333333333332</v>
      </c>
      <c r="G335" s="278">
        <v>1133.8166666666664</v>
      </c>
      <c r="H335" s="278">
        <v>1189.7166666666665</v>
      </c>
      <c r="I335" s="278">
        <v>1200.3333333333333</v>
      </c>
      <c r="J335" s="278">
        <v>1217.6666666666665</v>
      </c>
      <c r="K335" s="276">
        <v>1183</v>
      </c>
      <c r="L335" s="276">
        <v>1155.05</v>
      </c>
      <c r="M335" s="276">
        <v>19.279260000000001</v>
      </c>
    </row>
    <row r="336" spans="1:13">
      <c r="A336" s="267">
        <v>328</v>
      </c>
      <c r="B336" s="276" t="s">
        <v>3161</v>
      </c>
      <c r="C336" s="277">
        <v>294.25</v>
      </c>
      <c r="D336" s="278">
        <v>293.38333333333333</v>
      </c>
      <c r="E336" s="278">
        <v>289.86666666666667</v>
      </c>
      <c r="F336" s="278">
        <v>285.48333333333335</v>
      </c>
      <c r="G336" s="278">
        <v>281.9666666666667</v>
      </c>
      <c r="H336" s="278">
        <v>297.76666666666665</v>
      </c>
      <c r="I336" s="278">
        <v>301.2833333333333</v>
      </c>
      <c r="J336" s="278">
        <v>305.66666666666663</v>
      </c>
      <c r="K336" s="276">
        <v>296.89999999999998</v>
      </c>
      <c r="L336" s="276">
        <v>289</v>
      </c>
      <c r="M336" s="276">
        <v>10.30489</v>
      </c>
    </row>
    <row r="337" spans="1:13">
      <c r="A337" s="267">
        <v>329</v>
      </c>
      <c r="B337" s="276" t="s">
        <v>269</v>
      </c>
      <c r="C337" s="277">
        <v>918.7</v>
      </c>
      <c r="D337" s="278">
        <v>921.2166666666667</v>
      </c>
      <c r="E337" s="278">
        <v>905.48333333333335</v>
      </c>
      <c r="F337" s="278">
        <v>892.26666666666665</v>
      </c>
      <c r="G337" s="278">
        <v>876.5333333333333</v>
      </c>
      <c r="H337" s="278">
        <v>934.43333333333339</v>
      </c>
      <c r="I337" s="278">
        <v>950.16666666666674</v>
      </c>
      <c r="J337" s="278">
        <v>963.38333333333344</v>
      </c>
      <c r="K337" s="276">
        <v>936.95</v>
      </c>
      <c r="L337" s="276">
        <v>908</v>
      </c>
      <c r="M337" s="276">
        <v>3.7075</v>
      </c>
    </row>
    <row r="338" spans="1:13">
      <c r="A338" s="267">
        <v>330</v>
      </c>
      <c r="B338" s="276" t="s">
        <v>150</v>
      </c>
      <c r="C338" s="277">
        <v>42.05</v>
      </c>
      <c r="D338" s="278">
        <v>42.016666666666673</v>
      </c>
      <c r="E338" s="278">
        <v>41.433333333333344</v>
      </c>
      <c r="F338" s="278">
        <v>40.81666666666667</v>
      </c>
      <c r="G338" s="278">
        <v>40.233333333333341</v>
      </c>
      <c r="H338" s="278">
        <v>42.633333333333347</v>
      </c>
      <c r="I338" s="278">
        <v>43.216666666666676</v>
      </c>
      <c r="J338" s="278">
        <v>43.83333333333335</v>
      </c>
      <c r="K338" s="276">
        <v>42.6</v>
      </c>
      <c r="L338" s="276">
        <v>41.4</v>
      </c>
      <c r="M338" s="276">
        <v>269.11329999999998</v>
      </c>
    </row>
    <row r="339" spans="1:13">
      <c r="A339" s="267">
        <v>331</v>
      </c>
      <c r="B339" s="276" t="s">
        <v>261</v>
      </c>
      <c r="C339" s="277">
        <v>4157.75</v>
      </c>
      <c r="D339" s="278">
        <v>4185.0999999999995</v>
      </c>
      <c r="E339" s="278">
        <v>4113.7999999999993</v>
      </c>
      <c r="F339" s="278">
        <v>4069.8499999999995</v>
      </c>
      <c r="G339" s="278">
        <v>3998.5499999999993</v>
      </c>
      <c r="H339" s="278">
        <v>4229.0499999999993</v>
      </c>
      <c r="I339" s="278">
        <v>4300.3500000000004</v>
      </c>
      <c r="J339" s="278">
        <v>4344.2999999999993</v>
      </c>
      <c r="K339" s="276">
        <v>4256.3999999999996</v>
      </c>
      <c r="L339" s="276">
        <v>4141.1499999999996</v>
      </c>
      <c r="M339" s="276">
        <v>4.5618299999999996</v>
      </c>
    </row>
    <row r="340" spans="1:13">
      <c r="A340" s="267">
        <v>332</v>
      </c>
      <c r="B340" s="276" t="s">
        <v>478</v>
      </c>
      <c r="C340" s="277">
        <v>2627.05</v>
      </c>
      <c r="D340" s="278">
        <v>2644.2333333333331</v>
      </c>
      <c r="E340" s="278">
        <v>2594.8666666666663</v>
      </c>
      <c r="F340" s="278">
        <v>2562.6833333333334</v>
      </c>
      <c r="G340" s="278">
        <v>2513.3166666666666</v>
      </c>
      <c r="H340" s="278">
        <v>2676.4166666666661</v>
      </c>
      <c r="I340" s="278">
        <v>2725.7833333333328</v>
      </c>
      <c r="J340" s="278">
        <v>2757.9666666666658</v>
      </c>
      <c r="K340" s="276">
        <v>2693.6</v>
      </c>
      <c r="L340" s="276">
        <v>2612.0500000000002</v>
      </c>
      <c r="M340" s="276">
        <v>0.51051999999999997</v>
      </c>
    </row>
    <row r="341" spans="1:13">
      <c r="A341" s="267">
        <v>333</v>
      </c>
      <c r="B341" s="276" t="s">
        <v>151</v>
      </c>
      <c r="C341" s="277">
        <v>28.8</v>
      </c>
      <c r="D341" s="278">
        <v>28.900000000000002</v>
      </c>
      <c r="E341" s="278">
        <v>28.400000000000006</v>
      </c>
      <c r="F341" s="278">
        <v>28.000000000000004</v>
      </c>
      <c r="G341" s="278">
        <v>27.500000000000007</v>
      </c>
      <c r="H341" s="278">
        <v>29.300000000000004</v>
      </c>
      <c r="I341" s="278">
        <v>29.799999999999997</v>
      </c>
      <c r="J341" s="278">
        <v>30.200000000000003</v>
      </c>
      <c r="K341" s="276">
        <v>29.4</v>
      </c>
      <c r="L341" s="276">
        <v>28.5</v>
      </c>
      <c r="M341" s="276">
        <v>162.01401000000001</v>
      </c>
    </row>
    <row r="342" spans="1:13">
      <c r="A342" s="267">
        <v>334</v>
      </c>
      <c r="B342" s="276" t="s">
        <v>477</v>
      </c>
      <c r="C342" s="277">
        <v>57.1</v>
      </c>
      <c r="D342" s="278">
        <v>57.216666666666669</v>
      </c>
      <c r="E342" s="278">
        <v>55.63333333333334</v>
      </c>
      <c r="F342" s="278">
        <v>54.166666666666671</v>
      </c>
      <c r="G342" s="278">
        <v>52.583333333333343</v>
      </c>
      <c r="H342" s="278">
        <v>58.683333333333337</v>
      </c>
      <c r="I342" s="278">
        <v>60.266666666666666</v>
      </c>
      <c r="J342" s="278">
        <v>61.733333333333334</v>
      </c>
      <c r="K342" s="276">
        <v>58.8</v>
      </c>
      <c r="L342" s="276">
        <v>55.75</v>
      </c>
      <c r="M342" s="276">
        <v>26.452449999999999</v>
      </c>
    </row>
    <row r="343" spans="1:13">
      <c r="A343" s="267">
        <v>335</v>
      </c>
      <c r="B343" s="276" t="s">
        <v>152</v>
      </c>
      <c r="C343" s="277">
        <v>47.9</v>
      </c>
      <c r="D343" s="278">
        <v>47.5</v>
      </c>
      <c r="E343" s="278">
        <v>46.6</v>
      </c>
      <c r="F343" s="278">
        <v>45.300000000000004</v>
      </c>
      <c r="G343" s="278">
        <v>44.400000000000006</v>
      </c>
      <c r="H343" s="278">
        <v>48.8</v>
      </c>
      <c r="I343" s="278">
        <v>49.7</v>
      </c>
      <c r="J343" s="278">
        <v>50.999999999999993</v>
      </c>
      <c r="K343" s="276">
        <v>48.4</v>
      </c>
      <c r="L343" s="276">
        <v>46.2</v>
      </c>
      <c r="M343" s="276">
        <v>121.11189</v>
      </c>
    </row>
    <row r="344" spans="1:13">
      <c r="A344" s="267">
        <v>336</v>
      </c>
      <c r="B344" s="276" t="s">
        <v>473</v>
      </c>
      <c r="C344" s="277">
        <v>538.5</v>
      </c>
      <c r="D344" s="278">
        <v>540.44999999999993</v>
      </c>
      <c r="E344" s="278">
        <v>533.34999999999991</v>
      </c>
      <c r="F344" s="278">
        <v>528.19999999999993</v>
      </c>
      <c r="G344" s="278">
        <v>521.09999999999991</v>
      </c>
      <c r="H344" s="278">
        <v>545.59999999999991</v>
      </c>
      <c r="I344" s="278">
        <v>552.70000000000005</v>
      </c>
      <c r="J344" s="278">
        <v>557.84999999999991</v>
      </c>
      <c r="K344" s="276">
        <v>547.54999999999995</v>
      </c>
      <c r="L344" s="276">
        <v>535.29999999999995</v>
      </c>
      <c r="M344" s="276">
        <v>0.70467000000000002</v>
      </c>
    </row>
    <row r="345" spans="1:13">
      <c r="A345" s="267">
        <v>337</v>
      </c>
      <c r="B345" s="276" t="s">
        <v>153</v>
      </c>
      <c r="C345" s="277">
        <v>17492.150000000001</v>
      </c>
      <c r="D345" s="278">
        <v>17449.399999999998</v>
      </c>
      <c r="E345" s="278">
        <v>17358.749999999996</v>
      </c>
      <c r="F345" s="278">
        <v>17225.349999999999</v>
      </c>
      <c r="G345" s="278">
        <v>17134.699999999997</v>
      </c>
      <c r="H345" s="278">
        <v>17582.799999999996</v>
      </c>
      <c r="I345" s="278">
        <v>17673.449999999997</v>
      </c>
      <c r="J345" s="278">
        <v>17806.849999999995</v>
      </c>
      <c r="K345" s="276">
        <v>17540.05</v>
      </c>
      <c r="L345" s="276">
        <v>17316</v>
      </c>
      <c r="M345" s="276">
        <v>1.27275</v>
      </c>
    </row>
    <row r="346" spans="1:13">
      <c r="A346" s="267">
        <v>338</v>
      </c>
      <c r="B346" s="276" t="s">
        <v>476</v>
      </c>
      <c r="C346" s="277">
        <v>36.25</v>
      </c>
      <c r="D346" s="278">
        <v>36.366666666666667</v>
      </c>
      <c r="E346" s="278">
        <v>36.033333333333331</v>
      </c>
      <c r="F346" s="278">
        <v>35.816666666666663</v>
      </c>
      <c r="G346" s="278">
        <v>35.483333333333327</v>
      </c>
      <c r="H346" s="278">
        <v>36.583333333333336</v>
      </c>
      <c r="I346" s="278">
        <v>36.916666666666664</v>
      </c>
      <c r="J346" s="278">
        <v>37.13333333333334</v>
      </c>
      <c r="K346" s="276">
        <v>36.700000000000003</v>
      </c>
      <c r="L346" s="276">
        <v>36.15</v>
      </c>
      <c r="M346" s="276">
        <v>6.2364800000000002</v>
      </c>
    </row>
    <row r="347" spans="1:13">
      <c r="A347" s="267">
        <v>339</v>
      </c>
      <c r="B347" s="276" t="s">
        <v>475</v>
      </c>
      <c r="C347" s="277">
        <v>384.4</v>
      </c>
      <c r="D347" s="278">
        <v>386.08333333333331</v>
      </c>
      <c r="E347" s="278">
        <v>381.31666666666661</v>
      </c>
      <c r="F347" s="278">
        <v>378.23333333333329</v>
      </c>
      <c r="G347" s="278">
        <v>373.46666666666658</v>
      </c>
      <c r="H347" s="278">
        <v>389.16666666666663</v>
      </c>
      <c r="I347" s="278">
        <v>393.93333333333339</v>
      </c>
      <c r="J347" s="278">
        <v>397.01666666666665</v>
      </c>
      <c r="K347" s="276">
        <v>390.85</v>
      </c>
      <c r="L347" s="276">
        <v>383</v>
      </c>
      <c r="M347" s="276">
        <v>5.7398600000000002</v>
      </c>
    </row>
    <row r="348" spans="1:13">
      <c r="A348" s="267">
        <v>340</v>
      </c>
      <c r="B348" s="276" t="s">
        <v>270</v>
      </c>
      <c r="C348" s="277">
        <v>21.6</v>
      </c>
      <c r="D348" s="278">
        <v>21.616666666666664</v>
      </c>
      <c r="E348" s="278">
        <v>21.483333333333327</v>
      </c>
      <c r="F348" s="278">
        <v>21.366666666666664</v>
      </c>
      <c r="G348" s="278">
        <v>21.233333333333327</v>
      </c>
      <c r="H348" s="278">
        <v>21.733333333333327</v>
      </c>
      <c r="I348" s="278">
        <v>21.86666666666666</v>
      </c>
      <c r="J348" s="278">
        <v>21.983333333333327</v>
      </c>
      <c r="K348" s="276">
        <v>21.75</v>
      </c>
      <c r="L348" s="276">
        <v>21.5</v>
      </c>
      <c r="M348" s="276">
        <v>67.531180000000006</v>
      </c>
    </row>
    <row r="349" spans="1:13">
      <c r="A349" s="267">
        <v>341</v>
      </c>
      <c r="B349" s="276" t="s">
        <v>283</v>
      </c>
      <c r="C349" s="277">
        <v>118.3</v>
      </c>
      <c r="D349" s="278">
        <v>118.86666666666667</v>
      </c>
      <c r="E349" s="278">
        <v>116.58333333333334</v>
      </c>
      <c r="F349" s="278">
        <v>114.86666666666667</v>
      </c>
      <c r="G349" s="278">
        <v>112.58333333333334</v>
      </c>
      <c r="H349" s="278">
        <v>120.58333333333334</v>
      </c>
      <c r="I349" s="278">
        <v>122.86666666666667</v>
      </c>
      <c r="J349" s="278">
        <v>124.58333333333334</v>
      </c>
      <c r="K349" s="276">
        <v>121.15</v>
      </c>
      <c r="L349" s="276">
        <v>117.15</v>
      </c>
      <c r="M349" s="276">
        <v>5.8770499999999997</v>
      </c>
    </row>
    <row r="350" spans="1:13">
      <c r="A350" s="267">
        <v>342</v>
      </c>
      <c r="B350" s="276" t="s">
        <v>479</v>
      </c>
      <c r="C350" s="277">
        <v>1431</v>
      </c>
      <c r="D350" s="278">
        <v>1430.5166666666667</v>
      </c>
      <c r="E350" s="278">
        <v>1421.0333333333333</v>
      </c>
      <c r="F350" s="278">
        <v>1411.0666666666666</v>
      </c>
      <c r="G350" s="278">
        <v>1401.5833333333333</v>
      </c>
      <c r="H350" s="278">
        <v>1440.4833333333333</v>
      </c>
      <c r="I350" s="278">
        <v>1449.9666666666665</v>
      </c>
      <c r="J350" s="278">
        <v>1459.9333333333334</v>
      </c>
      <c r="K350" s="276">
        <v>1440</v>
      </c>
      <c r="L350" s="276">
        <v>1420.55</v>
      </c>
      <c r="M350" s="276">
        <v>0.24368999999999999</v>
      </c>
    </row>
    <row r="351" spans="1:13">
      <c r="A351" s="267">
        <v>343</v>
      </c>
      <c r="B351" s="276" t="s">
        <v>474</v>
      </c>
      <c r="C351" s="277">
        <v>53.45</v>
      </c>
      <c r="D351" s="278">
        <v>53.1</v>
      </c>
      <c r="E351" s="278">
        <v>52.25</v>
      </c>
      <c r="F351" s="278">
        <v>51.05</v>
      </c>
      <c r="G351" s="278">
        <v>50.199999999999996</v>
      </c>
      <c r="H351" s="278">
        <v>54.300000000000004</v>
      </c>
      <c r="I351" s="278">
        <v>55.150000000000013</v>
      </c>
      <c r="J351" s="278">
        <v>56.350000000000009</v>
      </c>
      <c r="K351" s="276">
        <v>53.95</v>
      </c>
      <c r="L351" s="276">
        <v>51.9</v>
      </c>
      <c r="M351" s="276">
        <v>20.752369999999999</v>
      </c>
    </row>
    <row r="352" spans="1:13">
      <c r="A352" s="267">
        <v>344</v>
      </c>
      <c r="B352" s="276" t="s">
        <v>155</v>
      </c>
      <c r="C352" s="277">
        <v>105.75</v>
      </c>
      <c r="D352" s="278">
        <v>105.63333333333333</v>
      </c>
      <c r="E352" s="278">
        <v>104.11666666666665</v>
      </c>
      <c r="F352" s="278">
        <v>102.48333333333332</v>
      </c>
      <c r="G352" s="278">
        <v>100.96666666666664</v>
      </c>
      <c r="H352" s="278">
        <v>107.26666666666665</v>
      </c>
      <c r="I352" s="278">
        <v>108.78333333333333</v>
      </c>
      <c r="J352" s="278">
        <v>110.41666666666666</v>
      </c>
      <c r="K352" s="276">
        <v>107.15</v>
      </c>
      <c r="L352" s="276">
        <v>104</v>
      </c>
      <c r="M352" s="276">
        <v>147.76647</v>
      </c>
    </row>
    <row r="353" spans="1:13">
      <c r="A353" s="267">
        <v>345</v>
      </c>
      <c r="B353" s="276" t="s">
        <v>156</v>
      </c>
      <c r="C353" s="277">
        <v>98.55</v>
      </c>
      <c r="D353" s="278">
        <v>97.666666666666671</v>
      </c>
      <c r="E353" s="278">
        <v>96.183333333333337</v>
      </c>
      <c r="F353" s="278">
        <v>93.816666666666663</v>
      </c>
      <c r="G353" s="278">
        <v>92.333333333333329</v>
      </c>
      <c r="H353" s="278">
        <v>100.03333333333335</v>
      </c>
      <c r="I353" s="278">
        <v>101.51666666666667</v>
      </c>
      <c r="J353" s="278">
        <v>103.88333333333335</v>
      </c>
      <c r="K353" s="276">
        <v>99.15</v>
      </c>
      <c r="L353" s="276">
        <v>95.3</v>
      </c>
      <c r="M353" s="276">
        <v>438.41111000000001</v>
      </c>
    </row>
    <row r="354" spans="1:13">
      <c r="A354" s="267">
        <v>346</v>
      </c>
      <c r="B354" s="276" t="s">
        <v>271</v>
      </c>
      <c r="C354" s="277">
        <v>530.54999999999995</v>
      </c>
      <c r="D354" s="278">
        <v>522.18333333333328</v>
      </c>
      <c r="E354" s="278">
        <v>509.36666666666656</v>
      </c>
      <c r="F354" s="278">
        <v>488.18333333333328</v>
      </c>
      <c r="G354" s="278">
        <v>475.36666666666656</v>
      </c>
      <c r="H354" s="278">
        <v>543.36666666666656</v>
      </c>
      <c r="I354" s="278">
        <v>556.18333333333339</v>
      </c>
      <c r="J354" s="278">
        <v>577.36666666666656</v>
      </c>
      <c r="K354" s="276">
        <v>535</v>
      </c>
      <c r="L354" s="276">
        <v>501</v>
      </c>
      <c r="M354" s="276">
        <v>8.0285200000000003</v>
      </c>
    </row>
    <row r="355" spans="1:13">
      <c r="A355" s="267">
        <v>347</v>
      </c>
      <c r="B355" s="276" t="s">
        <v>272</v>
      </c>
      <c r="C355" s="277">
        <v>3052.05</v>
      </c>
      <c r="D355" s="278">
        <v>3047.8333333333335</v>
      </c>
      <c r="E355" s="278">
        <v>3022.2166666666672</v>
      </c>
      <c r="F355" s="278">
        <v>2992.3833333333337</v>
      </c>
      <c r="G355" s="278">
        <v>2966.7666666666673</v>
      </c>
      <c r="H355" s="278">
        <v>3077.666666666667</v>
      </c>
      <c r="I355" s="278">
        <v>3103.2833333333328</v>
      </c>
      <c r="J355" s="278">
        <v>3133.1166666666668</v>
      </c>
      <c r="K355" s="276">
        <v>3073.45</v>
      </c>
      <c r="L355" s="276">
        <v>3018</v>
      </c>
      <c r="M355" s="276">
        <v>0.83945999999999998</v>
      </c>
    </row>
    <row r="356" spans="1:13">
      <c r="A356" s="267">
        <v>348</v>
      </c>
      <c r="B356" s="276" t="s">
        <v>157</v>
      </c>
      <c r="C356" s="277">
        <v>104.3</v>
      </c>
      <c r="D356" s="278">
        <v>103.85000000000001</v>
      </c>
      <c r="E356" s="278">
        <v>102.75000000000001</v>
      </c>
      <c r="F356" s="278">
        <v>101.2</v>
      </c>
      <c r="G356" s="278">
        <v>100.10000000000001</v>
      </c>
      <c r="H356" s="278">
        <v>105.40000000000002</v>
      </c>
      <c r="I356" s="278">
        <v>106.50000000000001</v>
      </c>
      <c r="J356" s="278">
        <v>108.05000000000003</v>
      </c>
      <c r="K356" s="276">
        <v>104.95</v>
      </c>
      <c r="L356" s="276">
        <v>102.3</v>
      </c>
      <c r="M356" s="276">
        <v>14.028280000000001</v>
      </c>
    </row>
    <row r="357" spans="1:13">
      <c r="A357" s="267">
        <v>349</v>
      </c>
      <c r="B357" s="276" t="s">
        <v>480</v>
      </c>
      <c r="C357" s="277">
        <v>71.45</v>
      </c>
      <c r="D357" s="278">
        <v>71.383333333333326</v>
      </c>
      <c r="E357" s="278">
        <v>70.766666666666652</v>
      </c>
      <c r="F357" s="278">
        <v>70.083333333333329</v>
      </c>
      <c r="G357" s="278">
        <v>69.466666666666654</v>
      </c>
      <c r="H357" s="278">
        <v>72.066666666666649</v>
      </c>
      <c r="I357" s="278">
        <v>72.683333333333323</v>
      </c>
      <c r="J357" s="278">
        <v>73.366666666666646</v>
      </c>
      <c r="K357" s="276">
        <v>72</v>
      </c>
      <c r="L357" s="276">
        <v>70.7</v>
      </c>
      <c r="M357" s="276">
        <v>1.08874</v>
      </c>
    </row>
    <row r="358" spans="1:13">
      <c r="A358" s="267">
        <v>350</v>
      </c>
      <c r="B358" s="276" t="s">
        <v>158</v>
      </c>
      <c r="C358" s="277">
        <v>88.7</v>
      </c>
      <c r="D358" s="278">
        <v>87.566666666666663</v>
      </c>
      <c r="E358" s="278">
        <v>86.133333333333326</v>
      </c>
      <c r="F358" s="278">
        <v>83.566666666666663</v>
      </c>
      <c r="G358" s="278">
        <v>82.133333333333326</v>
      </c>
      <c r="H358" s="278">
        <v>90.133333333333326</v>
      </c>
      <c r="I358" s="278">
        <v>91.566666666666663</v>
      </c>
      <c r="J358" s="278">
        <v>94.133333333333326</v>
      </c>
      <c r="K358" s="276">
        <v>89</v>
      </c>
      <c r="L358" s="276">
        <v>85</v>
      </c>
      <c r="M358" s="276">
        <v>536.18786</v>
      </c>
    </row>
    <row r="359" spans="1:13">
      <c r="A359" s="267">
        <v>351</v>
      </c>
      <c r="B359" s="276" t="s">
        <v>481</v>
      </c>
      <c r="C359" s="277">
        <v>77.849999999999994</v>
      </c>
      <c r="D359" s="278">
        <v>78.666666666666671</v>
      </c>
      <c r="E359" s="278">
        <v>76.683333333333337</v>
      </c>
      <c r="F359" s="278">
        <v>75.516666666666666</v>
      </c>
      <c r="G359" s="278">
        <v>73.533333333333331</v>
      </c>
      <c r="H359" s="278">
        <v>79.833333333333343</v>
      </c>
      <c r="I359" s="278">
        <v>81.816666666666663</v>
      </c>
      <c r="J359" s="278">
        <v>82.983333333333348</v>
      </c>
      <c r="K359" s="276">
        <v>80.650000000000006</v>
      </c>
      <c r="L359" s="276">
        <v>77.5</v>
      </c>
      <c r="M359" s="276">
        <v>7.6021299999999998</v>
      </c>
    </row>
    <row r="360" spans="1:13">
      <c r="A360" s="267">
        <v>352</v>
      </c>
      <c r="B360" s="276" t="s">
        <v>482</v>
      </c>
      <c r="C360" s="277">
        <v>228.85</v>
      </c>
      <c r="D360" s="278">
        <v>228.08333333333334</v>
      </c>
      <c r="E360" s="278">
        <v>224.86666666666667</v>
      </c>
      <c r="F360" s="278">
        <v>220.88333333333333</v>
      </c>
      <c r="G360" s="278">
        <v>217.66666666666666</v>
      </c>
      <c r="H360" s="278">
        <v>232.06666666666669</v>
      </c>
      <c r="I360" s="278">
        <v>235.28333333333333</v>
      </c>
      <c r="J360" s="278">
        <v>239.26666666666671</v>
      </c>
      <c r="K360" s="276">
        <v>231.3</v>
      </c>
      <c r="L360" s="276">
        <v>224.1</v>
      </c>
      <c r="M360" s="276">
        <v>4.5026799999999998</v>
      </c>
    </row>
    <row r="361" spans="1:13">
      <c r="A361" s="267">
        <v>353</v>
      </c>
      <c r="B361" s="276" t="s">
        <v>483</v>
      </c>
      <c r="C361" s="277">
        <v>221.4</v>
      </c>
      <c r="D361" s="278">
        <v>221.11666666666667</v>
      </c>
      <c r="E361" s="278">
        <v>218.28333333333336</v>
      </c>
      <c r="F361" s="278">
        <v>215.16666666666669</v>
      </c>
      <c r="G361" s="278">
        <v>212.33333333333337</v>
      </c>
      <c r="H361" s="278">
        <v>224.23333333333335</v>
      </c>
      <c r="I361" s="278">
        <v>227.06666666666666</v>
      </c>
      <c r="J361" s="278">
        <v>230.18333333333334</v>
      </c>
      <c r="K361" s="276">
        <v>223.95</v>
      </c>
      <c r="L361" s="276">
        <v>218</v>
      </c>
      <c r="M361" s="276">
        <v>1.6884699999999999</v>
      </c>
    </row>
    <row r="362" spans="1:13">
      <c r="A362" s="267">
        <v>354</v>
      </c>
      <c r="B362" s="276" t="s">
        <v>159</v>
      </c>
      <c r="C362" s="277">
        <v>23231.15</v>
      </c>
      <c r="D362" s="278">
        <v>23246.350000000002</v>
      </c>
      <c r="E362" s="278">
        <v>22986.700000000004</v>
      </c>
      <c r="F362" s="278">
        <v>22742.250000000004</v>
      </c>
      <c r="G362" s="278">
        <v>22482.600000000006</v>
      </c>
      <c r="H362" s="278">
        <v>23490.800000000003</v>
      </c>
      <c r="I362" s="278">
        <v>23750.450000000004</v>
      </c>
      <c r="J362" s="278">
        <v>23994.9</v>
      </c>
      <c r="K362" s="276">
        <v>23506</v>
      </c>
      <c r="L362" s="276">
        <v>23001.9</v>
      </c>
      <c r="M362" s="276">
        <v>0.38313000000000003</v>
      </c>
    </row>
    <row r="363" spans="1:13">
      <c r="A363" s="267">
        <v>355</v>
      </c>
      <c r="B363" s="276" t="s">
        <v>160</v>
      </c>
      <c r="C363" s="277">
        <v>1492.65</v>
      </c>
      <c r="D363" s="278">
        <v>1472.8833333333332</v>
      </c>
      <c r="E363" s="278">
        <v>1445.7666666666664</v>
      </c>
      <c r="F363" s="278">
        <v>1398.8833333333332</v>
      </c>
      <c r="G363" s="278">
        <v>1371.7666666666664</v>
      </c>
      <c r="H363" s="278">
        <v>1519.7666666666664</v>
      </c>
      <c r="I363" s="278">
        <v>1546.8833333333332</v>
      </c>
      <c r="J363" s="278">
        <v>1593.7666666666664</v>
      </c>
      <c r="K363" s="276">
        <v>1500</v>
      </c>
      <c r="L363" s="276">
        <v>1426</v>
      </c>
      <c r="M363" s="276">
        <v>30.406880000000001</v>
      </c>
    </row>
    <row r="364" spans="1:13">
      <c r="A364" s="267">
        <v>356</v>
      </c>
      <c r="B364" s="276" t="s">
        <v>488</v>
      </c>
      <c r="C364" s="277">
        <v>1232.9000000000001</v>
      </c>
      <c r="D364" s="278">
        <v>1226.3666666666668</v>
      </c>
      <c r="E364" s="278">
        <v>1212.7333333333336</v>
      </c>
      <c r="F364" s="278">
        <v>1192.5666666666668</v>
      </c>
      <c r="G364" s="278">
        <v>1178.9333333333336</v>
      </c>
      <c r="H364" s="278">
        <v>1246.5333333333335</v>
      </c>
      <c r="I364" s="278">
        <v>1260.1666666666667</v>
      </c>
      <c r="J364" s="278">
        <v>1280.3333333333335</v>
      </c>
      <c r="K364" s="276">
        <v>1240</v>
      </c>
      <c r="L364" s="276">
        <v>1206.2</v>
      </c>
      <c r="M364" s="276">
        <v>1.7069000000000001</v>
      </c>
    </row>
    <row r="365" spans="1:13">
      <c r="A365" s="267">
        <v>357</v>
      </c>
      <c r="B365" s="276" t="s">
        <v>161</v>
      </c>
      <c r="C365" s="277">
        <v>256.05</v>
      </c>
      <c r="D365" s="278">
        <v>254.91666666666666</v>
      </c>
      <c r="E365" s="278">
        <v>252.63333333333333</v>
      </c>
      <c r="F365" s="278">
        <v>249.21666666666667</v>
      </c>
      <c r="G365" s="278">
        <v>246.93333333333334</v>
      </c>
      <c r="H365" s="278">
        <v>258.33333333333331</v>
      </c>
      <c r="I365" s="278">
        <v>260.61666666666667</v>
      </c>
      <c r="J365" s="278">
        <v>264.0333333333333</v>
      </c>
      <c r="K365" s="276">
        <v>257.2</v>
      </c>
      <c r="L365" s="276">
        <v>251.5</v>
      </c>
      <c r="M365" s="276">
        <v>55.750810000000001</v>
      </c>
    </row>
    <row r="366" spans="1:13">
      <c r="A366" s="267">
        <v>358</v>
      </c>
      <c r="B366" s="276" t="s">
        <v>162</v>
      </c>
      <c r="C366" s="277">
        <v>114.45</v>
      </c>
      <c r="D366" s="278">
        <v>113.34999999999998</v>
      </c>
      <c r="E366" s="278">
        <v>110.69999999999996</v>
      </c>
      <c r="F366" s="278">
        <v>106.94999999999997</v>
      </c>
      <c r="G366" s="278">
        <v>104.29999999999995</v>
      </c>
      <c r="H366" s="278">
        <v>117.09999999999997</v>
      </c>
      <c r="I366" s="278">
        <v>119.74999999999997</v>
      </c>
      <c r="J366" s="278">
        <v>123.49999999999997</v>
      </c>
      <c r="K366" s="276">
        <v>116</v>
      </c>
      <c r="L366" s="276">
        <v>109.6</v>
      </c>
      <c r="M366" s="276">
        <v>107.08194</v>
      </c>
    </row>
    <row r="367" spans="1:13">
      <c r="A367" s="267">
        <v>359</v>
      </c>
      <c r="B367" s="276" t="s">
        <v>275</v>
      </c>
      <c r="C367" s="277">
        <v>5318.65</v>
      </c>
      <c r="D367" s="278">
        <v>5343.416666666667</v>
      </c>
      <c r="E367" s="278">
        <v>5250.2333333333336</v>
      </c>
      <c r="F367" s="278">
        <v>5181.8166666666666</v>
      </c>
      <c r="G367" s="278">
        <v>5088.6333333333332</v>
      </c>
      <c r="H367" s="278">
        <v>5411.8333333333339</v>
      </c>
      <c r="I367" s="278">
        <v>5505.0166666666664</v>
      </c>
      <c r="J367" s="278">
        <v>5573.4333333333343</v>
      </c>
      <c r="K367" s="276">
        <v>5436.6</v>
      </c>
      <c r="L367" s="276">
        <v>5275</v>
      </c>
      <c r="M367" s="276">
        <v>5.22316</v>
      </c>
    </row>
    <row r="368" spans="1:13">
      <c r="A368" s="267">
        <v>360</v>
      </c>
      <c r="B368" s="276" t="s">
        <v>277</v>
      </c>
      <c r="C368" s="277">
        <v>10949.1</v>
      </c>
      <c r="D368" s="278">
        <v>10956.316666666666</v>
      </c>
      <c r="E368" s="278">
        <v>10483.133333333331</v>
      </c>
      <c r="F368" s="278">
        <v>10017.166666666666</v>
      </c>
      <c r="G368" s="278">
        <v>9543.9833333333318</v>
      </c>
      <c r="H368" s="278">
        <v>11422.283333333331</v>
      </c>
      <c r="I368" s="278">
        <v>11895.466666666665</v>
      </c>
      <c r="J368" s="278">
        <v>12361.433333333331</v>
      </c>
      <c r="K368" s="276">
        <v>11429.5</v>
      </c>
      <c r="L368" s="276">
        <v>10490.35</v>
      </c>
      <c r="M368" s="276">
        <v>0.26378000000000001</v>
      </c>
    </row>
    <row r="369" spans="1:13">
      <c r="A369" s="267">
        <v>361</v>
      </c>
      <c r="B369" s="276" t="s">
        <v>494</v>
      </c>
      <c r="C369" s="277">
        <v>6745.6</v>
      </c>
      <c r="D369" s="278">
        <v>6761.833333333333</v>
      </c>
      <c r="E369" s="278">
        <v>6683.7666666666664</v>
      </c>
      <c r="F369" s="278">
        <v>6621.9333333333334</v>
      </c>
      <c r="G369" s="278">
        <v>6543.8666666666668</v>
      </c>
      <c r="H369" s="278">
        <v>6823.6666666666661</v>
      </c>
      <c r="I369" s="278">
        <v>6901.7333333333336</v>
      </c>
      <c r="J369" s="278">
        <v>6963.5666666666657</v>
      </c>
      <c r="K369" s="276">
        <v>6839.9</v>
      </c>
      <c r="L369" s="276">
        <v>6700</v>
      </c>
      <c r="M369" s="276">
        <v>0.10452</v>
      </c>
    </row>
    <row r="370" spans="1:13">
      <c r="A370" s="267">
        <v>362</v>
      </c>
      <c r="B370" s="276" t="s">
        <v>489</v>
      </c>
      <c r="C370" s="277">
        <v>173.5</v>
      </c>
      <c r="D370" s="278">
        <v>174.18333333333331</v>
      </c>
      <c r="E370" s="278">
        <v>171.61666666666662</v>
      </c>
      <c r="F370" s="278">
        <v>169.73333333333332</v>
      </c>
      <c r="G370" s="278">
        <v>167.16666666666663</v>
      </c>
      <c r="H370" s="278">
        <v>176.06666666666661</v>
      </c>
      <c r="I370" s="278">
        <v>178.63333333333327</v>
      </c>
      <c r="J370" s="278">
        <v>180.51666666666659</v>
      </c>
      <c r="K370" s="276">
        <v>176.75</v>
      </c>
      <c r="L370" s="276">
        <v>172.3</v>
      </c>
      <c r="M370" s="276">
        <v>7.7654100000000001</v>
      </c>
    </row>
    <row r="371" spans="1:13">
      <c r="A371" s="267">
        <v>363</v>
      </c>
      <c r="B371" s="276" t="s">
        <v>490</v>
      </c>
      <c r="C371" s="277">
        <v>756.2</v>
      </c>
      <c r="D371" s="278">
        <v>768.73333333333323</v>
      </c>
      <c r="E371" s="278">
        <v>737.46666666666647</v>
      </c>
      <c r="F371" s="278">
        <v>718.73333333333323</v>
      </c>
      <c r="G371" s="278">
        <v>687.46666666666647</v>
      </c>
      <c r="H371" s="278">
        <v>787.46666666666647</v>
      </c>
      <c r="I371" s="278">
        <v>818.73333333333312</v>
      </c>
      <c r="J371" s="278">
        <v>837.46666666666647</v>
      </c>
      <c r="K371" s="276">
        <v>800</v>
      </c>
      <c r="L371" s="276">
        <v>750</v>
      </c>
      <c r="M371" s="276">
        <v>7.34917</v>
      </c>
    </row>
    <row r="372" spans="1:13">
      <c r="A372" s="267">
        <v>364</v>
      </c>
      <c r="B372" s="276" t="s">
        <v>163</v>
      </c>
      <c r="C372" s="277">
        <v>1615.05</v>
      </c>
      <c r="D372" s="278">
        <v>1609.2666666666667</v>
      </c>
      <c r="E372" s="278">
        <v>1598.5333333333333</v>
      </c>
      <c r="F372" s="278">
        <v>1582.0166666666667</v>
      </c>
      <c r="G372" s="278">
        <v>1571.2833333333333</v>
      </c>
      <c r="H372" s="278">
        <v>1625.7833333333333</v>
      </c>
      <c r="I372" s="278">
        <v>1636.5166666666664</v>
      </c>
      <c r="J372" s="278">
        <v>1653.0333333333333</v>
      </c>
      <c r="K372" s="276">
        <v>1620</v>
      </c>
      <c r="L372" s="276">
        <v>1592.75</v>
      </c>
      <c r="M372" s="276">
        <v>11.20979</v>
      </c>
    </row>
    <row r="373" spans="1:13">
      <c r="A373" s="267">
        <v>365</v>
      </c>
      <c r="B373" s="276" t="s">
        <v>273</v>
      </c>
      <c r="C373" s="277">
        <v>2333.5</v>
      </c>
      <c r="D373" s="278">
        <v>2320.8333333333335</v>
      </c>
      <c r="E373" s="278">
        <v>2291.666666666667</v>
      </c>
      <c r="F373" s="278">
        <v>2249.8333333333335</v>
      </c>
      <c r="G373" s="278">
        <v>2220.666666666667</v>
      </c>
      <c r="H373" s="278">
        <v>2362.666666666667</v>
      </c>
      <c r="I373" s="278">
        <v>2391.8333333333339</v>
      </c>
      <c r="J373" s="278">
        <v>2433.666666666667</v>
      </c>
      <c r="K373" s="276">
        <v>2350</v>
      </c>
      <c r="L373" s="276">
        <v>2279</v>
      </c>
      <c r="M373" s="276">
        <v>4.33819</v>
      </c>
    </row>
    <row r="374" spans="1:13">
      <c r="A374" s="267">
        <v>366</v>
      </c>
      <c r="B374" s="276" t="s">
        <v>164</v>
      </c>
      <c r="C374" s="277">
        <v>35.799999999999997</v>
      </c>
      <c r="D374" s="278">
        <v>35.333333333333336</v>
      </c>
      <c r="E374" s="278">
        <v>34.616666666666674</v>
      </c>
      <c r="F374" s="278">
        <v>33.433333333333337</v>
      </c>
      <c r="G374" s="278">
        <v>32.716666666666676</v>
      </c>
      <c r="H374" s="278">
        <v>36.516666666666673</v>
      </c>
      <c r="I374" s="278">
        <v>37.233333333333327</v>
      </c>
      <c r="J374" s="278">
        <v>38.416666666666671</v>
      </c>
      <c r="K374" s="276">
        <v>36.049999999999997</v>
      </c>
      <c r="L374" s="276">
        <v>34.15</v>
      </c>
      <c r="M374" s="276">
        <v>904.03527999999994</v>
      </c>
    </row>
    <row r="375" spans="1:13">
      <c r="A375" s="267">
        <v>367</v>
      </c>
      <c r="B375" s="276" t="s">
        <v>274</v>
      </c>
      <c r="C375" s="277">
        <v>381.5</v>
      </c>
      <c r="D375" s="278">
        <v>375.45</v>
      </c>
      <c r="E375" s="278">
        <v>361.04999999999995</v>
      </c>
      <c r="F375" s="278">
        <v>340.59999999999997</v>
      </c>
      <c r="G375" s="278">
        <v>326.19999999999993</v>
      </c>
      <c r="H375" s="278">
        <v>395.9</v>
      </c>
      <c r="I375" s="278">
        <v>410.29999999999995</v>
      </c>
      <c r="J375" s="278">
        <v>430.75</v>
      </c>
      <c r="K375" s="276">
        <v>389.85</v>
      </c>
      <c r="L375" s="276">
        <v>355</v>
      </c>
      <c r="M375" s="276">
        <v>7.39757</v>
      </c>
    </row>
    <row r="376" spans="1:13">
      <c r="A376" s="267">
        <v>368</v>
      </c>
      <c r="B376" s="276" t="s">
        <v>485</v>
      </c>
      <c r="C376" s="277">
        <v>179.25</v>
      </c>
      <c r="D376" s="278">
        <v>177.79999999999998</v>
      </c>
      <c r="E376" s="278">
        <v>175.59999999999997</v>
      </c>
      <c r="F376" s="278">
        <v>171.95</v>
      </c>
      <c r="G376" s="278">
        <v>169.74999999999997</v>
      </c>
      <c r="H376" s="278">
        <v>181.44999999999996</v>
      </c>
      <c r="I376" s="278">
        <v>183.64999999999995</v>
      </c>
      <c r="J376" s="278">
        <v>187.29999999999995</v>
      </c>
      <c r="K376" s="276">
        <v>180</v>
      </c>
      <c r="L376" s="276">
        <v>174.15</v>
      </c>
      <c r="M376" s="276">
        <v>6.4514100000000001</v>
      </c>
    </row>
    <row r="377" spans="1:13">
      <c r="A377" s="267">
        <v>369</v>
      </c>
      <c r="B377" s="276" t="s">
        <v>491</v>
      </c>
      <c r="C377" s="277">
        <v>978.95</v>
      </c>
      <c r="D377" s="278">
        <v>976.63333333333333</v>
      </c>
      <c r="E377" s="278">
        <v>969.31666666666661</v>
      </c>
      <c r="F377" s="278">
        <v>959.68333333333328</v>
      </c>
      <c r="G377" s="278">
        <v>952.36666666666656</v>
      </c>
      <c r="H377" s="278">
        <v>986.26666666666665</v>
      </c>
      <c r="I377" s="278">
        <v>993.58333333333348</v>
      </c>
      <c r="J377" s="278">
        <v>1003.2166666666667</v>
      </c>
      <c r="K377" s="276">
        <v>983.95</v>
      </c>
      <c r="L377" s="276">
        <v>967</v>
      </c>
      <c r="M377" s="276">
        <v>15.905709999999999</v>
      </c>
    </row>
    <row r="378" spans="1:13">
      <c r="A378" s="267">
        <v>370</v>
      </c>
      <c r="B378" s="276" t="s">
        <v>2223</v>
      </c>
      <c r="C378" s="277">
        <v>484.4</v>
      </c>
      <c r="D378" s="278">
        <v>488.4666666666667</v>
      </c>
      <c r="E378" s="278">
        <v>477.93333333333339</v>
      </c>
      <c r="F378" s="278">
        <v>471.4666666666667</v>
      </c>
      <c r="G378" s="278">
        <v>460.93333333333339</v>
      </c>
      <c r="H378" s="278">
        <v>494.93333333333339</v>
      </c>
      <c r="I378" s="278">
        <v>505.4666666666667</v>
      </c>
      <c r="J378" s="278">
        <v>511.93333333333339</v>
      </c>
      <c r="K378" s="276">
        <v>499</v>
      </c>
      <c r="L378" s="276">
        <v>482</v>
      </c>
      <c r="M378" s="276">
        <v>1.95482</v>
      </c>
    </row>
    <row r="379" spans="1:13">
      <c r="A379" s="267">
        <v>371</v>
      </c>
      <c r="B379" s="276" t="s">
        <v>165</v>
      </c>
      <c r="C379" s="277">
        <v>193.45</v>
      </c>
      <c r="D379" s="278">
        <v>193.18333333333331</v>
      </c>
      <c r="E379" s="278">
        <v>191.26666666666662</v>
      </c>
      <c r="F379" s="278">
        <v>189.08333333333331</v>
      </c>
      <c r="G379" s="278">
        <v>187.16666666666663</v>
      </c>
      <c r="H379" s="278">
        <v>195.36666666666662</v>
      </c>
      <c r="I379" s="278">
        <v>197.2833333333333</v>
      </c>
      <c r="J379" s="278">
        <v>199.46666666666661</v>
      </c>
      <c r="K379" s="276">
        <v>195.1</v>
      </c>
      <c r="L379" s="276">
        <v>191</v>
      </c>
      <c r="M379" s="276">
        <v>119.86044</v>
      </c>
    </row>
    <row r="380" spans="1:13">
      <c r="A380" s="267">
        <v>372</v>
      </c>
      <c r="B380" s="276" t="s">
        <v>492</v>
      </c>
      <c r="C380" s="277">
        <v>94.85</v>
      </c>
      <c r="D380" s="278">
        <v>94.8</v>
      </c>
      <c r="E380" s="278">
        <v>93.3</v>
      </c>
      <c r="F380" s="278">
        <v>91.75</v>
      </c>
      <c r="G380" s="278">
        <v>90.25</v>
      </c>
      <c r="H380" s="278">
        <v>96.35</v>
      </c>
      <c r="I380" s="278">
        <v>97.85</v>
      </c>
      <c r="J380" s="278">
        <v>99.399999999999991</v>
      </c>
      <c r="K380" s="276">
        <v>96.3</v>
      </c>
      <c r="L380" s="276">
        <v>93.25</v>
      </c>
      <c r="M380" s="276">
        <v>17.693280000000001</v>
      </c>
    </row>
    <row r="381" spans="1:13">
      <c r="A381" s="267">
        <v>373</v>
      </c>
      <c r="B381" s="276" t="s">
        <v>276</v>
      </c>
      <c r="C381" s="277">
        <v>289.3</v>
      </c>
      <c r="D381" s="278">
        <v>290.84999999999997</v>
      </c>
      <c r="E381" s="278">
        <v>284.99999999999994</v>
      </c>
      <c r="F381" s="278">
        <v>280.7</v>
      </c>
      <c r="G381" s="278">
        <v>274.84999999999997</v>
      </c>
      <c r="H381" s="278">
        <v>295.14999999999992</v>
      </c>
      <c r="I381" s="278">
        <v>300.99999999999994</v>
      </c>
      <c r="J381" s="278">
        <v>305.2999999999999</v>
      </c>
      <c r="K381" s="276">
        <v>296.7</v>
      </c>
      <c r="L381" s="276">
        <v>286.55</v>
      </c>
      <c r="M381" s="276">
        <v>7.8700099999999997</v>
      </c>
    </row>
    <row r="382" spans="1:13">
      <c r="A382" s="267">
        <v>374</v>
      </c>
      <c r="B382" s="276" t="s">
        <v>493</v>
      </c>
      <c r="C382" s="277">
        <v>82.65</v>
      </c>
      <c r="D382" s="278">
        <v>82.35</v>
      </c>
      <c r="E382" s="278">
        <v>81.399999999999991</v>
      </c>
      <c r="F382" s="278">
        <v>80.149999999999991</v>
      </c>
      <c r="G382" s="278">
        <v>79.199999999999989</v>
      </c>
      <c r="H382" s="278">
        <v>83.6</v>
      </c>
      <c r="I382" s="278">
        <v>84.549999999999983</v>
      </c>
      <c r="J382" s="278">
        <v>85.8</v>
      </c>
      <c r="K382" s="276">
        <v>83.3</v>
      </c>
      <c r="L382" s="276">
        <v>81.099999999999994</v>
      </c>
      <c r="M382" s="276">
        <v>7.1241599999999998</v>
      </c>
    </row>
    <row r="383" spans="1:13">
      <c r="A383" s="267">
        <v>375</v>
      </c>
      <c r="B383" s="276" t="s">
        <v>486</v>
      </c>
      <c r="C383" s="277">
        <v>60.7</v>
      </c>
      <c r="D383" s="278">
        <v>60.133333333333326</v>
      </c>
      <c r="E383" s="278">
        <v>58.616666666666653</v>
      </c>
      <c r="F383" s="278">
        <v>56.533333333333324</v>
      </c>
      <c r="G383" s="278">
        <v>55.016666666666652</v>
      </c>
      <c r="H383" s="278">
        <v>62.216666666666654</v>
      </c>
      <c r="I383" s="278">
        <v>63.733333333333334</v>
      </c>
      <c r="J383" s="278">
        <v>65.816666666666663</v>
      </c>
      <c r="K383" s="276">
        <v>61.65</v>
      </c>
      <c r="L383" s="276">
        <v>58.05</v>
      </c>
      <c r="M383" s="276">
        <v>60.484360000000002</v>
      </c>
    </row>
    <row r="384" spans="1:13">
      <c r="A384" s="267">
        <v>376</v>
      </c>
      <c r="B384" s="276" t="s">
        <v>166</v>
      </c>
      <c r="C384" s="277">
        <v>1345.85</v>
      </c>
      <c r="D384" s="278">
        <v>1345.9666666666665</v>
      </c>
      <c r="E384" s="278">
        <v>1331.9333333333329</v>
      </c>
      <c r="F384" s="278">
        <v>1318.0166666666664</v>
      </c>
      <c r="G384" s="278">
        <v>1303.9833333333329</v>
      </c>
      <c r="H384" s="278">
        <v>1359.883333333333</v>
      </c>
      <c r="I384" s="278">
        <v>1373.9166666666663</v>
      </c>
      <c r="J384" s="278">
        <v>1387.833333333333</v>
      </c>
      <c r="K384" s="276">
        <v>1360</v>
      </c>
      <c r="L384" s="276">
        <v>1332.05</v>
      </c>
      <c r="M384" s="276">
        <v>11.152570000000001</v>
      </c>
    </row>
    <row r="385" spans="1:13">
      <c r="A385" s="267">
        <v>377</v>
      </c>
      <c r="B385" s="276" t="s">
        <v>278</v>
      </c>
      <c r="C385" s="277">
        <v>506.9</v>
      </c>
      <c r="D385" s="278">
        <v>509.83333333333331</v>
      </c>
      <c r="E385" s="278">
        <v>499.66666666666663</v>
      </c>
      <c r="F385" s="278">
        <v>492.43333333333334</v>
      </c>
      <c r="G385" s="278">
        <v>482.26666666666665</v>
      </c>
      <c r="H385" s="278">
        <v>517.06666666666661</v>
      </c>
      <c r="I385" s="278">
        <v>527.23333333333323</v>
      </c>
      <c r="J385" s="278">
        <v>534.46666666666658</v>
      </c>
      <c r="K385" s="276">
        <v>520</v>
      </c>
      <c r="L385" s="276">
        <v>502.6</v>
      </c>
      <c r="M385" s="276">
        <v>1.1808700000000001</v>
      </c>
    </row>
    <row r="386" spans="1:13">
      <c r="A386" s="267">
        <v>378</v>
      </c>
      <c r="B386" s="276" t="s">
        <v>496</v>
      </c>
      <c r="C386" s="277">
        <v>464.4</v>
      </c>
      <c r="D386" s="278">
        <v>462.4666666666667</v>
      </c>
      <c r="E386" s="278">
        <v>455.03333333333342</v>
      </c>
      <c r="F386" s="278">
        <v>445.66666666666674</v>
      </c>
      <c r="G386" s="278">
        <v>438.23333333333346</v>
      </c>
      <c r="H386" s="278">
        <v>471.83333333333337</v>
      </c>
      <c r="I386" s="278">
        <v>479.26666666666665</v>
      </c>
      <c r="J386" s="278">
        <v>488.63333333333333</v>
      </c>
      <c r="K386" s="276">
        <v>469.9</v>
      </c>
      <c r="L386" s="276">
        <v>453.1</v>
      </c>
      <c r="M386" s="276">
        <v>6.4207999999999998</v>
      </c>
    </row>
    <row r="387" spans="1:13">
      <c r="A387" s="267">
        <v>379</v>
      </c>
      <c r="B387" s="276" t="s">
        <v>498</v>
      </c>
      <c r="C387" s="277">
        <v>125.05</v>
      </c>
      <c r="D387" s="278">
        <v>125.28333333333335</v>
      </c>
      <c r="E387" s="278">
        <v>122.56666666666669</v>
      </c>
      <c r="F387" s="278">
        <v>120.08333333333334</v>
      </c>
      <c r="G387" s="278">
        <v>117.36666666666669</v>
      </c>
      <c r="H387" s="278">
        <v>127.76666666666669</v>
      </c>
      <c r="I387" s="278">
        <v>130.48333333333335</v>
      </c>
      <c r="J387" s="278">
        <v>132.9666666666667</v>
      </c>
      <c r="K387" s="276">
        <v>128</v>
      </c>
      <c r="L387" s="276">
        <v>122.8</v>
      </c>
      <c r="M387" s="276">
        <v>34.615319999999997</v>
      </c>
    </row>
    <row r="388" spans="1:13">
      <c r="A388" s="267">
        <v>380</v>
      </c>
      <c r="B388" s="276" t="s">
        <v>279</v>
      </c>
      <c r="C388" s="277">
        <v>472.85</v>
      </c>
      <c r="D388" s="278">
        <v>469.13333333333338</v>
      </c>
      <c r="E388" s="278">
        <v>461.26666666666677</v>
      </c>
      <c r="F388" s="278">
        <v>449.68333333333339</v>
      </c>
      <c r="G388" s="278">
        <v>441.81666666666678</v>
      </c>
      <c r="H388" s="278">
        <v>480.71666666666675</v>
      </c>
      <c r="I388" s="278">
        <v>488.58333333333343</v>
      </c>
      <c r="J388" s="278">
        <v>500.16666666666674</v>
      </c>
      <c r="K388" s="276">
        <v>477</v>
      </c>
      <c r="L388" s="276">
        <v>457.55</v>
      </c>
      <c r="M388" s="276">
        <v>5.49857</v>
      </c>
    </row>
    <row r="389" spans="1:13">
      <c r="A389" s="267">
        <v>381</v>
      </c>
      <c r="B389" s="276" t="s">
        <v>499</v>
      </c>
      <c r="C389" s="277">
        <v>286.55</v>
      </c>
      <c r="D389" s="278">
        <v>286.88333333333333</v>
      </c>
      <c r="E389" s="278">
        <v>284.76666666666665</v>
      </c>
      <c r="F389" s="278">
        <v>282.98333333333335</v>
      </c>
      <c r="G389" s="278">
        <v>280.86666666666667</v>
      </c>
      <c r="H389" s="278">
        <v>288.66666666666663</v>
      </c>
      <c r="I389" s="278">
        <v>290.7833333333333</v>
      </c>
      <c r="J389" s="278">
        <v>292.56666666666661</v>
      </c>
      <c r="K389" s="276">
        <v>289</v>
      </c>
      <c r="L389" s="276">
        <v>285.10000000000002</v>
      </c>
      <c r="M389" s="276">
        <v>2.6169099999999998</v>
      </c>
    </row>
    <row r="390" spans="1:13">
      <c r="A390" s="267">
        <v>382</v>
      </c>
      <c r="B390" s="276" t="s">
        <v>167</v>
      </c>
      <c r="C390" s="277">
        <v>885.55</v>
      </c>
      <c r="D390" s="278">
        <v>883</v>
      </c>
      <c r="E390" s="278">
        <v>875.2</v>
      </c>
      <c r="F390" s="278">
        <v>864.85</v>
      </c>
      <c r="G390" s="278">
        <v>857.05000000000007</v>
      </c>
      <c r="H390" s="278">
        <v>893.35</v>
      </c>
      <c r="I390" s="278">
        <v>901.15</v>
      </c>
      <c r="J390" s="278">
        <v>911.5</v>
      </c>
      <c r="K390" s="276">
        <v>890.8</v>
      </c>
      <c r="L390" s="276">
        <v>872.65</v>
      </c>
      <c r="M390" s="276">
        <v>3.7296</v>
      </c>
    </row>
    <row r="391" spans="1:13">
      <c r="A391" s="267">
        <v>383</v>
      </c>
      <c r="B391" s="276" t="s">
        <v>501</v>
      </c>
      <c r="C391" s="277">
        <v>1671.25</v>
      </c>
      <c r="D391" s="278">
        <v>1681.0833333333333</v>
      </c>
      <c r="E391" s="278">
        <v>1657.1666666666665</v>
      </c>
      <c r="F391" s="278">
        <v>1643.0833333333333</v>
      </c>
      <c r="G391" s="278">
        <v>1619.1666666666665</v>
      </c>
      <c r="H391" s="278">
        <v>1695.1666666666665</v>
      </c>
      <c r="I391" s="278">
        <v>1719.083333333333</v>
      </c>
      <c r="J391" s="278">
        <v>1733.1666666666665</v>
      </c>
      <c r="K391" s="276">
        <v>1705</v>
      </c>
      <c r="L391" s="276">
        <v>1667</v>
      </c>
      <c r="M391" s="276">
        <v>0.12131</v>
      </c>
    </row>
    <row r="392" spans="1:13">
      <c r="A392" s="267">
        <v>384</v>
      </c>
      <c r="B392" s="276" t="s">
        <v>502</v>
      </c>
      <c r="C392" s="277">
        <v>325.39999999999998</v>
      </c>
      <c r="D392" s="278">
        <v>325.63333333333333</v>
      </c>
      <c r="E392" s="278">
        <v>322.76666666666665</v>
      </c>
      <c r="F392" s="278">
        <v>320.13333333333333</v>
      </c>
      <c r="G392" s="278">
        <v>317.26666666666665</v>
      </c>
      <c r="H392" s="278">
        <v>328.26666666666665</v>
      </c>
      <c r="I392" s="278">
        <v>331.13333333333333</v>
      </c>
      <c r="J392" s="278">
        <v>333.76666666666665</v>
      </c>
      <c r="K392" s="276">
        <v>328.5</v>
      </c>
      <c r="L392" s="276">
        <v>323</v>
      </c>
      <c r="M392" s="276">
        <v>11.19449</v>
      </c>
    </row>
    <row r="393" spans="1:13">
      <c r="A393" s="267">
        <v>385</v>
      </c>
      <c r="B393" s="276" t="s">
        <v>168</v>
      </c>
      <c r="C393" s="277">
        <v>231.8</v>
      </c>
      <c r="D393" s="278">
        <v>231.01666666666665</v>
      </c>
      <c r="E393" s="278">
        <v>227.2833333333333</v>
      </c>
      <c r="F393" s="278">
        <v>222.76666666666665</v>
      </c>
      <c r="G393" s="278">
        <v>219.0333333333333</v>
      </c>
      <c r="H393" s="278">
        <v>235.5333333333333</v>
      </c>
      <c r="I393" s="278">
        <v>239.26666666666665</v>
      </c>
      <c r="J393" s="278">
        <v>243.7833333333333</v>
      </c>
      <c r="K393" s="276">
        <v>234.75</v>
      </c>
      <c r="L393" s="276">
        <v>226.5</v>
      </c>
      <c r="M393" s="276">
        <v>184.20230000000001</v>
      </c>
    </row>
    <row r="394" spans="1:13">
      <c r="A394" s="267">
        <v>386</v>
      </c>
      <c r="B394" s="276" t="s">
        <v>500</v>
      </c>
      <c r="C394" s="277">
        <v>49.05</v>
      </c>
      <c r="D394" s="278">
        <v>49.083333333333336</v>
      </c>
      <c r="E394" s="278">
        <v>48.466666666666669</v>
      </c>
      <c r="F394" s="278">
        <v>47.883333333333333</v>
      </c>
      <c r="G394" s="278">
        <v>47.266666666666666</v>
      </c>
      <c r="H394" s="278">
        <v>49.666666666666671</v>
      </c>
      <c r="I394" s="278">
        <v>50.283333333333331</v>
      </c>
      <c r="J394" s="278">
        <v>50.866666666666674</v>
      </c>
      <c r="K394" s="276">
        <v>49.7</v>
      </c>
      <c r="L394" s="276">
        <v>48.5</v>
      </c>
      <c r="M394" s="276">
        <v>16.069520000000001</v>
      </c>
    </row>
    <row r="395" spans="1:13">
      <c r="A395" s="267">
        <v>387</v>
      </c>
      <c r="B395" s="276" t="s">
        <v>169</v>
      </c>
      <c r="C395" s="277">
        <v>126.45</v>
      </c>
      <c r="D395" s="278">
        <v>125.28333333333335</v>
      </c>
      <c r="E395" s="278">
        <v>123.36666666666669</v>
      </c>
      <c r="F395" s="278">
        <v>120.28333333333335</v>
      </c>
      <c r="G395" s="278">
        <v>118.36666666666669</v>
      </c>
      <c r="H395" s="278">
        <v>128.36666666666667</v>
      </c>
      <c r="I395" s="278">
        <v>130.28333333333336</v>
      </c>
      <c r="J395" s="278">
        <v>133.36666666666667</v>
      </c>
      <c r="K395" s="276">
        <v>127.2</v>
      </c>
      <c r="L395" s="276">
        <v>122.2</v>
      </c>
      <c r="M395" s="276">
        <v>90.865880000000004</v>
      </c>
    </row>
    <row r="396" spans="1:13">
      <c r="A396" s="267">
        <v>388</v>
      </c>
      <c r="B396" s="276" t="s">
        <v>503</v>
      </c>
      <c r="C396" s="277">
        <v>135.25</v>
      </c>
      <c r="D396" s="278">
        <v>135.48333333333332</v>
      </c>
      <c r="E396" s="278">
        <v>133.96666666666664</v>
      </c>
      <c r="F396" s="278">
        <v>132.68333333333331</v>
      </c>
      <c r="G396" s="278">
        <v>131.16666666666663</v>
      </c>
      <c r="H396" s="278">
        <v>136.76666666666665</v>
      </c>
      <c r="I396" s="278">
        <v>138.28333333333336</v>
      </c>
      <c r="J396" s="278">
        <v>139.56666666666666</v>
      </c>
      <c r="K396" s="276">
        <v>137</v>
      </c>
      <c r="L396" s="276">
        <v>134.19999999999999</v>
      </c>
      <c r="M396" s="276">
        <v>3.4466899999999998</v>
      </c>
    </row>
    <row r="397" spans="1:13">
      <c r="A397" s="267">
        <v>389</v>
      </c>
      <c r="B397" s="276" t="s">
        <v>504</v>
      </c>
      <c r="C397" s="277">
        <v>727.6</v>
      </c>
      <c r="D397" s="278">
        <v>728.91666666666663</v>
      </c>
      <c r="E397" s="278">
        <v>722.83333333333326</v>
      </c>
      <c r="F397" s="278">
        <v>718.06666666666661</v>
      </c>
      <c r="G397" s="278">
        <v>711.98333333333323</v>
      </c>
      <c r="H397" s="278">
        <v>733.68333333333328</v>
      </c>
      <c r="I397" s="278">
        <v>739.76666666666654</v>
      </c>
      <c r="J397" s="278">
        <v>744.5333333333333</v>
      </c>
      <c r="K397" s="276">
        <v>735</v>
      </c>
      <c r="L397" s="276">
        <v>724.15</v>
      </c>
      <c r="M397" s="276">
        <v>1.0480499999999999</v>
      </c>
    </row>
    <row r="398" spans="1:13">
      <c r="A398" s="267">
        <v>390</v>
      </c>
      <c r="B398" s="276" t="s">
        <v>170</v>
      </c>
      <c r="C398" s="277">
        <v>1964.05</v>
      </c>
      <c r="D398" s="278">
        <v>1967.9333333333332</v>
      </c>
      <c r="E398" s="278">
        <v>1954.7666666666664</v>
      </c>
      <c r="F398" s="278">
        <v>1945.4833333333333</v>
      </c>
      <c r="G398" s="278">
        <v>1932.3166666666666</v>
      </c>
      <c r="H398" s="278">
        <v>1977.2166666666662</v>
      </c>
      <c r="I398" s="278">
        <v>1990.3833333333328</v>
      </c>
      <c r="J398" s="278">
        <v>1999.6666666666661</v>
      </c>
      <c r="K398" s="276">
        <v>1981.1</v>
      </c>
      <c r="L398" s="276">
        <v>1958.65</v>
      </c>
      <c r="M398" s="276">
        <v>128.22945000000001</v>
      </c>
    </row>
    <row r="399" spans="1:13">
      <c r="A399" s="267">
        <v>391</v>
      </c>
      <c r="B399" s="276" t="s">
        <v>519</v>
      </c>
      <c r="C399" s="277">
        <v>10.15</v>
      </c>
      <c r="D399" s="278">
        <v>10.083333333333334</v>
      </c>
      <c r="E399" s="278">
        <v>9.9166666666666679</v>
      </c>
      <c r="F399" s="278">
        <v>9.6833333333333336</v>
      </c>
      <c r="G399" s="278">
        <v>9.5166666666666675</v>
      </c>
      <c r="H399" s="278">
        <v>10.316666666666668</v>
      </c>
      <c r="I399" s="278">
        <v>10.483333333333336</v>
      </c>
      <c r="J399" s="278">
        <v>10.716666666666669</v>
      </c>
      <c r="K399" s="276">
        <v>10.25</v>
      </c>
      <c r="L399" s="276">
        <v>9.85</v>
      </c>
      <c r="M399" s="276">
        <v>17.51943</v>
      </c>
    </row>
    <row r="400" spans="1:13">
      <c r="A400" s="267">
        <v>392</v>
      </c>
      <c r="B400" s="276" t="s">
        <v>508</v>
      </c>
      <c r="C400" s="277">
        <v>258.5</v>
      </c>
      <c r="D400" s="278">
        <v>260.2</v>
      </c>
      <c r="E400" s="278">
        <v>255.39999999999998</v>
      </c>
      <c r="F400" s="278">
        <v>252.3</v>
      </c>
      <c r="G400" s="278">
        <v>247.5</v>
      </c>
      <c r="H400" s="278">
        <v>263.29999999999995</v>
      </c>
      <c r="I400" s="278">
        <v>268.10000000000002</v>
      </c>
      <c r="J400" s="278">
        <v>271.19999999999993</v>
      </c>
      <c r="K400" s="276">
        <v>265</v>
      </c>
      <c r="L400" s="276">
        <v>257.10000000000002</v>
      </c>
      <c r="M400" s="276">
        <v>2.4426800000000002</v>
      </c>
    </row>
    <row r="401" spans="1:13">
      <c r="A401" s="267">
        <v>393</v>
      </c>
      <c r="B401" s="276" t="s">
        <v>495</v>
      </c>
      <c r="C401" s="277">
        <v>258.3</v>
      </c>
      <c r="D401" s="278">
        <v>256.15000000000003</v>
      </c>
      <c r="E401" s="278">
        <v>252.70000000000005</v>
      </c>
      <c r="F401" s="278">
        <v>247.10000000000002</v>
      </c>
      <c r="G401" s="278">
        <v>243.65000000000003</v>
      </c>
      <c r="H401" s="278">
        <v>261.75000000000006</v>
      </c>
      <c r="I401" s="278">
        <v>265.2</v>
      </c>
      <c r="J401" s="278">
        <v>270.80000000000007</v>
      </c>
      <c r="K401" s="276">
        <v>259.60000000000002</v>
      </c>
      <c r="L401" s="276">
        <v>250.55</v>
      </c>
      <c r="M401" s="276">
        <v>7.0499599999999996</v>
      </c>
    </row>
    <row r="402" spans="1:13">
      <c r="A402" s="267">
        <v>394</v>
      </c>
      <c r="B402" s="276" t="s">
        <v>512</v>
      </c>
      <c r="C402" s="277">
        <v>61.3</v>
      </c>
      <c r="D402" s="278">
        <v>58.716666666666669</v>
      </c>
      <c r="E402" s="278">
        <v>55.683333333333337</v>
      </c>
      <c r="F402" s="278">
        <v>50.06666666666667</v>
      </c>
      <c r="G402" s="278">
        <v>47.033333333333339</v>
      </c>
      <c r="H402" s="278">
        <v>64.333333333333343</v>
      </c>
      <c r="I402" s="278">
        <v>67.366666666666674</v>
      </c>
      <c r="J402" s="278">
        <v>72.983333333333334</v>
      </c>
      <c r="K402" s="276">
        <v>61.75</v>
      </c>
      <c r="L402" s="276">
        <v>53.1</v>
      </c>
      <c r="M402" s="276">
        <v>36.353400000000001</v>
      </c>
    </row>
    <row r="403" spans="1:13">
      <c r="A403" s="267">
        <v>395</v>
      </c>
      <c r="B403" s="276" t="s">
        <v>171</v>
      </c>
      <c r="C403" s="277">
        <v>54.25</v>
      </c>
      <c r="D403" s="278">
        <v>53.566666666666663</v>
      </c>
      <c r="E403" s="278">
        <v>52.633333333333326</v>
      </c>
      <c r="F403" s="278">
        <v>51.016666666666666</v>
      </c>
      <c r="G403" s="278">
        <v>50.083333333333329</v>
      </c>
      <c r="H403" s="278">
        <v>55.183333333333323</v>
      </c>
      <c r="I403" s="278">
        <v>56.11666666666666</v>
      </c>
      <c r="J403" s="278">
        <v>57.73333333333332</v>
      </c>
      <c r="K403" s="276">
        <v>54.5</v>
      </c>
      <c r="L403" s="276">
        <v>51.95</v>
      </c>
      <c r="M403" s="276">
        <v>446.63015000000001</v>
      </c>
    </row>
    <row r="404" spans="1:13">
      <c r="A404" s="267">
        <v>396</v>
      </c>
      <c r="B404" s="276" t="s">
        <v>513</v>
      </c>
      <c r="C404" s="277">
        <v>7899.6</v>
      </c>
      <c r="D404" s="278">
        <v>7911.4833333333336</v>
      </c>
      <c r="E404" s="278">
        <v>7858.9666666666672</v>
      </c>
      <c r="F404" s="278">
        <v>7818.3333333333339</v>
      </c>
      <c r="G404" s="278">
        <v>7765.8166666666675</v>
      </c>
      <c r="H404" s="278">
        <v>7952.1166666666668</v>
      </c>
      <c r="I404" s="278">
        <v>8004.6333333333332</v>
      </c>
      <c r="J404" s="278">
        <v>8045.2666666666664</v>
      </c>
      <c r="K404" s="276">
        <v>7964</v>
      </c>
      <c r="L404" s="276">
        <v>7870.85</v>
      </c>
      <c r="M404" s="276">
        <v>0.29425000000000001</v>
      </c>
    </row>
    <row r="405" spans="1:13">
      <c r="A405" s="267">
        <v>397</v>
      </c>
      <c r="B405" s="276" t="s">
        <v>3523</v>
      </c>
      <c r="C405" s="277">
        <v>838.65</v>
      </c>
      <c r="D405" s="278">
        <v>826.16666666666663</v>
      </c>
      <c r="E405" s="278">
        <v>810.48333333333323</v>
      </c>
      <c r="F405" s="278">
        <v>782.31666666666661</v>
      </c>
      <c r="G405" s="278">
        <v>766.63333333333321</v>
      </c>
      <c r="H405" s="278">
        <v>854.33333333333326</v>
      </c>
      <c r="I405" s="278">
        <v>870.01666666666665</v>
      </c>
      <c r="J405" s="278">
        <v>898.18333333333328</v>
      </c>
      <c r="K405" s="276">
        <v>841.85</v>
      </c>
      <c r="L405" s="276">
        <v>798</v>
      </c>
      <c r="M405" s="276">
        <v>48.203719999999997</v>
      </c>
    </row>
    <row r="406" spans="1:13">
      <c r="A406" s="267">
        <v>398</v>
      </c>
      <c r="B406" s="276" t="s">
        <v>280</v>
      </c>
      <c r="C406" s="277">
        <v>858.15</v>
      </c>
      <c r="D406" s="278">
        <v>863.51666666666677</v>
      </c>
      <c r="E406" s="278">
        <v>846.03333333333353</v>
      </c>
      <c r="F406" s="278">
        <v>833.91666666666674</v>
      </c>
      <c r="G406" s="278">
        <v>816.43333333333351</v>
      </c>
      <c r="H406" s="278">
        <v>875.63333333333355</v>
      </c>
      <c r="I406" s="278">
        <v>893.1166666666669</v>
      </c>
      <c r="J406" s="278">
        <v>905.23333333333358</v>
      </c>
      <c r="K406" s="276">
        <v>881</v>
      </c>
      <c r="L406" s="276">
        <v>851.4</v>
      </c>
      <c r="M406" s="276">
        <v>38.040640000000003</v>
      </c>
    </row>
    <row r="407" spans="1:13">
      <c r="A407" s="267">
        <v>399</v>
      </c>
      <c r="B407" s="276" t="s">
        <v>172</v>
      </c>
      <c r="C407" s="277">
        <v>256.3</v>
      </c>
      <c r="D407" s="278">
        <v>254.43333333333331</v>
      </c>
      <c r="E407" s="278">
        <v>249.86666666666662</v>
      </c>
      <c r="F407" s="278">
        <v>243.43333333333331</v>
      </c>
      <c r="G407" s="278">
        <v>238.86666666666662</v>
      </c>
      <c r="H407" s="278">
        <v>260.86666666666662</v>
      </c>
      <c r="I407" s="278">
        <v>265.43333333333328</v>
      </c>
      <c r="J407" s="278">
        <v>271.86666666666662</v>
      </c>
      <c r="K407" s="276">
        <v>259</v>
      </c>
      <c r="L407" s="276">
        <v>248</v>
      </c>
      <c r="M407" s="276">
        <v>792.66441999999995</v>
      </c>
    </row>
    <row r="408" spans="1:13">
      <c r="A408" s="267">
        <v>400</v>
      </c>
      <c r="B408" s="276" t="s">
        <v>514</v>
      </c>
      <c r="C408" s="277">
        <v>3949.15</v>
      </c>
      <c r="D408" s="278">
        <v>3955.2666666666664</v>
      </c>
      <c r="E408" s="278">
        <v>3910.5333333333328</v>
      </c>
      <c r="F408" s="278">
        <v>3871.9166666666665</v>
      </c>
      <c r="G408" s="278">
        <v>3827.1833333333329</v>
      </c>
      <c r="H408" s="278">
        <v>3993.8833333333328</v>
      </c>
      <c r="I408" s="278">
        <v>4038.6166666666663</v>
      </c>
      <c r="J408" s="278">
        <v>4077.2333333333327</v>
      </c>
      <c r="K408" s="276">
        <v>4000</v>
      </c>
      <c r="L408" s="276">
        <v>3916.65</v>
      </c>
      <c r="M408" s="276">
        <v>5.8810000000000001E-2</v>
      </c>
    </row>
    <row r="409" spans="1:13">
      <c r="A409" s="267">
        <v>401</v>
      </c>
      <c r="B409" s="276" t="s">
        <v>2402</v>
      </c>
      <c r="C409" s="277">
        <v>90.55</v>
      </c>
      <c r="D409" s="278">
        <v>91.25</v>
      </c>
      <c r="E409" s="278">
        <v>88.9</v>
      </c>
      <c r="F409" s="278">
        <v>87.25</v>
      </c>
      <c r="G409" s="278">
        <v>84.9</v>
      </c>
      <c r="H409" s="278">
        <v>92.9</v>
      </c>
      <c r="I409" s="278">
        <v>95.25</v>
      </c>
      <c r="J409" s="278">
        <v>96.9</v>
      </c>
      <c r="K409" s="276">
        <v>93.6</v>
      </c>
      <c r="L409" s="276">
        <v>89.6</v>
      </c>
      <c r="M409" s="276">
        <v>2.8636400000000002</v>
      </c>
    </row>
    <row r="410" spans="1:13">
      <c r="A410" s="267">
        <v>402</v>
      </c>
      <c r="B410" s="276" t="s">
        <v>2404</v>
      </c>
      <c r="C410" s="277">
        <v>60.9</v>
      </c>
      <c r="D410" s="278">
        <v>60.716666666666661</v>
      </c>
      <c r="E410" s="278">
        <v>59.883333333333326</v>
      </c>
      <c r="F410" s="278">
        <v>58.866666666666667</v>
      </c>
      <c r="G410" s="278">
        <v>58.033333333333331</v>
      </c>
      <c r="H410" s="278">
        <v>61.73333333333332</v>
      </c>
      <c r="I410" s="278">
        <v>62.566666666666649</v>
      </c>
      <c r="J410" s="278">
        <v>63.583333333333314</v>
      </c>
      <c r="K410" s="276">
        <v>61.55</v>
      </c>
      <c r="L410" s="276">
        <v>59.7</v>
      </c>
      <c r="M410" s="276">
        <v>61.446440000000003</v>
      </c>
    </row>
    <row r="411" spans="1:13">
      <c r="A411" s="267">
        <v>403</v>
      </c>
      <c r="B411" s="276" t="s">
        <v>2412</v>
      </c>
      <c r="C411" s="277">
        <v>160.1</v>
      </c>
      <c r="D411" s="278">
        <v>161.13333333333333</v>
      </c>
      <c r="E411" s="278">
        <v>157.96666666666664</v>
      </c>
      <c r="F411" s="278">
        <v>155.83333333333331</v>
      </c>
      <c r="G411" s="278">
        <v>152.66666666666663</v>
      </c>
      <c r="H411" s="278">
        <v>163.26666666666665</v>
      </c>
      <c r="I411" s="278">
        <v>166.43333333333334</v>
      </c>
      <c r="J411" s="278">
        <v>168.56666666666666</v>
      </c>
      <c r="K411" s="276">
        <v>164.3</v>
      </c>
      <c r="L411" s="276">
        <v>159</v>
      </c>
      <c r="M411" s="276">
        <v>5.9800899999999997</v>
      </c>
    </row>
    <row r="412" spans="1:13">
      <c r="A412" s="267">
        <v>404</v>
      </c>
      <c r="B412" s="276" t="s">
        <v>516</v>
      </c>
      <c r="C412" s="277">
        <v>1621.55</v>
      </c>
      <c r="D412" s="278">
        <v>1620.6666666666667</v>
      </c>
      <c r="E412" s="278">
        <v>1592.4333333333334</v>
      </c>
      <c r="F412" s="278">
        <v>1563.3166666666666</v>
      </c>
      <c r="G412" s="278">
        <v>1535.0833333333333</v>
      </c>
      <c r="H412" s="278">
        <v>1649.7833333333335</v>
      </c>
      <c r="I412" s="278">
        <v>1678.0166666666667</v>
      </c>
      <c r="J412" s="278">
        <v>1707.1333333333337</v>
      </c>
      <c r="K412" s="276">
        <v>1648.9</v>
      </c>
      <c r="L412" s="276">
        <v>1591.55</v>
      </c>
      <c r="M412" s="276">
        <v>0.25331999999999999</v>
      </c>
    </row>
    <row r="413" spans="1:13">
      <c r="A413" s="267">
        <v>405</v>
      </c>
      <c r="B413" s="276" t="s">
        <v>518</v>
      </c>
      <c r="C413" s="277">
        <v>187.75</v>
      </c>
      <c r="D413" s="278">
        <v>187.95000000000002</v>
      </c>
      <c r="E413" s="278">
        <v>184.45000000000005</v>
      </c>
      <c r="F413" s="278">
        <v>181.15000000000003</v>
      </c>
      <c r="G413" s="278">
        <v>177.65000000000006</v>
      </c>
      <c r="H413" s="278">
        <v>191.25000000000003</v>
      </c>
      <c r="I413" s="278">
        <v>194.74999999999997</v>
      </c>
      <c r="J413" s="278">
        <v>198.05</v>
      </c>
      <c r="K413" s="276">
        <v>191.45</v>
      </c>
      <c r="L413" s="276">
        <v>184.65</v>
      </c>
      <c r="M413" s="276">
        <v>2.7471100000000002</v>
      </c>
    </row>
    <row r="414" spans="1:13">
      <c r="A414" s="267">
        <v>406</v>
      </c>
      <c r="B414" s="276" t="s">
        <v>173</v>
      </c>
      <c r="C414" s="277">
        <v>24905.15</v>
      </c>
      <c r="D414" s="278">
        <v>24882.7</v>
      </c>
      <c r="E414" s="278">
        <v>24724.800000000003</v>
      </c>
      <c r="F414" s="278">
        <v>24544.45</v>
      </c>
      <c r="G414" s="278">
        <v>24386.550000000003</v>
      </c>
      <c r="H414" s="278">
        <v>25063.050000000003</v>
      </c>
      <c r="I414" s="278">
        <v>25220.950000000004</v>
      </c>
      <c r="J414" s="278">
        <v>25401.300000000003</v>
      </c>
      <c r="K414" s="276">
        <v>25040.6</v>
      </c>
      <c r="L414" s="276">
        <v>24702.35</v>
      </c>
      <c r="M414" s="276">
        <v>0.57011999999999996</v>
      </c>
    </row>
    <row r="415" spans="1:13">
      <c r="A415" s="267">
        <v>407</v>
      </c>
      <c r="B415" s="276" t="s">
        <v>520</v>
      </c>
      <c r="C415" s="277">
        <v>1078.45</v>
      </c>
      <c r="D415" s="278">
        <v>1082.8166666666666</v>
      </c>
      <c r="E415" s="278">
        <v>1070.6333333333332</v>
      </c>
      <c r="F415" s="278">
        <v>1062.8166666666666</v>
      </c>
      <c r="G415" s="278">
        <v>1050.6333333333332</v>
      </c>
      <c r="H415" s="278">
        <v>1090.6333333333332</v>
      </c>
      <c r="I415" s="278">
        <v>1102.8166666666666</v>
      </c>
      <c r="J415" s="278">
        <v>1110.6333333333332</v>
      </c>
      <c r="K415" s="276">
        <v>1095</v>
      </c>
      <c r="L415" s="276">
        <v>1075</v>
      </c>
      <c r="M415" s="276">
        <v>0.60026999999999997</v>
      </c>
    </row>
    <row r="416" spans="1:13">
      <c r="A416" s="267">
        <v>408</v>
      </c>
      <c r="B416" s="276" t="s">
        <v>174</v>
      </c>
      <c r="C416" s="277">
        <v>1534.25</v>
      </c>
      <c r="D416" s="278">
        <v>1529.2833333333335</v>
      </c>
      <c r="E416" s="278">
        <v>1508.666666666667</v>
      </c>
      <c r="F416" s="278">
        <v>1483.0833333333335</v>
      </c>
      <c r="G416" s="278">
        <v>1462.4666666666669</v>
      </c>
      <c r="H416" s="278">
        <v>1554.866666666667</v>
      </c>
      <c r="I416" s="278">
        <v>1575.4833333333333</v>
      </c>
      <c r="J416" s="278">
        <v>1601.0666666666671</v>
      </c>
      <c r="K416" s="276">
        <v>1549.9</v>
      </c>
      <c r="L416" s="276">
        <v>1503.7</v>
      </c>
      <c r="M416" s="276">
        <v>9.4506599999999992</v>
      </c>
    </row>
    <row r="417" spans="1:13">
      <c r="A417" s="267">
        <v>409</v>
      </c>
      <c r="B417" s="276" t="s">
        <v>515</v>
      </c>
      <c r="C417" s="277">
        <v>462.15</v>
      </c>
      <c r="D417" s="278">
        <v>462.7166666666667</v>
      </c>
      <c r="E417" s="278">
        <v>458.13333333333338</v>
      </c>
      <c r="F417" s="278">
        <v>454.11666666666667</v>
      </c>
      <c r="G417" s="278">
        <v>449.53333333333336</v>
      </c>
      <c r="H417" s="278">
        <v>466.73333333333341</v>
      </c>
      <c r="I417" s="278">
        <v>471.31666666666666</v>
      </c>
      <c r="J417" s="278">
        <v>475.33333333333343</v>
      </c>
      <c r="K417" s="276">
        <v>467.3</v>
      </c>
      <c r="L417" s="276">
        <v>458.7</v>
      </c>
      <c r="M417" s="276">
        <v>1.6164099999999999</v>
      </c>
    </row>
    <row r="418" spans="1:13">
      <c r="A418" s="267">
        <v>410</v>
      </c>
      <c r="B418" s="276" t="s">
        <v>510</v>
      </c>
      <c r="C418" s="277">
        <v>23.95</v>
      </c>
      <c r="D418" s="278">
        <v>23.983333333333334</v>
      </c>
      <c r="E418" s="278">
        <v>23.766666666666669</v>
      </c>
      <c r="F418" s="278">
        <v>23.583333333333336</v>
      </c>
      <c r="G418" s="278">
        <v>23.366666666666671</v>
      </c>
      <c r="H418" s="278">
        <v>24.166666666666668</v>
      </c>
      <c r="I418" s="278">
        <v>24.383333333333336</v>
      </c>
      <c r="J418" s="278">
        <v>24.566666666666666</v>
      </c>
      <c r="K418" s="276">
        <v>24.2</v>
      </c>
      <c r="L418" s="276">
        <v>23.8</v>
      </c>
      <c r="M418" s="276">
        <v>14.825240000000001</v>
      </c>
    </row>
    <row r="419" spans="1:13">
      <c r="A419" s="267">
        <v>411</v>
      </c>
      <c r="B419" s="276" t="s">
        <v>511</v>
      </c>
      <c r="C419" s="277">
        <v>1633.85</v>
      </c>
      <c r="D419" s="278">
        <v>1624.0833333333333</v>
      </c>
      <c r="E419" s="278">
        <v>1588.2166666666665</v>
      </c>
      <c r="F419" s="278">
        <v>1542.5833333333333</v>
      </c>
      <c r="G419" s="278">
        <v>1506.7166666666665</v>
      </c>
      <c r="H419" s="278">
        <v>1669.7166666666665</v>
      </c>
      <c r="I419" s="278">
        <v>1705.5833333333333</v>
      </c>
      <c r="J419" s="278">
        <v>1751.2166666666665</v>
      </c>
      <c r="K419" s="276">
        <v>1659.95</v>
      </c>
      <c r="L419" s="276">
        <v>1578.45</v>
      </c>
      <c r="M419" s="276">
        <v>0.56189999999999996</v>
      </c>
    </row>
    <row r="420" spans="1:13">
      <c r="A420" s="267">
        <v>412</v>
      </c>
      <c r="B420" s="276" t="s">
        <v>521</v>
      </c>
      <c r="C420" s="277">
        <v>320.89999999999998</v>
      </c>
      <c r="D420" s="278">
        <v>322.18333333333334</v>
      </c>
      <c r="E420" s="278">
        <v>318.7166666666667</v>
      </c>
      <c r="F420" s="278">
        <v>316.53333333333336</v>
      </c>
      <c r="G420" s="278">
        <v>313.06666666666672</v>
      </c>
      <c r="H420" s="278">
        <v>324.36666666666667</v>
      </c>
      <c r="I420" s="278">
        <v>327.83333333333326</v>
      </c>
      <c r="J420" s="278">
        <v>330.01666666666665</v>
      </c>
      <c r="K420" s="276">
        <v>325.64999999999998</v>
      </c>
      <c r="L420" s="276">
        <v>320</v>
      </c>
      <c r="M420" s="276">
        <v>2.3415599999999999</v>
      </c>
    </row>
    <row r="421" spans="1:13">
      <c r="A421" s="267">
        <v>413</v>
      </c>
      <c r="B421" s="276" t="s">
        <v>522</v>
      </c>
      <c r="C421" s="277">
        <v>1054.6500000000001</v>
      </c>
      <c r="D421" s="278">
        <v>1053.5833333333333</v>
      </c>
      <c r="E421" s="278">
        <v>1028.1666666666665</v>
      </c>
      <c r="F421" s="278">
        <v>1001.6833333333332</v>
      </c>
      <c r="G421" s="278">
        <v>976.26666666666642</v>
      </c>
      <c r="H421" s="278">
        <v>1080.0666666666666</v>
      </c>
      <c r="I421" s="278">
        <v>1105.4833333333331</v>
      </c>
      <c r="J421" s="278">
        <v>1131.9666666666667</v>
      </c>
      <c r="K421" s="276">
        <v>1079</v>
      </c>
      <c r="L421" s="276">
        <v>1027.0999999999999</v>
      </c>
      <c r="M421" s="276">
        <v>0.46971000000000002</v>
      </c>
    </row>
    <row r="422" spans="1:13">
      <c r="A422" s="267">
        <v>414</v>
      </c>
      <c r="B422" s="276" t="s">
        <v>523</v>
      </c>
      <c r="C422" s="277">
        <v>345.4</v>
      </c>
      <c r="D422" s="278">
        <v>345.7166666666667</v>
      </c>
      <c r="E422" s="278">
        <v>342.68333333333339</v>
      </c>
      <c r="F422" s="278">
        <v>339.9666666666667</v>
      </c>
      <c r="G422" s="278">
        <v>336.93333333333339</v>
      </c>
      <c r="H422" s="278">
        <v>348.43333333333339</v>
      </c>
      <c r="I422" s="278">
        <v>351.4666666666667</v>
      </c>
      <c r="J422" s="278">
        <v>354.18333333333339</v>
      </c>
      <c r="K422" s="276">
        <v>348.75</v>
      </c>
      <c r="L422" s="276">
        <v>343</v>
      </c>
      <c r="M422" s="276">
        <v>2.78945</v>
      </c>
    </row>
    <row r="423" spans="1:13">
      <c r="A423" s="267">
        <v>415</v>
      </c>
      <c r="B423" s="276" t="s">
        <v>524</v>
      </c>
      <c r="C423" s="277">
        <v>9.1999999999999993</v>
      </c>
      <c r="D423" s="278">
        <v>8.8166666666666647</v>
      </c>
      <c r="E423" s="278">
        <v>8.2833333333333297</v>
      </c>
      <c r="F423" s="278">
        <v>7.3666666666666654</v>
      </c>
      <c r="G423" s="278">
        <v>6.8333333333333304</v>
      </c>
      <c r="H423" s="278">
        <v>9.733333333333329</v>
      </c>
      <c r="I423" s="278">
        <v>10.266666666666664</v>
      </c>
      <c r="J423" s="278">
        <v>11.183333333333328</v>
      </c>
      <c r="K423" s="276">
        <v>9.35</v>
      </c>
      <c r="L423" s="276">
        <v>7.9</v>
      </c>
      <c r="M423" s="276">
        <v>1198.9142199999999</v>
      </c>
    </row>
    <row r="424" spans="1:13">
      <c r="A424" s="267">
        <v>416</v>
      </c>
      <c r="B424" s="276" t="s">
        <v>2516</v>
      </c>
      <c r="C424" s="277">
        <v>751.3</v>
      </c>
      <c r="D424" s="278">
        <v>756.08333333333337</v>
      </c>
      <c r="E424" s="278">
        <v>742.2166666666667</v>
      </c>
      <c r="F424" s="278">
        <v>733.13333333333333</v>
      </c>
      <c r="G424" s="278">
        <v>719.26666666666665</v>
      </c>
      <c r="H424" s="278">
        <v>765.16666666666674</v>
      </c>
      <c r="I424" s="278">
        <v>779.0333333333333</v>
      </c>
      <c r="J424" s="278">
        <v>788.11666666666679</v>
      </c>
      <c r="K424" s="276">
        <v>769.95</v>
      </c>
      <c r="L424" s="276">
        <v>747</v>
      </c>
      <c r="M424" s="276">
        <v>0.26724999999999999</v>
      </c>
    </row>
    <row r="425" spans="1:13">
      <c r="A425" s="267">
        <v>417</v>
      </c>
      <c r="B425" s="276" t="s">
        <v>527</v>
      </c>
      <c r="C425" s="285">
        <v>186.35</v>
      </c>
      <c r="D425" s="286">
        <v>186.01666666666665</v>
      </c>
      <c r="E425" s="286">
        <v>182.33333333333331</v>
      </c>
      <c r="F425" s="286">
        <v>178.31666666666666</v>
      </c>
      <c r="G425" s="286">
        <v>174.63333333333333</v>
      </c>
      <c r="H425" s="286">
        <v>190.0333333333333</v>
      </c>
      <c r="I425" s="286">
        <v>193.71666666666664</v>
      </c>
      <c r="J425" s="286">
        <v>197.73333333333329</v>
      </c>
      <c r="K425" s="287">
        <v>189.7</v>
      </c>
      <c r="L425" s="287">
        <v>182</v>
      </c>
      <c r="M425" s="287">
        <v>9.3871900000000004</v>
      </c>
    </row>
    <row r="426" spans="1:13">
      <c r="A426" s="267">
        <v>418</v>
      </c>
      <c r="B426" s="276" t="s">
        <v>2525</v>
      </c>
      <c r="C426" s="276">
        <v>81.099999999999994</v>
      </c>
      <c r="D426" s="278">
        <v>80.8</v>
      </c>
      <c r="E426" s="278">
        <v>78.199999999999989</v>
      </c>
      <c r="F426" s="278">
        <v>75.3</v>
      </c>
      <c r="G426" s="278">
        <v>72.699999999999989</v>
      </c>
      <c r="H426" s="278">
        <v>83.699999999999989</v>
      </c>
      <c r="I426" s="278">
        <v>86.299999999999983</v>
      </c>
      <c r="J426" s="278">
        <v>89.199999999999989</v>
      </c>
      <c r="K426" s="276">
        <v>83.4</v>
      </c>
      <c r="L426" s="276">
        <v>77.900000000000006</v>
      </c>
      <c r="M426" s="276">
        <v>139.67738</v>
      </c>
    </row>
    <row r="427" spans="1:13">
      <c r="A427" s="267">
        <v>419</v>
      </c>
      <c r="B427" s="276" t="s">
        <v>175</v>
      </c>
      <c r="C427" s="276">
        <v>5266.65</v>
      </c>
      <c r="D427" s="278">
        <v>5269.5666666666666</v>
      </c>
      <c r="E427" s="278">
        <v>5214.1333333333332</v>
      </c>
      <c r="F427" s="278">
        <v>5161.6166666666668</v>
      </c>
      <c r="G427" s="278">
        <v>5106.1833333333334</v>
      </c>
      <c r="H427" s="278">
        <v>5322.083333333333</v>
      </c>
      <c r="I427" s="278">
        <v>5377.5166666666655</v>
      </c>
      <c r="J427" s="278">
        <v>5430.0333333333328</v>
      </c>
      <c r="K427" s="276">
        <v>5325</v>
      </c>
      <c r="L427" s="276">
        <v>5217.05</v>
      </c>
      <c r="M427" s="276">
        <v>2.0852599999999999</v>
      </c>
    </row>
    <row r="428" spans="1:13">
      <c r="A428" s="267">
        <v>420</v>
      </c>
      <c r="B428" s="276" t="s">
        <v>176</v>
      </c>
      <c r="C428" s="276">
        <v>1033.6500000000001</v>
      </c>
      <c r="D428" s="278">
        <v>1040.2833333333335</v>
      </c>
      <c r="E428" s="278">
        <v>1021.666666666667</v>
      </c>
      <c r="F428" s="278">
        <v>1009.6833333333334</v>
      </c>
      <c r="G428" s="278">
        <v>991.06666666666683</v>
      </c>
      <c r="H428" s="278">
        <v>1052.2666666666671</v>
      </c>
      <c r="I428" s="278">
        <v>1070.8833333333334</v>
      </c>
      <c r="J428" s="278">
        <v>1082.8666666666672</v>
      </c>
      <c r="K428" s="276">
        <v>1058.9000000000001</v>
      </c>
      <c r="L428" s="276">
        <v>1028.3</v>
      </c>
      <c r="M428" s="276">
        <v>32.524009999999997</v>
      </c>
    </row>
    <row r="429" spans="1:13">
      <c r="A429" s="267">
        <v>421</v>
      </c>
      <c r="B429" s="276" t="s">
        <v>177</v>
      </c>
      <c r="C429" s="276">
        <v>768.5</v>
      </c>
      <c r="D429" s="278">
        <v>772.76666666666677</v>
      </c>
      <c r="E429" s="278">
        <v>757.73333333333358</v>
      </c>
      <c r="F429" s="278">
        <v>746.96666666666681</v>
      </c>
      <c r="G429" s="278">
        <v>731.93333333333362</v>
      </c>
      <c r="H429" s="278">
        <v>783.53333333333353</v>
      </c>
      <c r="I429" s="278">
        <v>798.56666666666661</v>
      </c>
      <c r="J429" s="278">
        <v>809.33333333333348</v>
      </c>
      <c r="K429" s="276">
        <v>787.8</v>
      </c>
      <c r="L429" s="276">
        <v>762</v>
      </c>
      <c r="M429" s="276">
        <v>3.9153199999999999</v>
      </c>
    </row>
    <row r="430" spans="1:13">
      <c r="A430" s="267">
        <v>422</v>
      </c>
      <c r="B430" s="276" t="s">
        <v>525</v>
      </c>
      <c r="C430" s="276">
        <v>90.85</v>
      </c>
      <c r="D430" s="278">
        <v>91.149999999999991</v>
      </c>
      <c r="E430" s="278">
        <v>89.699999999999989</v>
      </c>
      <c r="F430" s="278">
        <v>88.55</v>
      </c>
      <c r="G430" s="278">
        <v>87.1</v>
      </c>
      <c r="H430" s="278">
        <v>92.299999999999983</v>
      </c>
      <c r="I430" s="278">
        <v>93.75</v>
      </c>
      <c r="J430" s="278">
        <v>94.899999999999977</v>
      </c>
      <c r="K430" s="276">
        <v>92.6</v>
      </c>
      <c r="L430" s="276">
        <v>90</v>
      </c>
      <c r="M430" s="276">
        <v>2.6452300000000002</v>
      </c>
    </row>
    <row r="431" spans="1:13">
      <c r="A431" s="267">
        <v>423</v>
      </c>
      <c r="B431" s="276" t="s">
        <v>526</v>
      </c>
      <c r="C431" s="276">
        <v>485.75</v>
      </c>
      <c r="D431" s="278">
        <v>481.05</v>
      </c>
      <c r="E431" s="278">
        <v>467.70000000000005</v>
      </c>
      <c r="F431" s="278">
        <v>449.65000000000003</v>
      </c>
      <c r="G431" s="278">
        <v>436.30000000000007</v>
      </c>
      <c r="H431" s="278">
        <v>499.1</v>
      </c>
      <c r="I431" s="278">
        <v>512.45000000000005</v>
      </c>
      <c r="J431" s="278">
        <v>530.5</v>
      </c>
      <c r="K431" s="276">
        <v>494.4</v>
      </c>
      <c r="L431" s="276">
        <v>463</v>
      </c>
      <c r="M431" s="276">
        <v>31.12593</v>
      </c>
    </row>
    <row r="432" spans="1:13">
      <c r="A432" s="267">
        <v>425</v>
      </c>
      <c r="B432" s="276" t="s">
        <v>3387</v>
      </c>
      <c r="C432" s="276">
        <v>292.10000000000002</v>
      </c>
      <c r="D432" s="278">
        <v>292.13333333333338</v>
      </c>
      <c r="E432" s="278">
        <v>287.96666666666675</v>
      </c>
      <c r="F432" s="278">
        <v>283.83333333333337</v>
      </c>
      <c r="G432" s="278">
        <v>279.66666666666674</v>
      </c>
      <c r="H432" s="278">
        <v>296.26666666666677</v>
      </c>
      <c r="I432" s="278">
        <v>300.43333333333339</v>
      </c>
      <c r="J432" s="278">
        <v>304.56666666666678</v>
      </c>
      <c r="K432" s="276">
        <v>296.3</v>
      </c>
      <c r="L432" s="276">
        <v>288</v>
      </c>
      <c r="M432" s="276">
        <v>7.1343800000000002</v>
      </c>
    </row>
    <row r="433" spans="1:13">
      <c r="A433" s="267">
        <v>426</v>
      </c>
      <c r="B433" s="276" t="s">
        <v>529</v>
      </c>
      <c r="C433" s="276">
        <v>1769.35</v>
      </c>
      <c r="D433" s="278">
        <v>1778.1166666666668</v>
      </c>
      <c r="E433" s="278">
        <v>1756.2333333333336</v>
      </c>
      <c r="F433" s="278">
        <v>1743.1166666666668</v>
      </c>
      <c r="G433" s="278">
        <v>1721.2333333333336</v>
      </c>
      <c r="H433" s="278">
        <v>1791.2333333333336</v>
      </c>
      <c r="I433" s="278">
        <v>1813.1166666666668</v>
      </c>
      <c r="J433" s="278">
        <v>1826.2333333333336</v>
      </c>
      <c r="K433" s="276">
        <v>1800</v>
      </c>
      <c r="L433" s="276">
        <v>1765</v>
      </c>
      <c r="M433" s="276">
        <v>0.62239</v>
      </c>
    </row>
    <row r="434" spans="1:13">
      <c r="A434" s="267">
        <v>427</v>
      </c>
      <c r="B434" s="276" t="s">
        <v>530</v>
      </c>
      <c r="C434" s="276">
        <v>538.54999999999995</v>
      </c>
      <c r="D434" s="278">
        <v>542.51666666666665</v>
      </c>
      <c r="E434" s="278">
        <v>530.08333333333326</v>
      </c>
      <c r="F434" s="278">
        <v>521.61666666666656</v>
      </c>
      <c r="G434" s="278">
        <v>509.18333333333317</v>
      </c>
      <c r="H434" s="278">
        <v>550.98333333333335</v>
      </c>
      <c r="I434" s="278">
        <v>563.41666666666674</v>
      </c>
      <c r="J434" s="278">
        <v>571.88333333333344</v>
      </c>
      <c r="K434" s="276">
        <v>554.95000000000005</v>
      </c>
      <c r="L434" s="276">
        <v>534.04999999999995</v>
      </c>
      <c r="M434" s="276">
        <v>1.70845</v>
      </c>
    </row>
    <row r="435" spans="1:13">
      <c r="A435" s="267">
        <v>428</v>
      </c>
      <c r="B435" s="276" t="s">
        <v>178</v>
      </c>
      <c r="C435" s="276">
        <v>548.25</v>
      </c>
      <c r="D435" s="278">
        <v>546.9</v>
      </c>
      <c r="E435" s="278">
        <v>542.34999999999991</v>
      </c>
      <c r="F435" s="278">
        <v>536.44999999999993</v>
      </c>
      <c r="G435" s="278">
        <v>531.89999999999986</v>
      </c>
      <c r="H435" s="278">
        <v>552.79999999999995</v>
      </c>
      <c r="I435" s="278">
        <v>557.34999999999991</v>
      </c>
      <c r="J435" s="278">
        <v>563.25</v>
      </c>
      <c r="K435" s="276">
        <v>551.45000000000005</v>
      </c>
      <c r="L435" s="276">
        <v>541</v>
      </c>
      <c r="M435" s="276">
        <v>93.454580000000007</v>
      </c>
    </row>
    <row r="436" spans="1:13">
      <c r="A436" s="267">
        <v>429</v>
      </c>
      <c r="B436" s="276" t="s">
        <v>531</v>
      </c>
      <c r="C436" s="276">
        <v>322.5</v>
      </c>
      <c r="D436" s="278">
        <v>324.8</v>
      </c>
      <c r="E436" s="278">
        <v>317.70000000000005</v>
      </c>
      <c r="F436" s="278">
        <v>312.90000000000003</v>
      </c>
      <c r="G436" s="278">
        <v>305.80000000000007</v>
      </c>
      <c r="H436" s="278">
        <v>329.6</v>
      </c>
      <c r="I436" s="278">
        <v>336.70000000000005</v>
      </c>
      <c r="J436" s="278">
        <v>341.5</v>
      </c>
      <c r="K436" s="276">
        <v>331.9</v>
      </c>
      <c r="L436" s="276">
        <v>320</v>
      </c>
      <c r="M436" s="276">
        <v>5.4819599999999999</v>
      </c>
    </row>
    <row r="437" spans="1:13">
      <c r="A437" s="267">
        <v>430</v>
      </c>
      <c r="B437" s="276" t="s">
        <v>179</v>
      </c>
      <c r="C437" s="276">
        <v>443.25</v>
      </c>
      <c r="D437" s="278">
        <v>442.09999999999997</v>
      </c>
      <c r="E437" s="278">
        <v>434.29999999999995</v>
      </c>
      <c r="F437" s="278">
        <v>425.34999999999997</v>
      </c>
      <c r="G437" s="278">
        <v>417.54999999999995</v>
      </c>
      <c r="H437" s="278">
        <v>451.04999999999995</v>
      </c>
      <c r="I437" s="278">
        <v>458.85</v>
      </c>
      <c r="J437" s="278">
        <v>467.79999999999995</v>
      </c>
      <c r="K437" s="276">
        <v>449.9</v>
      </c>
      <c r="L437" s="276">
        <v>433.15</v>
      </c>
      <c r="M437" s="276">
        <v>62.420180000000002</v>
      </c>
    </row>
    <row r="438" spans="1:13">
      <c r="A438" s="267">
        <v>431</v>
      </c>
      <c r="B438" s="276" t="s">
        <v>532</v>
      </c>
      <c r="C438" s="276">
        <v>203.6</v>
      </c>
      <c r="D438" s="278">
        <v>203.18333333333331</v>
      </c>
      <c r="E438" s="278">
        <v>199.46666666666661</v>
      </c>
      <c r="F438" s="278">
        <v>195.33333333333331</v>
      </c>
      <c r="G438" s="278">
        <v>191.61666666666662</v>
      </c>
      <c r="H438" s="278">
        <v>207.31666666666661</v>
      </c>
      <c r="I438" s="278">
        <v>211.0333333333333</v>
      </c>
      <c r="J438" s="278">
        <v>215.1666666666666</v>
      </c>
      <c r="K438" s="276">
        <v>206.9</v>
      </c>
      <c r="L438" s="276">
        <v>199.05</v>
      </c>
      <c r="M438" s="276">
        <v>2.1984499999999998</v>
      </c>
    </row>
    <row r="439" spans="1:13">
      <c r="A439" s="267">
        <v>432</v>
      </c>
      <c r="B439" s="276" t="s">
        <v>533</v>
      </c>
      <c r="C439" s="276">
        <v>1615.65</v>
      </c>
      <c r="D439" s="278">
        <v>1644.1499999999999</v>
      </c>
      <c r="E439" s="278">
        <v>1558.4499999999998</v>
      </c>
      <c r="F439" s="278">
        <v>1501.25</v>
      </c>
      <c r="G439" s="278">
        <v>1415.55</v>
      </c>
      <c r="H439" s="278">
        <v>1701.3499999999997</v>
      </c>
      <c r="I439" s="278">
        <v>1787.05</v>
      </c>
      <c r="J439" s="278">
        <v>1844.2499999999995</v>
      </c>
      <c r="K439" s="276">
        <v>1729.85</v>
      </c>
      <c r="L439" s="276">
        <v>1586.95</v>
      </c>
      <c r="M439" s="276">
        <v>2.4681600000000001</v>
      </c>
    </row>
    <row r="440" spans="1:13">
      <c r="A440" s="267">
        <v>433</v>
      </c>
      <c r="B440" s="276" t="s">
        <v>534</v>
      </c>
      <c r="C440" s="276">
        <v>3.55</v>
      </c>
      <c r="D440" s="278">
        <v>3.5499999999999994</v>
      </c>
      <c r="E440" s="278">
        <v>3.4499999999999988</v>
      </c>
      <c r="F440" s="278">
        <v>3.3499999999999996</v>
      </c>
      <c r="G440" s="278">
        <v>3.2499999999999991</v>
      </c>
      <c r="H440" s="278">
        <v>3.6499999999999986</v>
      </c>
      <c r="I440" s="278">
        <v>3.7499999999999991</v>
      </c>
      <c r="J440" s="278">
        <v>3.8499999999999983</v>
      </c>
      <c r="K440" s="276">
        <v>3.65</v>
      </c>
      <c r="L440" s="276">
        <v>3.45</v>
      </c>
      <c r="M440" s="276">
        <v>225.80062000000001</v>
      </c>
    </row>
    <row r="441" spans="1:13">
      <c r="A441" s="267">
        <v>434</v>
      </c>
      <c r="B441" s="276" t="s">
        <v>535</v>
      </c>
      <c r="C441" s="276">
        <v>139.5</v>
      </c>
      <c r="D441" s="278">
        <v>139.58333333333334</v>
      </c>
      <c r="E441" s="278">
        <v>136.16666666666669</v>
      </c>
      <c r="F441" s="278">
        <v>132.83333333333334</v>
      </c>
      <c r="G441" s="278">
        <v>129.41666666666669</v>
      </c>
      <c r="H441" s="278">
        <v>142.91666666666669</v>
      </c>
      <c r="I441" s="278">
        <v>146.33333333333337</v>
      </c>
      <c r="J441" s="278">
        <v>149.66666666666669</v>
      </c>
      <c r="K441" s="276">
        <v>143</v>
      </c>
      <c r="L441" s="276">
        <v>136.25</v>
      </c>
      <c r="M441" s="276">
        <v>1.74119</v>
      </c>
    </row>
    <row r="442" spans="1:13">
      <c r="A442" s="267">
        <v>435</v>
      </c>
      <c r="B442" s="276" t="s">
        <v>2593</v>
      </c>
      <c r="C442" s="276">
        <v>242.3</v>
      </c>
      <c r="D442" s="278">
        <v>244.28333333333333</v>
      </c>
      <c r="E442" s="278">
        <v>235.66666666666666</v>
      </c>
      <c r="F442" s="278">
        <v>229.03333333333333</v>
      </c>
      <c r="G442" s="278">
        <v>220.41666666666666</v>
      </c>
      <c r="H442" s="278">
        <v>250.91666666666666</v>
      </c>
      <c r="I442" s="278">
        <v>259.5333333333333</v>
      </c>
      <c r="J442" s="278">
        <v>266.16666666666663</v>
      </c>
      <c r="K442" s="276">
        <v>252.9</v>
      </c>
      <c r="L442" s="276">
        <v>237.65</v>
      </c>
      <c r="M442" s="276">
        <v>4.0896600000000003</v>
      </c>
    </row>
    <row r="443" spans="1:13">
      <c r="A443" s="267">
        <v>436</v>
      </c>
      <c r="B443" s="276" t="s">
        <v>536</v>
      </c>
      <c r="C443" s="276">
        <v>851.5</v>
      </c>
      <c r="D443" s="278">
        <v>854.76666666666677</v>
      </c>
      <c r="E443" s="278">
        <v>826.53333333333353</v>
      </c>
      <c r="F443" s="278">
        <v>801.56666666666672</v>
      </c>
      <c r="G443" s="278">
        <v>773.33333333333348</v>
      </c>
      <c r="H443" s="278">
        <v>879.73333333333358</v>
      </c>
      <c r="I443" s="278">
        <v>907.96666666666692</v>
      </c>
      <c r="J443" s="278">
        <v>932.93333333333362</v>
      </c>
      <c r="K443" s="276">
        <v>883</v>
      </c>
      <c r="L443" s="276">
        <v>829.8</v>
      </c>
      <c r="M443" s="276">
        <v>5.8169000000000004</v>
      </c>
    </row>
    <row r="444" spans="1:13">
      <c r="A444" s="267">
        <v>437</v>
      </c>
      <c r="B444" s="276" t="s">
        <v>282</v>
      </c>
      <c r="C444" s="276">
        <v>569.1</v>
      </c>
      <c r="D444" s="278">
        <v>570.69999999999993</v>
      </c>
      <c r="E444" s="278">
        <v>563.99999999999989</v>
      </c>
      <c r="F444" s="278">
        <v>558.9</v>
      </c>
      <c r="G444" s="278">
        <v>552.19999999999993</v>
      </c>
      <c r="H444" s="278">
        <v>575.79999999999984</v>
      </c>
      <c r="I444" s="278">
        <v>582.49999999999989</v>
      </c>
      <c r="J444" s="278">
        <v>587.5999999999998</v>
      </c>
      <c r="K444" s="276">
        <v>577.4</v>
      </c>
      <c r="L444" s="276">
        <v>565.6</v>
      </c>
      <c r="M444" s="276">
        <v>3.2411699999999999</v>
      </c>
    </row>
    <row r="445" spans="1:13">
      <c r="A445" s="267">
        <v>438</v>
      </c>
      <c r="B445" s="276" t="s">
        <v>542</v>
      </c>
      <c r="C445" s="276">
        <v>44.05</v>
      </c>
      <c r="D445" s="278">
        <v>44.366666666666674</v>
      </c>
      <c r="E445" s="278">
        <v>43.383333333333347</v>
      </c>
      <c r="F445" s="278">
        <v>42.716666666666676</v>
      </c>
      <c r="G445" s="278">
        <v>41.733333333333348</v>
      </c>
      <c r="H445" s="278">
        <v>45.033333333333346</v>
      </c>
      <c r="I445" s="278">
        <v>46.016666666666666</v>
      </c>
      <c r="J445" s="278">
        <v>46.683333333333344</v>
      </c>
      <c r="K445" s="276">
        <v>45.35</v>
      </c>
      <c r="L445" s="276">
        <v>43.7</v>
      </c>
      <c r="M445" s="276">
        <v>20.268979999999999</v>
      </c>
    </row>
    <row r="446" spans="1:13">
      <c r="A446" s="267">
        <v>439</v>
      </c>
      <c r="B446" s="276" t="s">
        <v>2608</v>
      </c>
      <c r="C446" s="276">
        <v>11207.75</v>
      </c>
      <c r="D446" s="278">
        <v>11200.066666666666</v>
      </c>
      <c r="E446" s="278">
        <v>11050.133333333331</v>
      </c>
      <c r="F446" s="278">
        <v>10892.516666666666</v>
      </c>
      <c r="G446" s="278">
        <v>10742.583333333332</v>
      </c>
      <c r="H446" s="278">
        <v>11357.683333333331</v>
      </c>
      <c r="I446" s="278">
        <v>11507.616666666665</v>
      </c>
      <c r="J446" s="278">
        <v>11665.23333333333</v>
      </c>
      <c r="K446" s="276">
        <v>11350</v>
      </c>
      <c r="L446" s="276">
        <v>11042.45</v>
      </c>
      <c r="M446" s="276">
        <v>1.008E-2</v>
      </c>
    </row>
    <row r="447" spans="1:13">
      <c r="A447" s="267">
        <v>440</v>
      </c>
      <c r="B447" s="276" t="s">
        <v>2613</v>
      </c>
      <c r="C447" s="276">
        <v>1024.55</v>
      </c>
      <c r="D447" s="278">
        <v>1034.7666666666667</v>
      </c>
      <c r="E447" s="278">
        <v>1011.7833333333333</v>
      </c>
      <c r="F447" s="278">
        <v>999.01666666666665</v>
      </c>
      <c r="G447" s="278">
        <v>976.0333333333333</v>
      </c>
      <c r="H447" s="278">
        <v>1047.5333333333333</v>
      </c>
      <c r="I447" s="278">
        <v>1070.5166666666664</v>
      </c>
      <c r="J447" s="278">
        <v>1083.2833333333333</v>
      </c>
      <c r="K447" s="276">
        <v>1057.75</v>
      </c>
      <c r="L447" s="276">
        <v>1022</v>
      </c>
      <c r="M447" s="276">
        <v>0.97672999999999999</v>
      </c>
    </row>
    <row r="448" spans="1:13">
      <c r="A448" s="267">
        <v>441</v>
      </c>
      <c r="B448" s="276" t="s">
        <v>3464</v>
      </c>
      <c r="C448" s="276">
        <v>550.4</v>
      </c>
      <c r="D448" s="278">
        <v>547.76666666666665</v>
      </c>
      <c r="E448" s="278">
        <v>542.63333333333333</v>
      </c>
      <c r="F448" s="278">
        <v>534.86666666666667</v>
      </c>
      <c r="G448" s="278">
        <v>529.73333333333335</v>
      </c>
      <c r="H448" s="278">
        <v>555.5333333333333</v>
      </c>
      <c r="I448" s="278">
        <v>560.66666666666652</v>
      </c>
      <c r="J448" s="278">
        <v>568.43333333333328</v>
      </c>
      <c r="K448" s="276">
        <v>552.9</v>
      </c>
      <c r="L448" s="276">
        <v>540</v>
      </c>
      <c r="M448" s="276">
        <v>38.592179999999999</v>
      </c>
    </row>
    <row r="449" spans="1:13">
      <c r="A449" s="267">
        <v>442</v>
      </c>
      <c r="B449" s="276" t="s">
        <v>182</v>
      </c>
      <c r="C449" s="276">
        <v>1691.4</v>
      </c>
      <c r="D449" s="278">
        <v>1693.5333333333335</v>
      </c>
      <c r="E449" s="278">
        <v>1672.0666666666671</v>
      </c>
      <c r="F449" s="278">
        <v>1652.7333333333336</v>
      </c>
      <c r="G449" s="278">
        <v>1631.2666666666671</v>
      </c>
      <c r="H449" s="278">
        <v>1712.866666666667</v>
      </c>
      <c r="I449" s="278">
        <v>1734.3333333333337</v>
      </c>
      <c r="J449" s="278">
        <v>1753.666666666667</v>
      </c>
      <c r="K449" s="276">
        <v>1715</v>
      </c>
      <c r="L449" s="276">
        <v>1674.2</v>
      </c>
      <c r="M449" s="276">
        <v>3.3760599999999998</v>
      </c>
    </row>
    <row r="450" spans="1:13">
      <c r="A450" s="267">
        <v>443</v>
      </c>
      <c r="B450" s="276" t="s">
        <v>543</v>
      </c>
      <c r="C450" s="276">
        <v>972.7</v>
      </c>
      <c r="D450" s="278">
        <v>973.9</v>
      </c>
      <c r="E450" s="278">
        <v>960.8</v>
      </c>
      <c r="F450" s="278">
        <v>948.9</v>
      </c>
      <c r="G450" s="278">
        <v>935.8</v>
      </c>
      <c r="H450" s="278">
        <v>985.8</v>
      </c>
      <c r="I450" s="278">
        <v>998.90000000000009</v>
      </c>
      <c r="J450" s="278">
        <v>1010.8</v>
      </c>
      <c r="K450" s="276">
        <v>987</v>
      </c>
      <c r="L450" s="276">
        <v>962</v>
      </c>
      <c r="M450" s="276">
        <v>0.36181999999999997</v>
      </c>
    </row>
    <row r="451" spans="1:13">
      <c r="A451" s="267">
        <v>444</v>
      </c>
      <c r="B451" s="276" t="s">
        <v>183</v>
      </c>
      <c r="C451" s="276">
        <v>184.85</v>
      </c>
      <c r="D451" s="278">
        <v>184.70000000000002</v>
      </c>
      <c r="E451" s="278">
        <v>183.40000000000003</v>
      </c>
      <c r="F451" s="278">
        <v>181.95000000000002</v>
      </c>
      <c r="G451" s="278">
        <v>180.65000000000003</v>
      </c>
      <c r="H451" s="278">
        <v>186.15000000000003</v>
      </c>
      <c r="I451" s="278">
        <v>187.45000000000005</v>
      </c>
      <c r="J451" s="278">
        <v>188.90000000000003</v>
      </c>
      <c r="K451" s="276">
        <v>186</v>
      </c>
      <c r="L451" s="276">
        <v>183.25</v>
      </c>
      <c r="M451" s="276">
        <v>333.32481000000001</v>
      </c>
    </row>
    <row r="452" spans="1:13">
      <c r="A452" s="267">
        <v>445</v>
      </c>
      <c r="B452" s="276" t="s">
        <v>184</v>
      </c>
      <c r="C452" s="276">
        <v>78.099999999999994</v>
      </c>
      <c r="D452" s="278">
        <v>78.399999999999991</v>
      </c>
      <c r="E452" s="278">
        <v>77.449999999999989</v>
      </c>
      <c r="F452" s="278">
        <v>76.8</v>
      </c>
      <c r="G452" s="278">
        <v>75.849999999999994</v>
      </c>
      <c r="H452" s="278">
        <v>79.049999999999983</v>
      </c>
      <c r="I452" s="278">
        <v>80</v>
      </c>
      <c r="J452" s="278">
        <v>80.649999999999977</v>
      </c>
      <c r="K452" s="276">
        <v>79.349999999999994</v>
      </c>
      <c r="L452" s="276">
        <v>77.75</v>
      </c>
      <c r="M452" s="276">
        <v>49.274209999999997</v>
      </c>
    </row>
    <row r="453" spans="1:13">
      <c r="A453" s="267">
        <v>446</v>
      </c>
      <c r="B453" s="276" t="s">
        <v>185</v>
      </c>
      <c r="C453" s="276">
        <v>69.25</v>
      </c>
      <c r="D453" s="278">
        <v>68.849999999999994</v>
      </c>
      <c r="E453" s="278">
        <v>67.999999999999986</v>
      </c>
      <c r="F453" s="278">
        <v>66.749999999999986</v>
      </c>
      <c r="G453" s="278">
        <v>65.899999999999977</v>
      </c>
      <c r="H453" s="278">
        <v>70.099999999999994</v>
      </c>
      <c r="I453" s="278">
        <v>70.950000000000017</v>
      </c>
      <c r="J453" s="278">
        <v>72.2</v>
      </c>
      <c r="K453" s="276">
        <v>69.7</v>
      </c>
      <c r="L453" s="276">
        <v>67.599999999999994</v>
      </c>
      <c r="M453" s="276">
        <v>373.61698999999999</v>
      </c>
    </row>
    <row r="454" spans="1:13">
      <c r="A454" s="267">
        <v>447</v>
      </c>
      <c r="B454" s="276" t="s">
        <v>186</v>
      </c>
      <c r="C454" s="276">
        <v>620.9</v>
      </c>
      <c r="D454" s="278">
        <v>617.88333333333333</v>
      </c>
      <c r="E454" s="278">
        <v>611.01666666666665</v>
      </c>
      <c r="F454" s="278">
        <v>601.13333333333333</v>
      </c>
      <c r="G454" s="278">
        <v>594.26666666666665</v>
      </c>
      <c r="H454" s="278">
        <v>627.76666666666665</v>
      </c>
      <c r="I454" s="278">
        <v>634.63333333333321</v>
      </c>
      <c r="J454" s="278">
        <v>644.51666666666665</v>
      </c>
      <c r="K454" s="276">
        <v>624.75</v>
      </c>
      <c r="L454" s="276">
        <v>608</v>
      </c>
      <c r="M454" s="276">
        <v>247.75651999999999</v>
      </c>
    </row>
    <row r="455" spans="1:13">
      <c r="A455" s="267">
        <v>448</v>
      </c>
      <c r="B455" s="276" t="s">
        <v>2624</v>
      </c>
      <c r="C455" s="276">
        <v>38.75</v>
      </c>
      <c r="D455" s="278">
        <v>38.383333333333333</v>
      </c>
      <c r="E455" s="278">
        <v>37.866666666666667</v>
      </c>
      <c r="F455" s="278">
        <v>36.983333333333334</v>
      </c>
      <c r="G455" s="278">
        <v>36.466666666666669</v>
      </c>
      <c r="H455" s="278">
        <v>39.266666666666666</v>
      </c>
      <c r="I455" s="278">
        <v>39.783333333333331</v>
      </c>
      <c r="J455" s="278">
        <v>40.666666666666664</v>
      </c>
      <c r="K455" s="276">
        <v>38.9</v>
      </c>
      <c r="L455" s="276">
        <v>37.5</v>
      </c>
      <c r="M455" s="276">
        <v>71.421499999999995</v>
      </c>
    </row>
    <row r="456" spans="1:13">
      <c r="A456" s="267">
        <v>449</v>
      </c>
      <c r="B456" s="276" t="s">
        <v>537</v>
      </c>
      <c r="C456" s="276">
        <v>878.45</v>
      </c>
      <c r="D456" s="278">
        <v>898.36666666666667</v>
      </c>
      <c r="E456" s="278">
        <v>851.93333333333339</v>
      </c>
      <c r="F456" s="278">
        <v>825.41666666666674</v>
      </c>
      <c r="G456" s="278">
        <v>778.98333333333346</v>
      </c>
      <c r="H456" s="278">
        <v>924.88333333333333</v>
      </c>
      <c r="I456" s="278">
        <v>971.31666666666649</v>
      </c>
      <c r="J456" s="278">
        <v>997.83333333333326</v>
      </c>
      <c r="K456" s="276">
        <v>944.8</v>
      </c>
      <c r="L456" s="276">
        <v>871.85</v>
      </c>
      <c r="M456" s="276">
        <v>0.47262999999999999</v>
      </c>
    </row>
    <row r="457" spans="1:13">
      <c r="A457" s="267">
        <v>450</v>
      </c>
      <c r="B457" s="276" t="s">
        <v>538</v>
      </c>
      <c r="C457" s="276">
        <v>399.95</v>
      </c>
      <c r="D457" s="278">
        <v>401.66666666666669</v>
      </c>
      <c r="E457" s="278">
        <v>393.33333333333337</v>
      </c>
      <c r="F457" s="278">
        <v>386.7166666666667</v>
      </c>
      <c r="G457" s="278">
        <v>378.38333333333338</v>
      </c>
      <c r="H457" s="278">
        <v>408.28333333333336</v>
      </c>
      <c r="I457" s="278">
        <v>416.61666666666673</v>
      </c>
      <c r="J457" s="278">
        <v>423.23333333333335</v>
      </c>
      <c r="K457" s="276">
        <v>410</v>
      </c>
      <c r="L457" s="276">
        <v>395.05</v>
      </c>
      <c r="M457" s="276">
        <v>0.34970000000000001</v>
      </c>
    </row>
    <row r="458" spans="1:13">
      <c r="A458" s="267">
        <v>451</v>
      </c>
      <c r="B458" s="276" t="s">
        <v>187</v>
      </c>
      <c r="C458" s="276">
        <v>2709.45</v>
      </c>
      <c r="D458" s="278">
        <v>2728.05</v>
      </c>
      <c r="E458" s="278">
        <v>2682.2000000000003</v>
      </c>
      <c r="F458" s="278">
        <v>2654.9500000000003</v>
      </c>
      <c r="G458" s="278">
        <v>2609.1000000000004</v>
      </c>
      <c r="H458" s="278">
        <v>2755.3</v>
      </c>
      <c r="I458" s="278">
        <v>2801.1500000000005</v>
      </c>
      <c r="J458" s="278">
        <v>2828.4</v>
      </c>
      <c r="K458" s="276">
        <v>2773.9</v>
      </c>
      <c r="L458" s="276">
        <v>2700.8</v>
      </c>
      <c r="M458" s="276">
        <v>28.525480000000002</v>
      </c>
    </row>
    <row r="459" spans="1:13">
      <c r="A459" s="267">
        <v>452</v>
      </c>
      <c r="B459" s="276" t="s">
        <v>544</v>
      </c>
      <c r="C459" s="276">
        <v>2804.45</v>
      </c>
      <c r="D459" s="278">
        <v>2756.4333333333329</v>
      </c>
      <c r="E459" s="278">
        <v>2674.0666666666657</v>
      </c>
      <c r="F459" s="278">
        <v>2543.6833333333329</v>
      </c>
      <c r="G459" s="278">
        <v>2461.3166666666657</v>
      </c>
      <c r="H459" s="278">
        <v>2886.8166666666657</v>
      </c>
      <c r="I459" s="278">
        <v>2969.1833333333334</v>
      </c>
      <c r="J459" s="278">
        <v>3099.5666666666657</v>
      </c>
      <c r="K459" s="276">
        <v>2838.8</v>
      </c>
      <c r="L459" s="276">
        <v>2626.05</v>
      </c>
      <c r="M459" s="276">
        <v>0.42780000000000001</v>
      </c>
    </row>
    <row r="460" spans="1:13">
      <c r="A460" s="267">
        <v>453</v>
      </c>
      <c r="B460" s="276" t="s">
        <v>188</v>
      </c>
      <c r="C460" s="276">
        <v>915.15</v>
      </c>
      <c r="D460" s="278">
        <v>912.9</v>
      </c>
      <c r="E460" s="278">
        <v>905.19999999999993</v>
      </c>
      <c r="F460" s="278">
        <v>895.25</v>
      </c>
      <c r="G460" s="278">
        <v>887.55</v>
      </c>
      <c r="H460" s="278">
        <v>922.84999999999991</v>
      </c>
      <c r="I460" s="278">
        <v>930.55</v>
      </c>
      <c r="J460" s="278">
        <v>940.49999999999989</v>
      </c>
      <c r="K460" s="276">
        <v>920.6</v>
      </c>
      <c r="L460" s="276">
        <v>902.95</v>
      </c>
      <c r="M460" s="276">
        <v>57.050199999999997</v>
      </c>
    </row>
    <row r="461" spans="1:13">
      <c r="A461" s="267">
        <v>454</v>
      </c>
      <c r="B461" s="276" t="s">
        <v>546</v>
      </c>
      <c r="C461" s="276">
        <v>917.65</v>
      </c>
      <c r="D461" s="278">
        <v>913.88333333333333</v>
      </c>
      <c r="E461" s="278">
        <v>902.76666666666665</v>
      </c>
      <c r="F461" s="278">
        <v>887.88333333333333</v>
      </c>
      <c r="G461" s="278">
        <v>876.76666666666665</v>
      </c>
      <c r="H461" s="278">
        <v>928.76666666666665</v>
      </c>
      <c r="I461" s="278">
        <v>939.88333333333321</v>
      </c>
      <c r="J461" s="278">
        <v>954.76666666666665</v>
      </c>
      <c r="K461" s="276">
        <v>925</v>
      </c>
      <c r="L461" s="276">
        <v>899</v>
      </c>
      <c r="M461" s="276">
        <v>0.46744999999999998</v>
      </c>
    </row>
    <row r="462" spans="1:13">
      <c r="A462" s="267">
        <v>455</v>
      </c>
      <c r="B462" s="276" t="s">
        <v>547</v>
      </c>
      <c r="C462" s="276">
        <v>1047.05</v>
      </c>
      <c r="D462" s="278">
        <v>1054</v>
      </c>
      <c r="E462" s="278">
        <v>1038.05</v>
      </c>
      <c r="F462" s="278">
        <v>1029.05</v>
      </c>
      <c r="G462" s="278">
        <v>1013.0999999999999</v>
      </c>
      <c r="H462" s="278">
        <v>1063</v>
      </c>
      <c r="I462" s="278">
        <v>1078.9499999999998</v>
      </c>
      <c r="J462" s="278">
        <v>1087.95</v>
      </c>
      <c r="K462" s="276">
        <v>1069.95</v>
      </c>
      <c r="L462" s="276">
        <v>1045</v>
      </c>
      <c r="M462" s="276">
        <v>0.57262999999999997</v>
      </c>
    </row>
    <row r="463" spans="1:13">
      <c r="A463" s="267">
        <v>456</v>
      </c>
      <c r="B463" s="276" t="s">
        <v>552</v>
      </c>
      <c r="C463" s="276">
        <v>833.65</v>
      </c>
      <c r="D463" s="278">
        <v>829.9666666666667</v>
      </c>
      <c r="E463" s="278">
        <v>823.68333333333339</v>
      </c>
      <c r="F463" s="278">
        <v>813.7166666666667</v>
      </c>
      <c r="G463" s="278">
        <v>807.43333333333339</v>
      </c>
      <c r="H463" s="278">
        <v>839.93333333333339</v>
      </c>
      <c r="I463" s="278">
        <v>846.2166666666667</v>
      </c>
      <c r="J463" s="278">
        <v>856.18333333333339</v>
      </c>
      <c r="K463" s="276">
        <v>836.25</v>
      </c>
      <c r="L463" s="276">
        <v>820</v>
      </c>
      <c r="M463" s="276">
        <v>0.66193999999999997</v>
      </c>
    </row>
    <row r="464" spans="1:13">
      <c r="A464" s="267">
        <v>457</v>
      </c>
      <c r="B464" s="276" t="s">
        <v>548</v>
      </c>
      <c r="C464" s="276">
        <v>50</v>
      </c>
      <c r="D464" s="278">
        <v>49.15</v>
      </c>
      <c r="E464" s="278">
        <v>47.8</v>
      </c>
      <c r="F464" s="278">
        <v>45.6</v>
      </c>
      <c r="G464" s="278">
        <v>44.25</v>
      </c>
      <c r="H464" s="278">
        <v>51.349999999999994</v>
      </c>
      <c r="I464" s="278">
        <v>52.7</v>
      </c>
      <c r="J464" s="278">
        <v>54.899999999999991</v>
      </c>
      <c r="K464" s="276">
        <v>50.5</v>
      </c>
      <c r="L464" s="276">
        <v>46.95</v>
      </c>
      <c r="M464" s="276">
        <v>20.657769999999999</v>
      </c>
    </row>
    <row r="465" spans="1:13">
      <c r="A465" s="267">
        <v>458</v>
      </c>
      <c r="B465" s="276" t="s">
        <v>549</v>
      </c>
      <c r="C465" s="276">
        <v>1156.8499999999999</v>
      </c>
      <c r="D465" s="278">
        <v>1162.9833333333333</v>
      </c>
      <c r="E465" s="278">
        <v>1145.9666666666667</v>
      </c>
      <c r="F465" s="278">
        <v>1135.0833333333333</v>
      </c>
      <c r="G465" s="278">
        <v>1118.0666666666666</v>
      </c>
      <c r="H465" s="278">
        <v>1173.8666666666668</v>
      </c>
      <c r="I465" s="278">
        <v>1190.8833333333337</v>
      </c>
      <c r="J465" s="278">
        <v>1201.7666666666669</v>
      </c>
      <c r="K465" s="276">
        <v>1180</v>
      </c>
      <c r="L465" s="276">
        <v>1152.0999999999999</v>
      </c>
      <c r="M465" s="276">
        <v>0.22439000000000001</v>
      </c>
    </row>
    <row r="466" spans="1:13">
      <c r="A466" s="267">
        <v>459</v>
      </c>
      <c r="B466" s="276" t="s">
        <v>189</v>
      </c>
      <c r="C466" s="276">
        <v>1418.5</v>
      </c>
      <c r="D466" s="278">
        <v>1409.5166666666667</v>
      </c>
      <c r="E466" s="278">
        <v>1395.0333333333333</v>
      </c>
      <c r="F466" s="278">
        <v>1371.5666666666666</v>
      </c>
      <c r="G466" s="278">
        <v>1357.0833333333333</v>
      </c>
      <c r="H466" s="278">
        <v>1432.9833333333333</v>
      </c>
      <c r="I466" s="278">
        <v>1447.4666666666665</v>
      </c>
      <c r="J466" s="278">
        <v>1470.9333333333334</v>
      </c>
      <c r="K466" s="276">
        <v>1424</v>
      </c>
      <c r="L466" s="276">
        <v>1386.05</v>
      </c>
      <c r="M466" s="276">
        <v>39.39085</v>
      </c>
    </row>
    <row r="467" spans="1:13">
      <c r="A467" s="267">
        <v>460</v>
      </c>
      <c r="B467" s="244" t="s">
        <v>190</v>
      </c>
      <c r="C467" s="276">
        <v>2670.15</v>
      </c>
      <c r="D467" s="278">
        <v>2682.9166666666665</v>
      </c>
      <c r="E467" s="278">
        <v>2647.833333333333</v>
      </c>
      <c r="F467" s="278">
        <v>2625.5166666666664</v>
      </c>
      <c r="G467" s="278">
        <v>2590.4333333333329</v>
      </c>
      <c r="H467" s="278">
        <v>2705.2333333333331</v>
      </c>
      <c r="I467" s="278">
        <v>2740.3166666666662</v>
      </c>
      <c r="J467" s="278">
        <v>2762.6333333333332</v>
      </c>
      <c r="K467" s="276">
        <v>2718</v>
      </c>
      <c r="L467" s="276">
        <v>2660.6</v>
      </c>
      <c r="M467" s="276">
        <v>3.0566900000000001</v>
      </c>
    </row>
    <row r="468" spans="1:13">
      <c r="A468" s="267">
        <v>461</v>
      </c>
      <c r="B468" s="244" t="s">
        <v>191</v>
      </c>
      <c r="C468" s="276">
        <v>324.45</v>
      </c>
      <c r="D468" s="278">
        <v>321.86666666666667</v>
      </c>
      <c r="E468" s="278">
        <v>318.23333333333335</v>
      </c>
      <c r="F468" s="278">
        <v>312.01666666666665</v>
      </c>
      <c r="G468" s="278">
        <v>308.38333333333333</v>
      </c>
      <c r="H468" s="278">
        <v>328.08333333333337</v>
      </c>
      <c r="I468" s="278">
        <v>331.7166666666667</v>
      </c>
      <c r="J468" s="278">
        <v>337.93333333333339</v>
      </c>
      <c r="K468" s="276">
        <v>325.5</v>
      </c>
      <c r="L468" s="276">
        <v>315.64999999999998</v>
      </c>
      <c r="M468" s="276">
        <v>19.165870000000002</v>
      </c>
    </row>
    <row r="469" spans="1:13">
      <c r="A469" s="267">
        <v>462</v>
      </c>
      <c r="B469" s="244" t="s">
        <v>550</v>
      </c>
      <c r="C469" s="276">
        <v>677.8</v>
      </c>
      <c r="D469" s="278">
        <v>684.2833333333333</v>
      </c>
      <c r="E469" s="278">
        <v>668.51666666666665</v>
      </c>
      <c r="F469" s="278">
        <v>659.23333333333335</v>
      </c>
      <c r="G469" s="278">
        <v>643.4666666666667</v>
      </c>
      <c r="H469" s="278">
        <v>693.56666666666661</v>
      </c>
      <c r="I469" s="278">
        <v>709.33333333333326</v>
      </c>
      <c r="J469" s="278">
        <v>718.61666666666656</v>
      </c>
      <c r="K469" s="276">
        <v>700.05</v>
      </c>
      <c r="L469" s="276">
        <v>675</v>
      </c>
      <c r="M469" s="276">
        <v>11.724539999999999</v>
      </c>
    </row>
    <row r="470" spans="1:13">
      <c r="A470" s="267">
        <v>463</v>
      </c>
      <c r="B470" s="244" t="s">
        <v>551</v>
      </c>
      <c r="C470" s="276">
        <v>9</v>
      </c>
      <c r="D470" s="278">
        <v>9.0666666666666682</v>
      </c>
      <c r="E470" s="278">
        <v>8.3333333333333357</v>
      </c>
      <c r="F470" s="278">
        <v>7.6666666666666679</v>
      </c>
      <c r="G470" s="278">
        <v>6.9333333333333353</v>
      </c>
      <c r="H470" s="278">
        <v>9.7333333333333361</v>
      </c>
      <c r="I470" s="278">
        <v>10.466666666666667</v>
      </c>
      <c r="J470" s="278">
        <v>11.133333333333336</v>
      </c>
      <c r="K470" s="276">
        <v>9.8000000000000007</v>
      </c>
      <c r="L470" s="276">
        <v>8.4</v>
      </c>
      <c r="M470" s="276">
        <v>1083.32158</v>
      </c>
    </row>
    <row r="471" spans="1:13">
      <c r="A471" s="267">
        <v>464</v>
      </c>
      <c r="B471" s="244" t="s">
        <v>539</v>
      </c>
      <c r="C471" s="276">
        <v>5737.8</v>
      </c>
      <c r="D471" s="278">
        <v>5763.9333333333334</v>
      </c>
      <c r="E471" s="278">
        <v>5707.8666666666668</v>
      </c>
      <c r="F471" s="278">
        <v>5677.9333333333334</v>
      </c>
      <c r="G471" s="278">
        <v>5621.8666666666668</v>
      </c>
      <c r="H471" s="278">
        <v>5793.8666666666668</v>
      </c>
      <c r="I471" s="278">
        <v>5849.9333333333343</v>
      </c>
      <c r="J471" s="278">
        <v>5879.8666666666668</v>
      </c>
      <c r="K471" s="276">
        <v>5820</v>
      </c>
      <c r="L471" s="276">
        <v>5734</v>
      </c>
      <c r="M471" s="276">
        <v>6.7949999999999997E-2</v>
      </c>
    </row>
    <row r="472" spans="1:13">
      <c r="A472" s="267">
        <v>465</v>
      </c>
      <c r="B472" s="244" t="s">
        <v>541</v>
      </c>
      <c r="C472" s="276">
        <v>33.450000000000003</v>
      </c>
      <c r="D472" s="278">
        <v>32.966666666666669</v>
      </c>
      <c r="E472" s="278">
        <v>32.083333333333336</v>
      </c>
      <c r="F472" s="278">
        <v>30.716666666666669</v>
      </c>
      <c r="G472" s="278">
        <v>29.833333333333336</v>
      </c>
      <c r="H472" s="278">
        <v>34.333333333333336</v>
      </c>
      <c r="I472" s="278">
        <v>35.216666666666661</v>
      </c>
      <c r="J472" s="278">
        <v>36.583333333333336</v>
      </c>
      <c r="K472" s="276">
        <v>33.85</v>
      </c>
      <c r="L472" s="276">
        <v>31.6</v>
      </c>
      <c r="M472" s="276">
        <v>109.81802</v>
      </c>
    </row>
    <row r="473" spans="1:13">
      <c r="A473" s="267">
        <v>466</v>
      </c>
      <c r="B473" s="244" t="s">
        <v>192</v>
      </c>
      <c r="C473" s="276">
        <v>498.15</v>
      </c>
      <c r="D473" s="278">
        <v>495.73333333333335</v>
      </c>
      <c r="E473" s="278">
        <v>489.91666666666669</v>
      </c>
      <c r="F473" s="276">
        <v>481.68333333333334</v>
      </c>
      <c r="G473" s="278">
        <v>475.86666666666667</v>
      </c>
      <c r="H473" s="278">
        <v>503.9666666666667</v>
      </c>
      <c r="I473" s="276">
        <v>509.7833333333333</v>
      </c>
      <c r="J473" s="278">
        <v>518.01666666666665</v>
      </c>
      <c r="K473" s="278">
        <v>501.55</v>
      </c>
      <c r="L473" s="276">
        <v>487.5</v>
      </c>
      <c r="M473" s="278">
        <v>22.828939999999999</v>
      </c>
    </row>
    <row r="474" spans="1:13">
      <c r="A474" s="267">
        <v>467</v>
      </c>
      <c r="B474" s="244" t="s">
        <v>540</v>
      </c>
      <c r="C474" s="276">
        <v>217.75</v>
      </c>
      <c r="D474" s="278">
        <v>219.25</v>
      </c>
      <c r="E474" s="278">
        <v>214.6</v>
      </c>
      <c r="F474" s="276">
        <v>211.45</v>
      </c>
      <c r="G474" s="278">
        <v>206.79999999999998</v>
      </c>
      <c r="H474" s="278">
        <v>222.4</v>
      </c>
      <c r="I474" s="276">
        <v>227.04999999999998</v>
      </c>
      <c r="J474" s="278">
        <v>230.20000000000002</v>
      </c>
      <c r="K474" s="278">
        <v>223.9</v>
      </c>
      <c r="L474" s="276">
        <v>216.1</v>
      </c>
      <c r="M474" s="278">
        <v>1.5919300000000001</v>
      </c>
    </row>
    <row r="475" spans="1:13">
      <c r="A475" s="267">
        <v>468</v>
      </c>
      <c r="B475" s="244" t="s">
        <v>193</v>
      </c>
      <c r="C475" s="244">
        <v>1070</v>
      </c>
      <c r="D475" s="288">
        <v>1070.7666666666667</v>
      </c>
      <c r="E475" s="288">
        <v>1059.5833333333333</v>
      </c>
      <c r="F475" s="288">
        <v>1049.1666666666665</v>
      </c>
      <c r="G475" s="288">
        <v>1037.9833333333331</v>
      </c>
      <c r="H475" s="288">
        <v>1081.1833333333334</v>
      </c>
      <c r="I475" s="288">
        <v>1092.3666666666668</v>
      </c>
      <c r="J475" s="288">
        <v>1102.7833333333335</v>
      </c>
      <c r="K475" s="288">
        <v>1081.95</v>
      </c>
      <c r="L475" s="288">
        <v>1060.3499999999999</v>
      </c>
      <c r="M475" s="288">
        <v>3.6985000000000001</v>
      </c>
    </row>
    <row r="476" spans="1:13">
      <c r="A476" s="267">
        <v>469</v>
      </c>
      <c r="B476" s="244" t="s">
        <v>553</v>
      </c>
      <c r="C476" s="244">
        <v>12.85</v>
      </c>
      <c r="D476" s="288">
        <v>12.75</v>
      </c>
      <c r="E476" s="288">
        <v>12.55</v>
      </c>
      <c r="F476" s="288">
        <v>12.25</v>
      </c>
      <c r="G476" s="288">
        <v>12.05</v>
      </c>
      <c r="H476" s="288">
        <v>13.05</v>
      </c>
      <c r="I476" s="288">
        <v>13.25</v>
      </c>
      <c r="J476" s="288">
        <v>13.55</v>
      </c>
      <c r="K476" s="288">
        <v>12.95</v>
      </c>
      <c r="L476" s="288">
        <v>12.45</v>
      </c>
      <c r="M476" s="288">
        <v>80.228260000000006</v>
      </c>
    </row>
    <row r="477" spans="1:13">
      <c r="A477" s="267">
        <v>470</v>
      </c>
      <c r="B477" s="244" t="s">
        <v>554</v>
      </c>
      <c r="C477" s="288">
        <v>388.95</v>
      </c>
      <c r="D477" s="288">
        <v>382.31666666666666</v>
      </c>
      <c r="E477" s="288">
        <v>372.63333333333333</v>
      </c>
      <c r="F477" s="288">
        <v>356.31666666666666</v>
      </c>
      <c r="G477" s="288">
        <v>346.63333333333333</v>
      </c>
      <c r="H477" s="288">
        <v>398.63333333333333</v>
      </c>
      <c r="I477" s="288">
        <v>408.31666666666661</v>
      </c>
      <c r="J477" s="288">
        <v>424.63333333333333</v>
      </c>
      <c r="K477" s="288">
        <v>392</v>
      </c>
      <c r="L477" s="288">
        <v>366</v>
      </c>
      <c r="M477" s="288">
        <v>8.2715099999999993</v>
      </c>
    </row>
    <row r="478" spans="1:13">
      <c r="A478" s="267">
        <v>471</v>
      </c>
      <c r="B478" s="244" t="s">
        <v>194</v>
      </c>
      <c r="C478" s="288">
        <v>284.05</v>
      </c>
      <c r="D478" s="288">
        <v>285.01666666666665</v>
      </c>
      <c r="E478" s="288">
        <v>282.0333333333333</v>
      </c>
      <c r="F478" s="288">
        <v>280.01666666666665</v>
      </c>
      <c r="G478" s="288">
        <v>277.0333333333333</v>
      </c>
      <c r="H478" s="288">
        <v>287.0333333333333</v>
      </c>
      <c r="I478" s="288">
        <v>290.01666666666665</v>
      </c>
      <c r="J478" s="288">
        <v>292.0333333333333</v>
      </c>
      <c r="K478" s="288">
        <v>288</v>
      </c>
      <c r="L478" s="288">
        <v>283</v>
      </c>
      <c r="M478" s="288">
        <v>4.7872599999999998</v>
      </c>
    </row>
    <row r="479" spans="1:13">
      <c r="A479" s="267">
        <v>472</v>
      </c>
      <c r="B479" s="244" t="s">
        <v>3098</v>
      </c>
      <c r="C479" s="288">
        <v>37.950000000000003</v>
      </c>
      <c r="D479" s="288">
        <v>38.083333333333336</v>
      </c>
      <c r="E479" s="288">
        <v>37.666666666666671</v>
      </c>
      <c r="F479" s="288">
        <v>37.383333333333333</v>
      </c>
      <c r="G479" s="288">
        <v>36.966666666666669</v>
      </c>
      <c r="H479" s="288">
        <v>38.366666666666674</v>
      </c>
      <c r="I479" s="288">
        <v>38.783333333333346</v>
      </c>
      <c r="J479" s="288">
        <v>39.066666666666677</v>
      </c>
      <c r="K479" s="288">
        <v>38.5</v>
      </c>
      <c r="L479" s="288">
        <v>37.799999999999997</v>
      </c>
      <c r="M479" s="288">
        <v>19.093979999999998</v>
      </c>
    </row>
    <row r="480" spans="1:13">
      <c r="A480" s="267">
        <v>473</v>
      </c>
      <c r="B480" s="244" t="s">
        <v>195</v>
      </c>
      <c r="C480" s="288">
        <v>4893.5</v>
      </c>
      <c r="D480" s="288">
        <v>4898.2333333333336</v>
      </c>
      <c r="E480" s="288">
        <v>4836.4666666666672</v>
      </c>
      <c r="F480" s="288">
        <v>4779.4333333333334</v>
      </c>
      <c r="G480" s="288">
        <v>4717.666666666667</v>
      </c>
      <c r="H480" s="288">
        <v>4955.2666666666673</v>
      </c>
      <c r="I480" s="288">
        <v>5017.0333333333338</v>
      </c>
      <c r="J480" s="288">
        <v>5074.0666666666675</v>
      </c>
      <c r="K480" s="288">
        <v>4960</v>
      </c>
      <c r="L480" s="288">
        <v>4841.2</v>
      </c>
      <c r="M480" s="288">
        <v>7.40259</v>
      </c>
    </row>
    <row r="481" spans="1:13">
      <c r="A481" s="267">
        <v>474</v>
      </c>
      <c r="B481" s="244" t="s">
        <v>196</v>
      </c>
      <c r="C481" s="288">
        <v>30.95</v>
      </c>
      <c r="D481" s="288">
        <v>30.600000000000005</v>
      </c>
      <c r="E481" s="288">
        <v>29.95000000000001</v>
      </c>
      <c r="F481" s="288">
        <v>28.950000000000006</v>
      </c>
      <c r="G481" s="288">
        <v>28.300000000000011</v>
      </c>
      <c r="H481" s="288">
        <v>31.600000000000009</v>
      </c>
      <c r="I481" s="288">
        <v>32.250000000000007</v>
      </c>
      <c r="J481" s="288">
        <v>33.250000000000007</v>
      </c>
      <c r="K481" s="288">
        <v>31.25</v>
      </c>
      <c r="L481" s="288">
        <v>29.6</v>
      </c>
      <c r="M481" s="288">
        <v>145.4796</v>
      </c>
    </row>
    <row r="482" spans="1:13">
      <c r="A482" s="267">
        <v>475</v>
      </c>
      <c r="B482" s="244" t="s">
        <v>197</v>
      </c>
      <c r="C482" s="288">
        <v>454.75</v>
      </c>
      <c r="D482" s="288">
        <v>450.38333333333338</v>
      </c>
      <c r="E482" s="288">
        <v>441.86666666666679</v>
      </c>
      <c r="F482" s="288">
        <v>428.98333333333341</v>
      </c>
      <c r="G482" s="288">
        <v>420.46666666666681</v>
      </c>
      <c r="H482" s="288">
        <v>463.26666666666677</v>
      </c>
      <c r="I482" s="288">
        <v>471.7833333333333</v>
      </c>
      <c r="J482" s="288">
        <v>484.66666666666674</v>
      </c>
      <c r="K482" s="288">
        <v>458.9</v>
      </c>
      <c r="L482" s="288">
        <v>437.5</v>
      </c>
      <c r="M482" s="288">
        <v>132.51976999999999</v>
      </c>
    </row>
    <row r="483" spans="1:13">
      <c r="A483" s="267">
        <v>476</v>
      </c>
      <c r="B483" s="244" t="s">
        <v>560</v>
      </c>
      <c r="C483" s="288">
        <v>2127.25</v>
      </c>
      <c r="D483" s="288">
        <v>2129.1</v>
      </c>
      <c r="E483" s="288">
        <v>2108.1999999999998</v>
      </c>
      <c r="F483" s="288">
        <v>2089.15</v>
      </c>
      <c r="G483" s="288">
        <v>2068.25</v>
      </c>
      <c r="H483" s="288">
        <v>2148.1499999999996</v>
      </c>
      <c r="I483" s="288">
        <v>2169.0500000000002</v>
      </c>
      <c r="J483" s="288">
        <v>2188.0999999999995</v>
      </c>
      <c r="K483" s="288">
        <v>2150</v>
      </c>
      <c r="L483" s="288">
        <v>2110.0500000000002</v>
      </c>
      <c r="M483" s="288">
        <v>7.0749999999999993E-2</v>
      </c>
    </row>
    <row r="484" spans="1:13">
      <c r="A484" s="267">
        <v>477</v>
      </c>
      <c r="B484" s="244" t="s">
        <v>561</v>
      </c>
      <c r="C484" s="288">
        <v>46.1</v>
      </c>
      <c r="D484" s="288">
        <v>48.783333333333331</v>
      </c>
      <c r="E484" s="288">
        <v>43.416666666666664</v>
      </c>
      <c r="F484" s="288">
        <v>40.733333333333334</v>
      </c>
      <c r="G484" s="288">
        <v>35.366666666666667</v>
      </c>
      <c r="H484" s="288">
        <v>51.466666666666661</v>
      </c>
      <c r="I484" s="288">
        <v>56.833333333333336</v>
      </c>
      <c r="J484" s="288">
        <v>59.516666666666659</v>
      </c>
      <c r="K484" s="288">
        <v>54.15</v>
      </c>
      <c r="L484" s="288">
        <v>46.1</v>
      </c>
      <c r="M484" s="288">
        <v>205.70963</v>
      </c>
    </row>
    <row r="485" spans="1:13">
      <c r="A485" s="267">
        <v>478</v>
      </c>
      <c r="B485" s="244" t="s">
        <v>285</v>
      </c>
      <c r="C485" s="288">
        <v>425.45</v>
      </c>
      <c r="D485" s="288">
        <v>419.45</v>
      </c>
      <c r="E485" s="288">
        <v>409</v>
      </c>
      <c r="F485" s="288">
        <v>392.55</v>
      </c>
      <c r="G485" s="288">
        <v>382.1</v>
      </c>
      <c r="H485" s="288">
        <v>435.9</v>
      </c>
      <c r="I485" s="288">
        <v>446.34999999999991</v>
      </c>
      <c r="J485" s="288">
        <v>462.79999999999995</v>
      </c>
      <c r="K485" s="288">
        <v>429.9</v>
      </c>
      <c r="L485" s="288">
        <v>403</v>
      </c>
      <c r="M485" s="288">
        <v>5.5187600000000003</v>
      </c>
    </row>
    <row r="486" spans="1:13">
      <c r="A486" s="267">
        <v>479</v>
      </c>
      <c r="B486" s="244" t="s">
        <v>563</v>
      </c>
      <c r="C486" s="288">
        <v>846.4</v>
      </c>
      <c r="D486" s="288">
        <v>857.13333333333333</v>
      </c>
      <c r="E486" s="288">
        <v>829.26666666666665</v>
      </c>
      <c r="F486" s="288">
        <v>812.13333333333333</v>
      </c>
      <c r="G486" s="288">
        <v>784.26666666666665</v>
      </c>
      <c r="H486" s="288">
        <v>874.26666666666665</v>
      </c>
      <c r="I486" s="288">
        <v>902.13333333333321</v>
      </c>
      <c r="J486" s="288">
        <v>919.26666666666665</v>
      </c>
      <c r="K486" s="288">
        <v>885</v>
      </c>
      <c r="L486" s="288">
        <v>840</v>
      </c>
      <c r="M486" s="288">
        <v>2.6817899999999999</v>
      </c>
    </row>
    <row r="487" spans="1:13">
      <c r="A487" s="267">
        <v>480</v>
      </c>
      <c r="B487" s="244" t="s">
        <v>564</v>
      </c>
      <c r="C487" s="288">
        <v>1679.55</v>
      </c>
      <c r="D487" s="288">
        <v>1684.2</v>
      </c>
      <c r="E487" s="288">
        <v>1648.5</v>
      </c>
      <c r="F487" s="288">
        <v>1617.45</v>
      </c>
      <c r="G487" s="288">
        <v>1581.75</v>
      </c>
      <c r="H487" s="288">
        <v>1715.25</v>
      </c>
      <c r="I487" s="288">
        <v>1750.9500000000003</v>
      </c>
      <c r="J487" s="288">
        <v>1782</v>
      </c>
      <c r="K487" s="288">
        <v>1719.9</v>
      </c>
      <c r="L487" s="288">
        <v>1653.15</v>
      </c>
      <c r="M487" s="288">
        <v>1.2955099999999999</v>
      </c>
    </row>
    <row r="488" spans="1:13">
      <c r="A488" s="267">
        <v>481</v>
      </c>
      <c r="B488" s="244" t="s">
        <v>2780</v>
      </c>
      <c r="C488" s="288">
        <v>975.45</v>
      </c>
      <c r="D488" s="288">
        <v>980.0333333333333</v>
      </c>
      <c r="E488" s="288">
        <v>961.06666666666661</v>
      </c>
      <c r="F488" s="288">
        <v>946.68333333333328</v>
      </c>
      <c r="G488" s="288">
        <v>927.71666666666658</v>
      </c>
      <c r="H488" s="288">
        <v>994.41666666666663</v>
      </c>
      <c r="I488" s="288">
        <v>1013.3833333333333</v>
      </c>
      <c r="J488" s="288">
        <v>1027.7666666666667</v>
      </c>
      <c r="K488" s="288">
        <v>999</v>
      </c>
      <c r="L488" s="288">
        <v>965.65</v>
      </c>
      <c r="M488" s="288">
        <v>7.2400000000000006E-2</v>
      </c>
    </row>
    <row r="489" spans="1:13">
      <c r="A489" s="267">
        <v>482</v>
      </c>
      <c r="B489" s="244" t="s">
        <v>284</v>
      </c>
      <c r="C489" s="288">
        <v>191.55</v>
      </c>
      <c r="D489" s="288">
        <v>192.85</v>
      </c>
      <c r="E489" s="288">
        <v>189.7</v>
      </c>
      <c r="F489" s="288">
        <v>187.85</v>
      </c>
      <c r="G489" s="288">
        <v>184.7</v>
      </c>
      <c r="H489" s="288">
        <v>194.7</v>
      </c>
      <c r="I489" s="288">
        <v>197.85000000000002</v>
      </c>
      <c r="J489" s="288">
        <v>199.7</v>
      </c>
      <c r="K489" s="288">
        <v>196</v>
      </c>
      <c r="L489" s="288">
        <v>191</v>
      </c>
      <c r="M489" s="288">
        <v>5.4884700000000004</v>
      </c>
    </row>
    <row r="490" spans="1:13">
      <c r="A490" s="267">
        <v>483</v>
      </c>
      <c r="B490" s="244" t="s">
        <v>565</v>
      </c>
      <c r="C490" s="288">
        <v>1140.75</v>
      </c>
      <c r="D490" s="288">
        <v>1147.6166666666668</v>
      </c>
      <c r="E490" s="288">
        <v>1131.1833333333336</v>
      </c>
      <c r="F490" s="288">
        <v>1121.6166666666668</v>
      </c>
      <c r="G490" s="288">
        <v>1105.1833333333336</v>
      </c>
      <c r="H490" s="288">
        <v>1157.1833333333336</v>
      </c>
      <c r="I490" s="288">
        <v>1173.616666666667</v>
      </c>
      <c r="J490" s="288">
        <v>1183.1833333333336</v>
      </c>
      <c r="K490" s="288">
        <v>1164.05</v>
      </c>
      <c r="L490" s="288">
        <v>1138.05</v>
      </c>
      <c r="M490" s="288">
        <v>0.71228999999999998</v>
      </c>
    </row>
    <row r="491" spans="1:13">
      <c r="A491" s="267">
        <v>484</v>
      </c>
      <c r="B491" s="244" t="s">
        <v>556</v>
      </c>
      <c r="C491" s="288">
        <v>361.25</v>
      </c>
      <c r="D491" s="288">
        <v>361.91666666666669</v>
      </c>
      <c r="E491" s="288">
        <v>357.43333333333339</v>
      </c>
      <c r="F491" s="288">
        <v>353.61666666666673</v>
      </c>
      <c r="G491" s="288">
        <v>349.13333333333344</v>
      </c>
      <c r="H491" s="288">
        <v>365.73333333333335</v>
      </c>
      <c r="I491" s="288">
        <v>370.21666666666658</v>
      </c>
      <c r="J491" s="288">
        <v>374.0333333333333</v>
      </c>
      <c r="K491" s="288">
        <v>366.4</v>
      </c>
      <c r="L491" s="288">
        <v>358.1</v>
      </c>
      <c r="M491" s="288">
        <v>1.53349</v>
      </c>
    </row>
    <row r="492" spans="1:13">
      <c r="A492" s="267">
        <v>485</v>
      </c>
      <c r="B492" s="244" t="s">
        <v>555</v>
      </c>
      <c r="C492" s="288">
        <v>2178.8000000000002</v>
      </c>
      <c r="D492" s="288">
        <v>2199.25</v>
      </c>
      <c r="E492" s="288">
        <v>2148.6999999999998</v>
      </c>
      <c r="F492" s="288">
        <v>2118.6</v>
      </c>
      <c r="G492" s="288">
        <v>2068.0499999999997</v>
      </c>
      <c r="H492" s="288">
        <v>2229.35</v>
      </c>
      <c r="I492" s="288">
        <v>2279.9</v>
      </c>
      <c r="J492" s="288">
        <v>2310</v>
      </c>
      <c r="K492" s="288">
        <v>2249.8000000000002</v>
      </c>
      <c r="L492" s="288">
        <v>2169.15</v>
      </c>
      <c r="M492" s="288">
        <v>0.14544000000000001</v>
      </c>
    </row>
    <row r="493" spans="1:13">
      <c r="A493" s="267">
        <v>486</v>
      </c>
      <c r="B493" s="244" t="s">
        <v>199</v>
      </c>
      <c r="C493" s="288">
        <v>808</v>
      </c>
      <c r="D493" s="288">
        <v>809.9</v>
      </c>
      <c r="E493" s="288">
        <v>800.8</v>
      </c>
      <c r="F493" s="288">
        <v>793.6</v>
      </c>
      <c r="G493" s="288">
        <v>784.5</v>
      </c>
      <c r="H493" s="288">
        <v>817.09999999999991</v>
      </c>
      <c r="I493" s="288">
        <v>826.2</v>
      </c>
      <c r="J493" s="288">
        <v>833.39999999999986</v>
      </c>
      <c r="K493" s="288">
        <v>819</v>
      </c>
      <c r="L493" s="288">
        <v>802.7</v>
      </c>
      <c r="M493" s="288">
        <v>24.74465</v>
      </c>
    </row>
    <row r="494" spans="1:13">
      <c r="A494" s="267">
        <v>487</v>
      </c>
      <c r="B494" s="244" t="s">
        <v>557</v>
      </c>
      <c r="C494" s="288">
        <v>184.2</v>
      </c>
      <c r="D494" s="288">
        <v>184.08333333333334</v>
      </c>
      <c r="E494" s="288">
        <v>181.16666666666669</v>
      </c>
      <c r="F494" s="288">
        <v>178.13333333333335</v>
      </c>
      <c r="G494" s="288">
        <v>175.2166666666667</v>
      </c>
      <c r="H494" s="288">
        <v>187.11666666666667</v>
      </c>
      <c r="I494" s="288">
        <v>190.03333333333336</v>
      </c>
      <c r="J494" s="288">
        <v>193.06666666666666</v>
      </c>
      <c r="K494" s="288">
        <v>187</v>
      </c>
      <c r="L494" s="288">
        <v>181.05</v>
      </c>
      <c r="M494" s="288">
        <v>4.3158799999999999</v>
      </c>
    </row>
    <row r="495" spans="1:13">
      <c r="A495" s="267">
        <v>488</v>
      </c>
      <c r="B495" s="244" t="s">
        <v>558</v>
      </c>
      <c r="C495" s="288">
        <v>3694</v>
      </c>
      <c r="D495" s="288">
        <v>3675.5333333333333</v>
      </c>
      <c r="E495" s="288">
        <v>3633.4666666666667</v>
      </c>
      <c r="F495" s="288">
        <v>3572.9333333333334</v>
      </c>
      <c r="G495" s="288">
        <v>3530.8666666666668</v>
      </c>
      <c r="H495" s="288">
        <v>3736.0666666666666</v>
      </c>
      <c r="I495" s="288">
        <v>3778.1333333333332</v>
      </c>
      <c r="J495" s="288">
        <v>3838.6666666666665</v>
      </c>
      <c r="K495" s="288">
        <v>3717.6</v>
      </c>
      <c r="L495" s="288">
        <v>3615</v>
      </c>
      <c r="M495" s="288">
        <v>0.10372000000000001</v>
      </c>
    </row>
    <row r="496" spans="1:13">
      <c r="A496" s="267">
        <v>489</v>
      </c>
      <c r="B496" s="244" t="s">
        <v>562</v>
      </c>
      <c r="C496" s="288">
        <v>893.4</v>
      </c>
      <c r="D496" s="288">
        <v>889.44999999999993</v>
      </c>
      <c r="E496" s="288">
        <v>873.94999999999982</v>
      </c>
      <c r="F496" s="288">
        <v>854.49999999999989</v>
      </c>
      <c r="G496" s="288">
        <v>838.99999999999977</v>
      </c>
      <c r="H496" s="288">
        <v>908.89999999999986</v>
      </c>
      <c r="I496" s="288">
        <v>924.40000000000009</v>
      </c>
      <c r="J496" s="288">
        <v>943.84999999999991</v>
      </c>
      <c r="K496" s="288">
        <v>904.95</v>
      </c>
      <c r="L496" s="288">
        <v>870</v>
      </c>
      <c r="M496" s="288">
        <v>1.2045999999999999</v>
      </c>
    </row>
    <row r="497" spans="1:13">
      <c r="A497" s="267">
        <v>490</v>
      </c>
      <c r="B497" s="244" t="s">
        <v>566</v>
      </c>
      <c r="C497" s="288">
        <v>5782.25</v>
      </c>
      <c r="D497" s="288">
        <v>5842.3166666666666</v>
      </c>
      <c r="E497" s="288">
        <v>5686.7833333333328</v>
      </c>
      <c r="F497" s="288">
        <v>5591.3166666666666</v>
      </c>
      <c r="G497" s="288">
        <v>5435.7833333333328</v>
      </c>
      <c r="H497" s="288">
        <v>5937.7833333333328</v>
      </c>
      <c r="I497" s="288">
        <v>6093.3166666666675</v>
      </c>
      <c r="J497" s="288">
        <v>6188.7833333333328</v>
      </c>
      <c r="K497" s="288">
        <v>5997.85</v>
      </c>
      <c r="L497" s="288">
        <v>5746.85</v>
      </c>
      <c r="M497" s="288">
        <v>5.0340000000000003E-2</v>
      </c>
    </row>
    <row r="498" spans="1:13">
      <c r="A498" s="267">
        <v>491</v>
      </c>
      <c r="B498" s="244" t="s">
        <v>567</v>
      </c>
      <c r="C498" s="288">
        <v>128.9</v>
      </c>
      <c r="D498" s="288">
        <v>128.68333333333334</v>
      </c>
      <c r="E498" s="288">
        <v>125.96666666666667</v>
      </c>
      <c r="F498" s="288">
        <v>123.03333333333333</v>
      </c>
      <c r="G498" s="288">
        <v>120.31666666666666</v>
      </c>
      <c r="H498" s="288">
        <v>131.61666666666667</v>
      </c>
      <c r="I498" s="288">
        <v>134.33333333333337</v>
      </c>
      <c r="J498" s="288">
        <v>137.26666666666668</v>
      </c>
      <c r="K498" s="288">
        <v>131.4</v>
      </c>
      <c r="L498" s="288">
        <v>125.75</v>
      </c>
      <c r="M498" s="288">
        <v>23.86598</v>
      </c>
    </row>
    <row r="499" spans="1:13">
      <c r="A499" s="267">
        <v>492</v>
      </c>
      <c r="B499" s="244" t="s">
        <v>568</v>
      </c>
      <c r="C499" s="288">
        <v>66.7</v>
      </c>
      <c r="D499" s="288">
        <v>66.766666666666666</v>
      </c>
      <c r="E499" s="288">
        <v>65.633333333333326</v>
      </c>
      <c r="F499" s="288">
        <v>64.566666666666663</v>
      </c>
      <c r="G499" s="288">
        <v>63.433333333333323</v>
      </c>
      <c r="H499" s="288">
        <v>67.833333333333329</v>
      </c>
      <c r="I499" s="288">
        <v>68.966666666666683</v>
      </c>
      <c r="J499" s="288">
        <v>70.033333333333331</v>
      </c>
      <c r="K499" s="288">
        <v>67.900000000000006</v>
      </c>
      <c r="L499" s="288">
        <v>65.7</v>
      </c>
      <c r="M499" s="288">
        <v>9.4555699999999998</v>
      </c>
    </row>
    <row r="500" spans="1:13">
      <c r="A500" s="267">
        <v>493</v>
      </c>
      <c r="B500" s="244" t="s">
        <v>2851</v>
      </c>
      <c r="C500" s="288">
        <v>437.3</v>
      </c>
      <c r="D500" s="288">
        <v>434.43333333333334</v>
      </c>
      <c r="E500" s="288">
        <v>428.86666666666667</v>
      </c>
      <c r="F500" s="288">
        <v>420.43333333333334</v>
      </c>
      <c r="G500" s="288">
        <v>414.86666666666667</v>
      </c>
      <c r="H500" s="288">
        <v>442.86666666666667</v>
      </c>
      <c r="I500" s="288">
        <v>448.43333333333339</v>
      </c>
      <c r="J500" s="288">
        <v>456.86666666666667</v>
      </c>
      <c r="K500" s="288">
        <v>440</v>
      </c>
      <c r="L500" s="288">
        <v>426</v>
      </c>
      <c r="M500" s="288">
        <v>1.8001</v>
      </c>
    </row>
    <row r="501" spans="1:13">
      <c r="A501" s="267">
        <v>494</v>
      </c>
      <c r="B501" s="244" t="s">
        <v>569</v>
      </c>
      <c r="C501" s="288">
        <v>2148.5500000000002</v>
      </c>
      <c r="D501" s="288">
        <v>2150.0499999999997</v>
      </c>
      <c r="E501" s="288">
        <v>2120.0999999999995</v>
      </c>
      <c r="F501" s="288">
        <v>2091.6499999999996</v>
      </c>
      <c r="G501" s="288">
        <v>2061.6999999999994</v>
      </c>
      <c r="H501" s="288">
        <v>2178.4999999999995</v>
      </c>
      <c r="I501" s="288">
        <v>2208.4499999999994</v>
      </c>
      <c r="J501" s="288">
        <v>2236.8999999999996</v>
      </c>
      <c r="K501" s="288">
        <v>2180</v>
      </c>
      <c r="L501" s="288">
        <v>2121.6</v>
      </c>
      <c r="M501" s="288">
        <v>0.34064</v>
      </c>
    </row>
    <row r="502" spans="1:13">
      <c r="A502" s="267">
        <v>495</v>
      </c>
      <c r="B502" s="244" t="s">
        <v>200</v>
      </c>
      <c r="C502" s="288">
        <v>360.3</v>
      </c>
      <c r="D502" s="288">
        <v>360.76666666666665</v>
      </c>
      <c r="E502" s="288">
        <v>357.5333333333333</v>
      </c>
      <c r="F502" s="288">
        <v>354.76666666666665</v>
      </c>
      <c r="G502" s="288">
        <v>351.5333333333333</v>
      </c>
      <c r="H502" s="288">
        <v>363.5333333333333</v>
      </c>
      <c r="I502" s="288">
        <v>366.76666666666665</v>
      </c>
      <c r="J502" s="288">
        <v>369.5333333333333</v>
      </c>
      <c r="K502" s="288">
        <v>364</v>
      </c>
      <c r="L502" s="288">
        <v>358</v>
      </c>
      <c r="M502" s="288">
        <v>106.97045</v>
      </c>
    </row>
    <row r="503" spans="1:13">
      <c r="A503" s="267">
        <v>496</v>
      </c>
      <c r="B503" s="244" t="s">
        <v>570</v>
      </c>
      <c r="C503" s="288">
        <v>443.45</v>
      </c>
      <c r="D503" s="288">
        <v>446.51666666666665</v>
      </c>
      <c r="E503" s="288">
        <v>429.13333333333333</v>
      </c>
      <c r="F503" s="288">
        <v>414.81666666666666</v>
      </c>
      <c r="G503" s="288">
        <v>397.43333333333334</v>
      </c>
      <c r="H503" s="288">
        <v>460.83333333333331</v>
      </c>
      <c r="I503" s="288">
        <v>478.21666666666664</v>
      </c>
      <c r="J503" s="288">
        <v>492.5333333333333</v>
      </c>
      <c r="K503" s="288">
        <v>463.9</v>
      </c>
      <c r="L503" s="288">
        <v>432.2</v>
      </c>
      <c r="M503" s="288">
        <v>5.0898199999999996</v>
      </c>
    </row>
    <row r="504" spans="1:13">
      <c r="A504" s="267">
        <v>497</v>
      </c>
      <c r="B504" s="244" t="s">
        <v>202</v>
      </c>
      <c r="C504" s="288">
        <v>204.5</v>
      </c>
      <c r="D504" s="288">
        <v>203.43333333333331</v>
      </c>
      <c r="E504" s="288">
        <v>199.86666666666662</v>
      </c>
      <c r="F504" s="288">
        <v>195.23333333333332</v>
      </c>
      <c r="G504" s="288">
        <v>191.66666666666663</v>
      </c>
      <c r="H504" s="288">
        <v>208.06666666666661</v>
      </c>
      <c r="I504" s="288">
        <v>211.63333333333327</v>
      </c>
      <c r="J504" s="288">
        <v>216.26666666666659</v>
      </c>
      <c r="K504" s="288">
        <v>207</v>
      </c>
      <c r="L504" s="288">
        <v>198.8</v>
      </c>
      <c r="M504" s="288">
        <v>263.33708999999999</v>
      </c>
    </row>
    <row r="505" spans="1:13">
      <c r="A505" s="267">
        <v>498</v>
      </c>
      <c r="B505" s="244" t="s">
        <v>571</v>
      </c>
      <c r="C505" s="288">
        <v>216.6</v>
      </c>
      <c r="D505" s="288">
        <v>219.63333333333335</v>
      </c>
      <c r="E505" s="288">
        <v>213.26666666666671</v>
      </c>
      <c r="F505" s="288">
        <v>209.93333333333337</v>
      </c>
      <c r="G505" s="288">
        <v>203.56666666666672</v>
      </c>
      <c r="H505" s="288">
        <v>222.9666666666667</v>
      </c>
      <c r="I505" s="288">
        <v>229.33333333333331</v>
      </c>
      <c r="J505" s="288">
        <v>232.66666666666669</v>
      </c>
      <c r="K505" s="288">
        <v>226</v>
      </c>
      <c r="L505" s="288">
        <v>216.3</v>
      </c>
      <c r="M505" s="288">
        <v>1.84748</v>
      </c>
    </row>
    <row r="506" spans="1:13">
      <c r="A506" s="267">
        <v>499</v>
      </c>
      <c r="B506" s="244" t="s">
        <v>572</v>
      </c>
      <c r="C506" s="288">
        <v>1826.45</v>
      </c>
      <c r="D506" s="288">
        <v>1826.4166666666667</v>
      </c>
      <c r="E506" s="288">
        <v>1810.0333333333335</v>
      </c>
      <c r="F506" s="288">
        <v>1793.6166666666668</v>
      </c>
      <c r="G506" s="288">
        <v>1777.2333333333336</v>
      </c>
      <c r="H506" s="288">
        <v>1842.8333333333335</v>
      </c>
      <c r="I506" s="288">
        <v>1859.2166666666667</v>
      </c>
      <c r="J506" s="288">
        <v>1875.6333333333334</v>
      </c>
      <c r="K506" s="288">
        <v>1842.8</v>
      </c>
      <c r="L506" s="288">
        <v>1810</v>
      </c>
      <c r="M506" s="288">
        <v>0.28433999999999998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61"/>
      <c r="B5" s="561"/>
      <c r="C5" s="562"/>
      <c r="D5" s="562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63" t="s">
        <v>574</v>
      </c>
      <c r="C7" s="563"/>
      <c r="D7" s="261">
        <f>Main!B10</f>
        <v>44169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44168</v>
      </c>
      <c r="B10" s="266">
        <v>536737</v>
      </c>
      <c r="C10" s="267" t="s">
        <v>3713</v>
      </c>
      <c r="D10" s="267" t="s">
        <v>3714</v>
      </c>
      <c r="E10" s="267" t="s">
        <v>583</v>
      </c>
      <c r="F10" s="380">
        <v>478800</v>
      </c>
      <c r="G10" s="266">
        <v>4.75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44168</v>
      </c>
      <c r="B11" s="266">
        <v>536737</v>
      </c>
      <c r="C11" s="267" t="s">
        <v>3713</v>
      </c>
      <c r="D11" s="267" t="s">
        <v>3675</v>
      </c>
      <c r="E11" s="267" t="s">
        <v>584</v>
      </c>
      <c r="F11" s="380">
        <v>480000</v>
      </c>
      <c r="G11" s="266">
        <v>4.76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44168</v>
      </c>
      <c r="B12" s="266">
        <v>538351</v>
      </c>
      <c r="C12" s="267" t="s">
        <v>3673</v>
      </c>
      <c r="D12" s="267" t="s">
        <v>3715</v>
      </c>
      <c r="E12" s="267" t="s">
        <v>583</v>
      </c>
      <c r="F12" s="380">
        <v>9211</v>
      </c>
      <c r="G12" s="266">
        <v>12.23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44168</v>
      </c>
      <c r="B13" s="266">
        <v>538351</v>
      </c>
      <c r="C13" s="267" t="s">
        <v>3673</v>
      </c>
      <c r="D13" s="267" t="s">
        <v>3715</v>
      </c>
      <c r="E13" s="267" t="s">
        <v>584</v>
      </c>
      <c r="F13" s="380">
        <v>22881</v>
      </c>
      <c r="G13" s="266">
        <v>12.24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44168</v>
      </c>
      <c r="B14" s="266">
        <v>511463</v>
      </c>
      <c r="C14" s="267" t="s">
        <v>3651</v>
      </c>
      <c r="D14" s="267" t="s">
        <v>3716</v>
      </c>
      <c r="E14" s="267" t="s">
        <v>583</v>
      </c>
      <c r="F14" s="380">
        <v>7894</v>
      </c>
      <c r="G14" s="266">
        <v>11.1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44168</v>
      </c>
      <c r="B15" s="266">
        <v>511463</v>
      </c>
      <c r="C15" s="267" t="s">
        <v>3651</v>
      </c>
      <c r="D15" s="267" t="s">
        <v>3716</v>
      </c>
      <c r="E15" s="267" t="s">
        <v>584</v>
      </c>
      <c r="F15" s="380">
        <v>50000</v>
      </c>
      <c r="G15" s="266">
        <v>10.79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44168</v>
      </c>
      <c r="B16" s="266">
        <v>539265</v>
      </c>
      <c r="C16" s="267" t="s">
        <v>3717</v>
      </c>
      <c r="D16" s="267" t="s">
        <v>3718</v>
      </c>
      <c r="E16" s="267" t="s">
        <v>583</v>
      </c>
      <c r="F16" s="380">
        <v>738000</v>
      </c>
      <c r="G16" s="266">
        <v>13.5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44168</v>
      </c>
      <c r="B17" s="266">
        <v>539265</v>
      </c>
      <c r="C17" s="267" t="s">
        <v>3717</v>
      </c>
      <c r="D17" s="267" t="s">
        <v>3719</v>
      </c>
      <c r="E17" s="267" t="s">
        <v>584</v>
      </c>
      <c r="F17" s="380">
        <v>738000</v>
      </c>
      <c r="G17" s="266">
        <v>13.5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44168</v>
      </c>
      <c r="B18" s="266">
        <v>526241</v>
      </c>
      <c r="C18" s="267" t="s">
        <v>3674</v>
      </c>
      <c r="D18" s="267" t="s">
        <v>3720</v>
      </c>
      <c r="E18" s="267" t="s">
        <v>583</v>
      </c>
      <c r="F18" s="380">
        <v>25817275</v>
      </c>
      <c r="G18" s="266">
        <v>3.94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44168</v>
      </c>
      <c r="B19" s="266">
        <v>526241</v>
      </c>
      <c r="C19" s="267" t="s">
        <v>3674</v>
      </c>
      <c r="D19" s="267" t="s">
        <v>3186</v>
      </c>
      <c r="E19" s="267" t="s">
        <v>584</v>
      </c>
      <c r="F19" s="380">
        <v>1500000</v>
      </c>
      <c r="G19" s="266">
        <v>3.97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44168</v>
      </c>
      <c r="B20" s="266">
        <v>526241</v>
      </c>
      <c r="C20" s="267" t="s">
        <v>3674</v>
      </c>
      <c r="D20" s="267" t="s">
        <v>3721</v>
      </c>
      <c r="E20" s="267" t="s">
        <v>584</v>
      </c>
      <c r="F20" s="380">
        <v>2000000</v>
      </c>
      <c r="G20" s="266">
        <v>3.96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44168</v>
      </c>
      <c r="B21" s="266">
        <v>526241</v>
      </c>
      <c r="C21" s="267" t="s">
        <v>3674</v>
      </c>
      <c r="D21" s="267" t="s">
        <v>3722</v>
      </c>
      <c r="E21" s="267" t="s">
        <v>584</v>
      </c>
      <c r="F21" s="380">
        <v>5817275</v>
      </c>
      <c r="G21" s="266">
        <v>3.96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44168</v>
      </c>
      <c r="B22" s="266">
        <v>526241</v>
      </c>
      <c r="C22" s="267" t="s">
        <v>3674</v>
      </c>
      <c r="D22" s="267" t="s">
        <v>3723</v>
      </c>
      <c r="E22" s="267" t="s">
        <v>584</v>
      </c>
      <c r="F22" s="380">
        <v>16500000</v>
      </c>
      <c r="G22" s="266">
        <v>3.92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44168</v>
      </c>
      <c r="B23" s="266">
        <v>540824</v>
      </c>
      <c r="C23" s="267" t="s">
        <v>960</v>
      </c>
      <c r="D23" s="267" t="s">
        <v>3724</v>
      </c>
      <c r="E23" s="267" t="s">
        <v>584</v>
      </c>
      <c r="F23" s="380">
        <v>300000</v>
      </c>
      <c r="G23" s="266">
        <v>46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44168</v>
      </c>
      <c r="B24" s="266">
        <v>530393</v>
      </c>
      <c r="C24" s="267" t="s">
        <v>3536</v>
      </c>
      <c r="D24" s="267" t="s">
        <v>3725</v>
      </c>
      <c r="E24" s="267" t="s">
        <v>583</v>
      </c>
      <c r="F24" s="380">
        <v>588027</v>
      </c>
      <c r="G24" s="266">
        <v>10.59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44168</v>
      </c>
      <c r="B25" s="266">
        <v>530393</v>
      </c>
      <c r="C25" s="267" t="s">
        <v>3536</v>
      </c>
      <c r="D25" s="267" t="s">
        <v>3695</v>
      </c>
      <c r="E25" s="267" t="s">
        <v>584</v>
      </c>
      <c r="F25" s="380">
        <v>608200</v>
      </c>
      <c r="G25" s="266">
        <v>10.59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44168</v>
      </c>
      <c r="B26" s="266">
        <v>540614</v>
      </c>
      <c r="C26" s="267" t="s">
        <v>3660</v>
      </c>
      <c r="D26" s="267" t="s">
        <v>3726</v>
      </c>
      <c r="E26" s="267" t="s">
        <v>583</v>
      </c>
      <c r="F26" s="380">
        <v>76478</v>
      </c>
      <c r="G26" s="266">
        <v>89.89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44168</v>
      </c>
      <c r="B27" s="266">
        <v>540614</v>
      </c>
      <c r="C27" s="267" t="s">
        <v>3660</v>
      </c>
      <c r="D27" s="267" t="s">
        <v>3726</v>
      </c>
      <c r="E27" s="267" t="s">
        <v>584</v>
      </c>
      <c r="F27" s="380">
        <v>62461</v>
      </c>
      <c r="G27" s="266">
        <v>89.03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44168</v>
      </c>
      <c r="B28" s="266">
        <v>540777</v>
      </c>
      <c r="C28" s="267" t="s">
        <v>253</v>
      </c>
      <c r="D28" s="267" t="s">
        <v>3727</v>
      </c>
      <c r="E28" s="267" t="s">
        <v>584</v>
      </c>
      <c r="F28" s="380">
        <v>27772684</v>
      </c>
      <c r="G28" s="266">
        <v>619.15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44168</v>
      </c>
      <c r="B29" s="266">
        <v>539097</v>
      </c>
      <c r="C29" s="267" t="s">
        <v>3676</v>
      </c>
      <c r="D29" s="267" t="s">
        <v>3728</v>
      </c>
      <c r="E29" s="267" t="s">
        <v>584</v>
      </c>
      <c r="F29" s="380">
        <v>90000</v>
      </c>
      <c r="G29" s="266">
        <v>40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44168</v>
      </c>
      <c r="B30" s="266">
        <v>539097</v>
      </c>
      <c r="C30" s="267" t="s">
        <v>3676</v>
      </c>
      <c r="D30" s="267" t="s">
        <v>3729</v>
      </c>
      <c r="E30" s="267" t="s">
        <v>584</v>
      </c>
      <c r="F30" s="380">
        <v>95000</v>
      </c>
      <c r="G30" s="266">
        <v>38.950000000000003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44168</v>
      </c>
      <c r="B31" s="266">
        <v>541083</v>
      </c>
      <c r="C31" s="267" t="s">
        <v>3730</v>
      </c>
      <c r="D31" s="267" t="s">
        <v>3731</v>
      </c>
      <c r="E31" s="267" t="s">
        <v>583</v>
      </c>
      <c r="F31" s="380">
        <v>33000</v>
      </c>
      <c r="G31" s="266">
        <v>97.71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44168</v>
      </c>
      <c r="B32" s="266">
        <v>541083</v>
      </c>
      <c r="C32" s="267" t="s">
        <v>3730</v>
      </c>
      <c r="D32" s="267" t="s">
        <v>3732</v>
      </c>
      <c r="E32" s="267" t="s">
        <v>583</v>
      </c>
      <c r="F32" s="380">
        <v>35000</v>
      </c>
      <c r="G32" s="266">
        <v>70.05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44168</v>
      </c>
      <c r="B33" s="266">
        <v>541083</v>
      </c>
      <c r="C33" s="267" t="s">
        <v>3730</v>
      </c>
      <c r="D33" s="267" t="s">
        <v>3733</v>
      </c>
      <c r="E33" s="267" t="s">
        <v>583</v>
      </c>
      <c r="F33" s="380">
        <v>35000</v>
      </c>
      <c r="G33" s="266">
        <v>70.05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44168</v>
      </c>
      <c r="B34" s="266">
        <v>541083</v>
      </c>
      <c r="C34" s="267" t="s">
        <v>3730</v>
      </c>
      <c r="D34" s="267" t="s">
        <v>3734</v>
      </c>
      <c r="E34" s="267" t="s">
        <v>583</v>
      </c>
      <c r="F34" s="380">
        <v>50000</v>
      </c>
      <c r="G34" s="266">
        <v>70.05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44168</v>
      </c>
      <c r="B35" s="266">
        <v>541083</v>
      </c>
      <c r="C35" s="267" t="s">
        <v>3730</v>
      </c>
      <c r="D35" s="267" t="s">
        <v>3735</v>
      </c>
      <c r="E35" s="267" t="s">
        <v>583</v>
      </c>
      <c r="F35" s="380">
        <v>50000</v>
      </c>
      <c r="G35" s="266">
        <v>70.05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44168</v>
      </c>
      <c r="B36" s="266">
        <v>541083</v>
      </c>
      <c r="C36" s="267" t="s">
        <v>3730</v>
      </c>
      <c r="D36" s="267" t="s">
        <v>3736</v>
      </c>
      <c r="E36" s="267" t="s">
        <v>583</v>
      </c>
      <c r="F36" s="380">
        <v>106000</v>
      </c>
      <c r="G36" s="266">
        <v>70.05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44168</v>
      </c>
      <c r="B37" s="266">
        <v>541083</v>
      </c>
      <c r="C37" s="267" t="s">
        <v>3730</v>
      </c>
      <c r="D37" s="267" t="s">
        <v>3737</v>
      </c>
      <c r="E37" s="267" t="s">
        <v>583</v>
      </c>
      <c r="F37" s="380">
        <v>150000</v>
      </c>
      <c r="G37" s="266">
        <v>70.05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44168</v>
      </c>
      <c r="B38" s="266">
        <v>541083</v>
      </c>
      <c r="C38" s="267" t="s">
        <v>3730</v>
      </c>
      <c r="D38" s="267" t="s">
        <v>3738</v>
      </c>
      <c r="E38" s="267" t="s">
        <v>583</v>
      </c>
      <c r="F38" s="380">
        <v>207000</v>
      </c>
      <c r="G38" s="266">
        <v>70.05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44168</v>
      </c>
      <c r="B39" s="266">
        <v>541083</v>
      </c>
      <c r="C39" s="267" t="s">
        <v>3730</v>
      </c>
      <c r="D39" s="267" t="s">
        <v>3739</v>
      </c>
      <c r="E39" s="267" t="s">
        <v>583</v>
      </c>
      <c r="F39" s="380">
        <v>214000</v>
      </c>
      <c r="G39" s="266">
        <v>70.05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44168</v>
      </c>
      <c r="B40" s="266">
        <v>541083</v>
      </c>
      <c r="C40" s="267" t="s">
        <v>3730</v>
      </c>
      <c r="D40" s="267" t="s">
        <v>3738</v>
      </c>
      <c r="E40" s="267" t="s">
        <v>584</v>
      </c>
      <c r="F40" s="380">
        <v>16000</v>
      </c>
      <c r="G40" s="266">
        <v>79.430000000000007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44168</v>
      </c>
      <c r="B41" s="266">
        <v>541083</v>
      </c>
      <c r="C41" s="267" t="s">
        <v>3730</v>
      </c>
      <c r="D41" s="267" t="s">
        <v>3740</v>
      </c>
      <c r="E41" s="267" t="s">
        <v>584</v>
      </c>
      <c r="F41" s="380">
        <v>345000</v>
      </c>
      <c r="G41" s="266">
        <v>70.62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44168</v>
      </c>
      <c r="B42" s="266">
        <v>541083</v>
      </c>
      <c r="C42" s="267" t="s">
        <v>3730</v>
      </c>
      <c r="D42" s="267" t="s">
        <v>3741</v>
      </c>
      <c r="E42" s="267" t="s">
        <v>584</v>
      </c>
      <c r="F42" s="380">
        <v>655000</v>
      </c>
      <c r="G42" s="266">
        <v>70.05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44168</v>
      </c>
      <c r="B43" s="266">
        <v>540704</v>
      </c>
      <c r="C43" s="267" t="s">
        <v>1949</v>
      </c>
      <c r="D43" s="267" t="s">
        <v>3742</v>
      </c>
      <c r="E43" s="267" t="s">
        <v>583</v>
      </c>
      <c r="F43" s="380">
        <v>147000</v>
      </c>
      <c r="G43" s="266">
        <v>721.4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44168</v>
      </c>
      <c r="B44" s="266">
        <v>540704</v>
      </c>
      <c r="C44" s="267" t="s">
        <v>1949</v>
      </c>
      <c r="D44" s="267" t="s">
        <v>3743</v>
      </c>
      <c r="E44" s="267" t="s">
        <v>584</v>
      </c>
      <c r="F44" s="380">
        <v>500000</v>
      </c>
      <c r="G44" s="266">
        <v>721.41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44168</v>
      </c>
      <c r="B45" s="266">
        <v>540704</v>
      </c>
      <c r="C45" s="267" t="s">
        <v>1949</v>
      </c>
      <c r="D45" s="267" t="s">
        <v>3744</v>
      </c>
      <c r="E45" s="267" t="s">
        <v>583</v>
      </c>
      <c r="F45" s="380">
        <v>272537</v>
      </c>
      <c r="G45" s="266">
        <v>721.4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44168</v>
      </c>
      <c r="B46" s="266">
        <v>539519</v>
      </c>
      <c r="C46" s="267" t="s">
        <v>3745</v>
      </c>
      <c r="D46" s="267" t="s">
        <v>3746</v>
      </c>
      <c r="E46" s="267" t="s">
        <v>584</v>
      </c>
      <c r="F46" s="380">
        <v>102000</v>
      </c>
      <c r="G46" s="266">
        <v>13.5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44168</v>
      </c>
      <c r="B47" s="266">
        <v>543247</v>
      </c>
      <c r="C47" s="267" t="s">
        <v>3677</v>
      </c>
      <c r="D47" s="267" t="s">
        <v>3747</v>
      </c>
      <c r="E47" s="267" t="s">
        <v>583</v>
      </c>
      <c r="F47" s="380">
        <v>80000</v>
      </c>
      <c r="G47" s="266">
        <v>30.25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44168</v>
      </c>
      <c r="B48" s="266">
        <v>543247</v>
      </c>
      <c r="C48" s="267" t="s">
        <v>3677</v>
      </c>
      <c r="D48" s="267" t="s">
        <v>3748</v>
      </c>
      <c r="E48" s="267" t="s">
        <v>584</v>
      </c>
      <c r="F48" s="380">
        <v>80000</v>
      </c>
      <c r="G48" s="266">
        <v>30.25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44168</v>
      </c>
      <c r="B49" s="266">
        <v>540198</v>
      </c>
      <c r="C49" s="267" t="s">
        <v>3749</v>
      </c>
      <c r="D49" s="267" t="s">
        <v>3750</v>
      </c>
      <c r="E49" s="267" t="s">
        <v>583</v>
      </c>
      <c r="F49" s="380">
        <v>30000</v>
      </c>
      <c r="G49" s="266">
        <v>33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44168</v>
      </c>
      <c r="B50" s="266">
        <v>540198</v>
      </c>
      <c r="C50" s="267" t="s">
        <v>3749</v>
      </c>
      <c r="D50" s="267" t="s">
        <v>3751</v>
      </c>
      <c r="E50" s="267" t="s">
        <v>584</v>
      </c>
      <c r="F50" s="380">
        <v>57200</v>
      </c>
      <c r="G50" s="266">
        <v>33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44168</v>
      </c>
      <c r="B51" s="266">
        <v>539291</v>
      </c>
      <c r="C51" s="267" t="s">
        <v>3752</v>
      </c>
      <c r="D51" s="267" t="s">
        <v>3753</v>
      </c>
      <c r="E51" s="267" t="s">
        <v>584</v>
      </c>
      <c r="F51" s="380">
        <v>71000</v>
      </c>
      <c r="G51" s="266">
        <v>81.05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44168</v>
      </c>
      <c r="B52" s="266">
        <v>539291</v>
      </c>
      <c r="C52" s="267" t="s">
        <v>3752</v>
      </c>
      <c r="D52" s="267" t="s">
        <v>3754</v>
      </c>
      <c r="E52" s="267" t="s">
        <v>583</v>
      </c>
      <c r="F52" s="380">
        <v>25000</v>
      </c>
      <c r="G52" s="266">
        <v>81.5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44168</v>
      </c>
      <c r="B53" s="266">
        <v>512217</v>
      </c>
      <c r="C53" s="267" t="s">
        <v>3679</v>
      </c>
      <c r="D53" s="267" t="s">
        <v>3755</v>
      </c>
      <c r="E53" s="267" t="s">
        <v>583</v>
      </c>
      <c r="F53" s="380">
        <v>37500</v>
      </c>
      <c r="G53" s="266">
        <v>27.99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44168</v>
      </c>
      <c r="B54" s="266">
        <v>512217</v>
      </c>
      <c r="C54" s="267" t="s">
        <v>3679</v>
      </c>
      <c r="D54" s="267" t="s">
        <v>3756</v>
      </c>
      <c r="E54" s="267" t="s">
        <v>584</v>
      </c>
      <c r="F54" s="380">
        <v>33300</v>
      </c>
      <c r="G54" s="266">
        <v>28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44168</v>
      </c>
      <c r="B55" s="266">
        <v>539673</v>
      </c>
      <c r="C55" s="267" t="s">
        <v>3652</v>
      </c>
      <c r="D55" s="267" t="s">
        <v>3757</v>
      </c>
      <c r="E55" s="267" t="s">
        <v>584</v>
      </c>
      <c r="F55" s="380">
        <v>10000</v>
      </c>
      <c r="G55" s="266">
        <v>16.059999999999999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44168</v>
      </c>
      <c r="B56" s="266">
        <v>539673</v>
      </c>
      <c r="C56" s="267" t="s">
        <v>3652</v>
      </c>
      <c r="D56" s="267" t="s">
        <v>3758</v>
      </c>
      <c r="E56" s="267" t="s">
        <v>583</v>
      </c>
      <c r="F56" s="380">
        <v>10000</v>
      </c>
      <c r="G56" s="266">
        <v>16.649999999999999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44168</v>
      </c>
      <c r="B57" s="266">
        <v>539673</v>
      </c>
      <c r="C57" s="267" t="s">
        <v>3652</v>
      </c>
      <c r="D57" s="267" t="s">
        <v>3759</v>
      </c>
      <c r="E57" s="267" t="s">
        <v>583</v>
      </c>
      <c r="F57" s="380">
        <v>9000</v>
      </c>
      <c r="G57" s="266">
        <v>16.75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44168</v>
      </c>
      <c r="B58" s="266">
        <v>539673</v>
      </c>
      <c r="C58" s="267" t="s">
        <v>3652</v>
      </c>
      <c r="D58" s="267" t="s">
        <v>3760</v>
      </c>
      <c r="E58" s="267" t="s">
        <v>583</v>
      </c>
      <c r="F58" s="380">
        <v>11750</v>
      </c>
      <c r="G58" s="266">
        <v>16.2</v>
      </c>
      <c r="H58" s="344" t="s">
        <v>314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44168</v>
      </c>
      <c r="B59" s="266">
        <v>539673</v>
      </c>
      <c r="C59" s="267" t="s">
        <v>3652</v>
      </c>
      <c r="D59" s="267" t="s">
        <v>3761</v>
      </c>
      <c r="E59" s="267" t="s">
        <v>584</v>
      </c>
      <c r="F59" s="380">
        <v>11551</v>
      </c>
      <c r="G59" s="266">
        <v>16.2</v>
      </c>
      <c r="H59" s="344" t="s">
        <v>314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44168</v>
      </c>
      <c r="B60" s="266">
        <v>539673</v>
      </c>
      <c r="C60" s="267" t="s">
        <v>3652</v>
      </c>
      <c r="D60" s="267" t="s">
        <v>3762</v>
      </c>
      <c r="E60" s="267" t="s">
        <v>584</v>
      </c>
      <c r="F60" s="380">
        <v>19282</v>
      </c>
      <c r="G60" s="266">
        <v>16.7</v>
      </c>
      <c r="H60" s="344" t="s">
        <v>314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44168</v>
      </c>
      <c r="B61" s="266">
        <v>539673</v>
      </c>
      <c r="C61" s="267" t="s">
        <v>3652</v>
      </c>
      <c r="D61" s="267" t="s">
        <v>3763</v>
      </c>
      <c r="E61" s="267" t="s">
        <v>584</v>
      </c>
      <c r="F61" s="380">
        <v>25500</v>
      </c>
      <c r="G61" s="266">
        <v>16.5</v>
      </c>
      <c r="H61" s="344" t="s">
        <v>314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44168</v>
      </c>
      <c r="B62" s="266">
        <v>539673</v>
      </c>
      <c r="C62" s="267" t="s">
        <v>3652</v>
      </c>
      <c r="D62" s="267" t="s">
        <v>3764</v>
      </c>
      <c r="E62" s="267" t="s">
        <v>583</v>
      </c>
      <c r="F62" s="380">
        <v>11900</v>
      </c>
      <c r="G62" s="266">
        <v>16.5</v>
      </c>
      <c r="H62" s="344" t="s">
        <v>314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44168</v>
      </c>
      <c r="B63" s="266">
        <v>539673</v>
      </c>
      <c r="C63" s="267" t="s">
        <v>3652</v>
      </c>
      <c r="D63" s="267" t="s">
        <v>3765</v>
      </c>
      <c r="E63" s="267" t="s">
        <v>583</v>
      </c>
      <c r="F63" s="380">
        <v>12100</v>
      </c>
      <c r="G63" s="266">
        <v>16.5</v>
      </c>
      <c r="H63" s="344" t="s">
        <v>314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44168</v>
      </c>
      <c r="B64" s="266">
        <v>540175</v>
      </c>
      <c r="C64" s="267" t="s">
        <v>3766</v>
      </c>
      <c r="D64" s="267" t="s">
        <v>3767</v>
      </c>
      <c r="E64" s="267" t="s">
        <v>584</v>
      </c>
      <c r="F64" s="380">
        <v>24569</v>
      </c>
      <c r="G64" s="266">
        <v>14.6</v>
      </c>
      <c r="H64" s="344" t="s">
        <v>314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44168</v>
      </c>
      <c r="B65" s="266">
        <v>540175</v>
      </c>
      <c r="C65" s="267" t="s">
        <v>3766</v>
      </c>
      <c r="D65" s="267" t="s">
        <v>3768</v>
      </c>
      <c r="E65" s="267" t="s">
        <v>583</v>
      </c>
      <c r="F65" s="380">
        <v>20460</v>
      </c>
      <c r="G65" s="266">
        <v>14.6</v>
      </c>
      <c r="H65" s="344" t="s">
        <v>314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44168</v>
      </c>
      <c r="B66" s="266">
        <v>540843</v>
      </c>
      <c r="C66" s="267" t="s">
        <v>3661</v>
      </c>
      <c r="D66" s="267" t="s">
        <v>3680</v>
      </c>
      <c r="E66" s="267" t="s">
        <v>583</v>
      </c>
      <c r="F66" s="380">
        <v>24000</v>
      </c>
      <c r="G66" s="266">
        <v>40.840000000000003</v>
      </c>
      <c r="H66" s="344" t="s">
        <v>314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44168</v>
      </c>
      <c r="B67" s="266">
        <v>539526</v>
      </c>
      <c r="C67" s="267" t="s">
        <v>3646</v>
      </c>
      <c r="D67" s="267" t="s">
        <v>3769</v>
      </c>
      <c r="E67" s="267" t="s">
        <v>584</v>
      </c>
      <c r="F67" s="380">
        <v>1987000</v>
      </c>
      <c r="G67" s="266">
        <v>0.73</v>
      </c>
      <c r="H67" s="344" t="s">
        <v>314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44168</v>
      </c>
      <c r="B68" s="266">
        <v>523023</v>
      </c>
      <c r="C68" s="267" t="s">
        <v>3770</v>
      </c>
      <c r="D68" s="267" t="s">
        <v>3771</v>
      </c>
      <c r="E68" s="267" t="s">
        <v>583</v>
      </c>
      <c r="F68" s="380">
        <v>1370000</v>
      </c>
      <c r="G68" s="266">
        <v>46.8</v>
      </c>
      <c r="H68" s="344" t="s">
        <v>314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44168</v>
      </c>
      <c r="B69" s="266">
        <v>523023</v>
      </c>
      <c r="C69" s="267" t="s">
        <v>3770</v>
      </c>
      <c r="D69" s="267" t="s">
        <v>3772</v>
      </c>
      <c r="E69" s="267" t="s">
        <v>584</v>
      </c>
      <c r="F69" s="380">
        <v>1370000</v>
      </c>
      <c r="G69" s="266">
        <v>46.8</v>
      </c>
      <c r="H69" s="344" t="s">
        <v>314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44168</v>
      </c>
      <c r="B70" s="266">
        <v>538402</v>
      </c>
      <c r="C70" s="267" t="s">
        <v>3773</v>
      </c>
      <c r="D70" s="267" t="s">
        <v>3774</v>
      </c>
      <c r="E70" s="267" t="s">
        <v>583</v>
      </c>
      <c r="F70" s="380">
        <v>23200</v>
      </c>
      <c r="G70" s="266">
        <v>100</v>
      </c>
      <c r="H70" s="344" t="s">
        <v>314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44168</v>
      </c>
      <c r="B71" s="266">
        <v>540738</v>
      </c>
      <c r="C71" s="267" t="s">
        <v>3775</v>
      </c>
      <c r="D71" s="267" t="s">
        <v>3678</v>
      </c>
      <c r="E71" s="267" t="s">
        <v>583</v>
      </c>
      <c r="F71" s="380">
        <v>111000</v>
      </c>
      <c r="G71" s="266">
        <v>31.97</v>
      </c>
      <c r="H71" s="344" t="s">
        <v>314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44168</v>
      </c>
      <c r="B72" s="266">
        <v>540738</v>
      </c>
      <c r="C72" s="267" t="s">
        <v>3775</v>
      </c>
      <c r="D72" s="267" t="s">
        <v>3683</v>
      </c>
      <c r="E72" s="267" t="s">
        <v>584</v>
      </c>
      <c r="F72" s="380">
        <v>111000</v>
      </c>
      <c r="G72" s="266">
        <v>31.97</v>
      </c>
      <c r="H72" s="344" t="s">
        <v>314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44168</v>
      </c>
      <c r="B73" s="266">
        <v>532070</v>
      </c>
      <c r="C73" s="267" t="s">
        <v>3776</v>
      </c>
      <c r="D73" s="267" t="s">
        <v>3777</v>
      </c>
      <c r="E73" s="267" t="s">
        <v>583</v>
      </c>
      <c r="F73" s="380">
        <v>33100</v>
      </c>
      <c r="G73" s="266">
        <v>10.9</v>
      </c>
      <c r="H73" s="344" t="s">
        <v>314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44168</v>
      </c>
      <c r="B74" s="266">
        <v>532070</v>
      </c>
      <c r="C74" s="267" t="s">
        <v>3776</v>
      </c>
      <c r="D74" s="267" t="s">
        <v>3777</v>
      </c>
      <c r="E74" s="267" t="s">
        <v>584</v>
      </c>
      <c r="F74" s="380">
        <v>25000</v>
      </c>
      <c r="G74" s="266">
        <v>10.9</v>
      </c>
      <c r="H74" s="344" t="s">
        <v>314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44168</v>
      </c>
      <c r="B75" s="266">
        <v>532867</v>
      </c>
      <c r="C75" s="267" t="s">
        <v>2762</v>
      </c>
      <c r="D75" s="267" t="s">
        <v>3778</v>
      </c>
      <c r="E75" s="267" t="s">
        <v>583</v>
      </c>
      <c r="F75" s="380">
        <v>325000</v>
      </c>
      <c r="G75" s="266">
        <v>97.5</v>
      </c>
      <c r="H75" s="344" t="s">
        <v>314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44168</v>
      </c>
      <c r="B76" s="266">
        <v>532867</v>
      </c>
      <c r="C76" s="267" t="s">
        <v>2762</v>
      </c>
      <c r="D76" s="267" t="s">
        <v>3779</v>
      </c>
      <c r="E76" s="267" t="s">
        <v>584</v>
      </c>
      <c r="F76" s="380">
        <v>450000</v>
      </c>
      <c r="G76" s="266">
        <v>97.5</v>
      </c>
      <c r="H76" s="344" t="s">
        <v>314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44168</v>
      </c>
      <c r="B77" s="266">
        <v>539402</v>
      </c>
      <c r="C77" s="267" t="s">
        <v>3681</v>
      </c>
      <c r="D77" s="267" t="s">
        <v>3682</v>
      </c>
      <c r="E77" s="267" t="s">
        <v>583</v>
      </c>
      <c r="F77" s="380">
        <v>89600</v>
      </c>
      <c r="G77" s="266">
        <v>21.5</v>
      </c>
      <c r="H77" s="344" t="s">
        <v>314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44168</v>
      </c>
      <c r="B78" s="266">
        <v>539402</v>
      </c>
      <c r="C78" s="267" t="s">
        <v>3681</v>
      </c>
      <c r="D78" s="267" t="s">
        <v>3683</v>
      </c>
      <c r="E78" s="267" t="s">
        <v>584</v>
      </c>
      <c r="F78" s="380">
        <v>89600</v>
      </c>
      <c r="G78" s="266">
        <v>21.5</v>
      </c>
      <c r="H78" s="344" t="s">
        <v>314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44168</v>
      </c>
      <c r="B79" s="266">
        <v>538732</v>
      </c>
      <c r="C79" s="267" t="s">
        <v>3684</v>
      </c>
      <c r="D79" s="267" t="s">
        <v>3685</v>
      </c>
      <c r="E79" s="267" t="s">
        <v>583</v>
      </c>
      <c r="F79" s="380">
        <v>150000</v>
      </c>
      <c r="G79" s="266">
        <v>16.59</v>
      </c>
      <c r="H79" s="344" t="s">
        <v>314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44168</v>
      </c>
      <c r="B80" s="266">
        <v>538732</v>
      </c>
      <c r="C80" s="267" t="s">
        <v>3684</v>
      </c>
      <c r="D80" s="267" t="s">
        <v>3686</v>
      </c>
      <c r="E80" s="267" t="s">
        <v>584</v>
      </c>
      <c r="F80" s="380">
        <v>150000</v>
      </c>
      <c r="G80" s="266">
        <v>16.59</v>
      </c>
      <c r="H80" s="344" t="s">
        <v>314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44168</v>
      </c>
      <c r="B81" s="266">
        <v>539222</v>
      </c>
      <c r="C81" s="267" t="s">
        <v>3780</v>
      </c>
      <c r="D81" s="267" t="s">
        <v>3781</v>
      </c>
      <c r="E81" s="267" t="s">
        <v>583</v>
      </c>
      <c r="F81" s="380">
        <v>32500</v>
      </c>
      <c r="G81" s="266">
        <v>39.04</v>
      </c>
      <c r="H81" s="344" t="s">
        <v>314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44168</v>
      </c>
      <c r="B82" s="266">
        <v>539222</v>
      </c>
      <c r="C82" s="267" t="s">
        <v>3780</v>
      </c>
      <c r="D82" s="267" t="s">
        <v>3782</v>
      </c>
      <c r="E82" s="267" t="s">
        <v>583</v>
      </c>
      <c r="F82" s="380">
        <v>30000</v>
      </c>
      <c r="G82" s="266">
        <v>38.56</v>
      </c>
      <c r="H82" s="344" t="s">
        <v>314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44168</v>
      </c>
      <c r="B83" s="266" t="s">
        <v>822</v>
      </c>
      <c r="C83" s="267" t="s">
        <v>3783</v>
      </c>
      <c r="D83" s="267" t="s">
        <v>3784</v>
      </c>
      <c r="E83" s="267" t="s">
        <v>583</v>
      </c>
      <c r="F83" s="380">
        <v>1200000</v>
      </c>
      <c r="G83" s="266">
        <v>499.04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44168</v>
      </c>
      <c r="B84" s="266" t="s">
        <v>822</v>
      </c>
      <c r="C84" s="267" t="s">
        <v>3783</v>
      </c>
      <c r="D84" s="267" t="s">
        <v>3784</v>
      </c>
      <c r="E84" s="267" t="s">
        <v>583</v>
      </c>
      <c r="F84" s="380">
        <v>400000</v>
      </c>
      <c r="G84" s="266">
        <v>501.2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44168</v>
      </c>
      <c r="B85" s="266" t="s">
        <v>822</v>
      </c>
      <c r="C85" s="267" t="s">
        <v>3783</v>
      </c>
      <c r="D85" s="267" t="s">
        <v>3785</v>
      </c>
      <c r="E85" s="267" t="s">
        <v>583</v>
      </c>
      <c r="F85" s="380">
        <v>222536</v>
      </c>
      <c r="G85" s="266">
        <v>499.98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44168</v>
      </c>
      <c r="B86" s="266" t="s">
        <v>3687</v>
      </c>
      <c r="C86" s="267" t="s">
        <v>3688</v>
      </c>
      <c r="D86" s="267" t="s">
        <v>3786</v>
      </c>
      <c r="E86" s="267" t="s">
        <v>583</v>
      </c>
      <c r="F86" s="380">
        <v>120000</v>
      </c>
      <c r="G86" s="266">
        <v>60.55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44168</v>
      </c>
      <c r="B87" s="266" t="s">
        <v>3303</v>
      </c>
      <c r="C87" s="267" t="s">
        <v>3787</v>
      </c>
      <c r="D87" s="267" t="s">
        <v>3788</v>
      </c>
      <c r="E87" s="267" t="s">
        <v>583</v>
      </c>
      <c r="F87" s="380">
        <v>231543</v>
      </c>
      <c r="G87" s="266">
        <v>87.31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44168</v>
      </c>
      <c r="B88" s="266" t="s">
        <v>1868</v>
      </c>
      <c r="C88" s="267" t="s">
        <v>3789</v>
      </c>
      <c r="D88" s="267" t="s">
        <v>3790</v>
      </c>
      <c r="E88" s="267" t="s">
        <v>583</v>
      </c>
      <c r="F88" s="380">
        <v>81271</v>
      </c>
      <c r="G88" s="266">
        <v>89.83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44168</v>
      </c>
      <c r="B89" s="266" t="s">
        <v>2369</v>
      </c>
      <c r="C89" s="267" t="s">
        <v>3691</v>
      </c>
      <c r="D89" s="267" t="s">
        <v>3692</v>
      </c>
      <c r="E89" s="267" t="s">
        <v>583</v>
      </c>
      <c r="F89" s="380">
        <v>187392</v>
      </c>
      <c r="G89" s="266">
        <v>148.83000000000001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44168</v>
      </c>
      <c r="B90" s="266" t="s">
        <v>3371</v>
      </c>
      <c r="C90" s="267" t="s">
        <v>3662</v>
      </c>
      <c r="D90" s="267" t="s">
        <v>3663</v>
      </c>
      <c r="E90" s="267" t="s">
        <v>583</v>
      </c>
      <c r="F90" s="380">
        <v>4150769</v>
      </c>
      <c r="G90" s="266">
        <v>0.85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44168</v>
      </c>
      <c r="B91" s="266" t="s">
        <v>2488</v>
      </c>
      <c r="C91" s="267" t="s">
        <v>3791</v>
      </c>
      <c r="D91" s="267" t="s">
        <v>3792</v>
      </c>
      <c r="E91" s="267" t="s">
        <v>583</v>
      </c>
      <c r="F91" s="380">
        <v>68000</v>
      </c>
      <c r="G91" s="266">
        <v>104.72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44168</v>
      </c>
      <c r="B92" s="266" t="s">
        <v>524</v>
      </c>
      <c r="C92" s="267" t="s">
        <v>3793</v>
      </c>
      <c r="D92" s="267" t="s">
        <v>3794</v>
      </c>
      <c r="E92" s="267" t="s">
        <v>583</v>
      </c>
      <c r="F92" s="380">
        <v>9971500</v>
      </c>
      <c r="G92" s="266">
        <v>9.0399999999999991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44168</v>
      </c>
      <c r="B93" s="266" t="s">
        <v>526</v>
      </c>
      <c r="C93" s="267" t="s">
        <v>3795</v>
      </c>
      <c r="D93" s="267" t="s">
        <v>3796</v>
      </c>
      <c r="E93" s="267" t="s">
        <v>583</v>
      </c>
      <c r="F93" s="380">
        <v>568924</v>
      </c>
      <c r="G93" s="266">
        <v>463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44168</v>
      </c>
      <c r="B94" s="266" t="s">
        <v>2923</v>
      </c>
      <c r="C94" s="267" t="s">
        <v>3797</v>
      </c>
      <c r="D94" s="267" t="s">
        <v>3788</v>
      </c>
      <c r="E94" s="267" t="s">
        <v>583</v>
      </c>
      <c r="F94" s="380">
        <v>59618</v>
      </c>
      <c r="G94" s="266">
        <v>185.7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44168</v>
      </c>
      <c r="B95" s="266" t="s">
        <v>2923</v>
      </c>
      <c r="C95" s="267" t="s">
        <v>3797</v>
      </c>
      <c r="D95" s="267" t="s">
        <v>3798</v>
      </c>
      <c r="E95" s="267" t="s">
        <v>583</v>
      </c>
      <c r="F95" s="380">
        <v>69400</v>
      </c>
      <c r="G95" s="266">
        <v>183.7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44168</v>
      </c>
      <c r="B96" s="266" t="s">
        <v>2803</v>
      </c>
      <c r="C96" s="267" t="s">
        <v>3799</v>
      </c>
      <c r="D96" s="267" t="s">
        <v>3800</v>
      </c>
      <c r="E96" s="267" t="s">
        <v>583</v>
      </c>
      <c r="F96" s="380">
        <v>110567</v>
      </c>
      <c r="G96" s="266">
        <v>123.68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44168</v>
      </c>
      <c r="B97" s="266" t="s">
        <v>2803</v>
      </c>
      <c r="C97" s="267" t="s">
        <v>3799</v>
      </c>
      <c r="D97" s="267" t="s">
        <v>3689</v>
      </c>
      <c r="E97" s="267" t="s">
        <v>583</v>
      </c>
      <c r="F97" s="380">
        <v>166226</v>
      </c>
      <c r="G97" s="266">
        <v>123.31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44168</v>
      </c>
      <c r="B98" s="266" t="s">
        <v>2803</v>
      </c>
      <c r="C98" s="267" t="s">
        <v>3799</v>
      </c>
      <c r="D98" s="267" t="s">
        <v>3801</v>
      </c>
      <c r="E98" s="267" t="s">
        <v>583</v>
      </c>
      <c r="F98" s="380">
        <v>167821</v>
      </c>
      <c r="G98" s="266">
        <v>122.98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44168</v>
      </c>
      <c r="B99" s="266" t="s">
        <v>822</v>
      </c>
      <c r="C99" s="267" t="s">
        <v>3783</v>
      </c>
      <c r="D99" s="267" t="s">
        <v>3802</v>
      </c>
      <c r="E99" s="267" t="s">
        <v>584</v>
      </c>
      <c r="F99" s="380">
        <v>190000</v>
      </c>
      <c r="G99" s="266">
        <v>499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44168</v>
      </c>
      <c r="B100" s="266" t="s">
        <v>822</v>
      </c>
      <c r="C100" s="267" t="s">
        <v>3783</v>
      </c>
      <c r="D100" s="267" t="s">
        <v>3803</v>
      </c>
      <c r="E100" s="267" t="s">
        <v>584</v>
      </c>
      <c r="F100" s="380">
        <v>300000</v>
      </c>
      <c r="G100" s="266">
        <v>500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44168</v>
      </c>
      <c r="B101" s="266" t="s">
        <v>822</v>
      </c>
      <c r="C101" s="267" t="s">
        <v>3783</v>
      </c>
      <c r="D101" s="267" t="s">
        <v>3804</v>
      </c>
      <c r="E101" s="267" t="s">
        <v>584</v>
      </c>
      <c r="F101" s="380">
        <v>100953</v>
      </c>
      <c r="G101" s="266">
        <v>500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44168</v>
      </c>
      <c r="B102" s="266" t="s">
        <v>822</v>
      </c>
      <c r="C102" s="267" t="s">
        <v>3783</v>
      </c>
      <c r="D102" s="267" t="s">
        <v>3805</v>
      </c>
      <c r="E102" s="267" t="s">
        <v>584</v>
      </c>
      <c r="F102" s="380">
        <v>400000</v>
      </c>
      <c r="G102" s="266">
        <v>498.75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44168</v>
      </c>
      <c r="B103" s="266" t="s">
        <v>822</v>
      </c>
      <c r="C103" s="267" t="s">
        <v>3783</v>
      </c>
      <c r="D103" s="267" t="s">
        <v>3806</v>
      </c>
      <c r="E103" s="267" t="s">
        <v>584</v>
      </c>
      <c r="F103" s="380">
        <v>400000</v>
      </c>
      <c r="G103" s="266">
        <v>501.2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44168</v>
      </c>
      <c r="B104" s="266" t="s">
        <v>822</v>
      </c>
      <c r="C104" s="267" t="s">
        <v>3783</v>
      </c>
      <c r="D104" s="267" t="s">
        <v>3785</v>
      </c>
      <c r="E104" s="267" t="s">
        <v>584</v>
      </c>
      <c r="F104" s="380">
        <v>1000</v>
      </c>
      <c r="G104" s="266">
        <v>485.2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44168</v>
      </c>
      <c r="B105" s="266" t="s">
        <v>3687</v>
      </c>
      <c r="C105" s="267" t="s">
        <v>3688</v>
      </c>
      <c r="D105" s="267" t="s">
        <v>3807</v>
      </c>
      <c r="E105" s="267" t="s">
        <v>584</v>
      </c>
      <c r="F105" s="380">
        <v>40000</v>
      </c>
      <c r="G105" s="266">
        <v>60.55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44168</v>
      </c>
      <c r="B106" s="266" t="s">
        <v>3687</v>
      </c>
      <c r="C106" s="267" t="s">
        <v>3688</v>
      </c>
      <c r="D106" s="267" t="s">
        <v>3693</v>
      </c>
      <c r="E106" s="267" t="s">
        <v>584</v>
      </c>
      <c r="F106" s="380">
        <v>84000</v>
      </c>
      <c r="G106" s="266">
        <v>60.44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44168</v>
      </c>
      <c r="B107" s="266" t="s">
        <v>3534</v>
      </c>
      <c r="C107" s="267" t="s">
        <v>3694</v>
      </c>
      <c r="D107" s="267" t="s">
        <v>3808</v>
      </c>
      <c r="E107" s="267" t="s">
        <v>584</v>
      </c>
      <c r="F107" s="380">
        <v>483217</v>
      </c>
      <c r="G107" s="266">
        <v>0.95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44168</v>
      </c>
      <c r="B108" s="266" t="s">
        <v>3809</v>
      </c>
      <c r="C108" s="267" t="s">
        <v>3810</v>
      </c>
      <c r="D108" s="267" t="s">
        <v>3811</v>
      </c>
      <c r="E108" s="267" t="s">
        <v>584</v>
      </c>
      <c r="F108" s="380">
        <v>263200</v>
      </c>
      <c r="G108" s="266">
        <v>31.85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44168</v>
      </c>
      <c r="B109" s="266" t="s">
        <v>3303</v>
      </c>
      <c r="C109" s="267" t="s">
        <v>3787</v>
      </c>
      <c r="D109" s="267" t="s">
        <v>3788</v>
      </c>
      <c r="E109" s="267" t="s">
        <v>584</v>
      </c>
      <c r="F109" s="380">
        <v>231543</v>
      </c>
      <c r="G109" s="266">
        <v>87.14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44168</v>
      </c>
      <c r="B110" s="266" t="s">
        <v>1855</v>
      </c>
      <c r="C110" s="267" t="s">
        <v>3812</v>
      </c>
      <c r="D110" s="267" t="s">
        <v>3813</v>
      </c>
      <c r="E110" s="267" t="s">
        <v>584</v>
      </c>
      <c r="F110" s="380">
        <v>124000</v>
      </c>
      <c r="G110" s="266">
        <v>240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A111" s="243">
        <v>44168</v>
      </c>
      <c r="B111" s="266" t="s">
        <v>1868</v>
      </c>
      <c r="C111" s="267" t="s">
        <v>3789</v>
      </c>
      <c r="D111" s="267" t="s">
        <v>3790</v>
      </c>
      <c r="E111" s="267" t="s">
        <v>584</v>
      </c>
      <c r="F111" s="380">
        <v>81271</v>
      </c>
      <c r="G111" s="266">
        <v>87.76</v>
      </c>
      <c r="H111" s="344" t="s">
        <v>2952</v>
      </c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A112" s="243">
        <v>44168</v>
      </c>
      <c r="B112" s="266" t="s">
        <v>3315</v>
      </c>
      <c r="C112" s="267" t="s">
        <v>3690</v>
      </c>
      <c r="D112" s="267" t="s">
        <v>3814</v>
      </c>
      <c r="E112" s="267" t="s">
        <v>584</v>
      </c>
      <c r="F112" s="380">
        <v>110000</v>
      </c>
      <c r="G112" s="266">
        <v>8.31</v>
      </c>
      <c r="H112" s="344" t="s">
        <v>2952</v>
      </c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1:35">
      <c r="A113" s="243">
        <v>44168</v>
      </c>
      <c r="B113" s="266" t="s">
        <v>2042</v>
      </c>
      <c r="C113" s="267" t="s">
        <v>3815</v>
      </c>
      <c r="D113" s="267" t="s">
        <v>3816</v>
      </c>
      <c r="E113" s="267" t="s">
        <v>584</v>
      </c>
      <c r="F113" s="380">
        <v>205000</v>
      </c>
      <c r="G113" s="266">
        <v>291.83999999999997</v>
      </c>
      <c r="H113" s="344" t="s">
        <v>2952</v>
      </c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1:35">
      <c r="A114" s="243">
        <v>44168</v>
      </c>
      <c r="B114" s="266" t="s">
        <v>2161</v>
      </c>
      <c r="C114" s="267" t="s">
        <v>3817</v>
      </c>
      <c r="D114" s="267" t="s">
        <v>3818</v>
      </c>
      <c r="E114" s="267" t="s">
        <v>584</v>
      </c>
      <c r="F114" s="380">
        <v>309559</v>
      </c>
      <c r="G114" s="266">
        <v>243.32</v>
      </c>
      <c r="H114" s="344" t="s">
        <v>2952</v>
      </c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1:35">
      <c r="A115" s="243">
        <v>44168</v>
      </c>
      <c r="B115" s="266" t="s">
        <v>3819</v>
      </c>
      <c r="C115" s="267" t="s">
        <v>3820</v>
      </c>
      <c r="D115" s="267" t="s">
        <v>3821</v>
      </c>
      <c r="E115" s="267" t="s">
        <v>584</v>
      </c>
      <c r="F115" s="380">
        <v>275000</v>
      </c>
      <c r="G115" s="266">
        <v>16.649999999999999</v>
      </c>
      <c r="H115" s="344" t="s">
        <v>2952</v>
      </c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1:35">
      <c r="A116" s="243">
        <v>44168</v>
      </c>
      <c r="B116" s="266" t="s">
        <v>506</v>
      </c>
      <c r="C116" s="267" t="s">
        <v>3822</v>
      </c>
      <c r="D116" s="267" t="s">
        <v>3823</v>
      </c>
      <c r="E116" s="267" t="s">
        <v>584</v>
      </c>
      <c r="F116" s="380">
        <v>1446368</v>
      </c>
      <c r="G116" s="266">
        <v>21.74</v>
      </c>
      <c r="H116" s="344" t="s">
        <v>2952</v>
      </c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1:35">
      <c r="A117" s="243">
        <v>44168</v>
      </c>
      <c r="B117" s="266" t="s">
        <v>2369</v>
      </c>
      <c r="C117" s="267" t="s">
        <v>3691</v>
      </c>
      <c r="D117" s="267" t="s">
        <v>3692</v>
      </c>
      <c r="E117" s="267" t="s">
        <v>584</v>
      </c>
      <c r="F117" s="380">
        <v>33588</v>
      </c>
      <c r="G117" s="266">
        <v>150.18</v>
      </c>
      <c r="H117" s="344" t="s">
        <v>2952</v>
      </c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1:35">
      <c r="A118" s="243">
        <v>44168</v>
      </c>
      <c r="B118" s="266" t="s">
        <v>586</v>
      </c>
      <c r="C118" s="267" t="s">
        <v>3824</v>
      </c>
      <c r="D118" s="267" t="s">
        <v>3825</v>
      </c>
      <c r="E118" s="267" t="s">
        <v>584</v>
      </c>
      <c r="F118" s="380">
        <v>97085</v>
      </c>
      <c r="G118" s="266">
        <v>13.54</v>
      </c>
      <c r="H118" s="344" t="s">
        <v>2952</v>
      </c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1:35">
      <c r="A119" s="243">
        <v>44168</v>
      </c>
      <c r="B119" s="266" t="s">
        <v>3371</v>
      </c>
      <c r="C119" s="267" t="s">
        <v>3662</v>
      </c>
      <c r="D119" s="267" t="s">
        <v>3663</v>
      </c>
      <c r="E119" s="267" t="s">
        <v>584</v>
      </c>
      <c r="F119" s="380">
        <v>8870278</v>
      </c>
      <c r="G119" s="266">
        <v>0.88</v>
      </c>
      <c r="H119" s="344" t="s">
        <v>2952</v>
      </c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1:35">
      <c r="A120" s="243">
        <v>44168</v>
      </c>
      <c r="B120" s="266" t="s">
        <v>2488</v>
      </c>
      <c r="C120" s="267" t="s">
        <v>3791</v>
      </c>
      <c r="D120" s="267" t="s">
        <v>3826</v>
      </c>
      <c r="E120" s="267" t="s">
        <v>584</v>
      </c>
      <c r="F120" s="380">
        <v>75000</v>
      </c>
      <c r="G120" s="266">
        <v>105.3</v>
      </c>
      <c r="H120" s="344" t="s">
        <v>2952</v>
      </c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1:35">
      <c r="A121" s="243">
        <v>44168</v>
      </c>
      <c r="B121" s="266" t="s">
        <v>526</v>
      </c>
      <c r="C121" s="267" t="s">
        <v>3795</v>
      </c>
      <c r="D121" s="267" t="s">
        <v>3827</v>
      </c>
      <c r="E121" s="267" t="s">
        <v>584</v>
      </c>
      <c r="F121" s="380">
        <v>1090630</v>
      </c>
      <c r="G121" s="266">
        <v>463</v>
      </c>
      <c r="H121" s="344" t="s">
        <v>2952</v>
      </c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1:35">
      <c r="A122" s="243">
        <v>44168</v>
      </c>
      <c r="B122" s="266" t="s">
        <v>526</v>
      </c>
      <c r="C122" s="267" t="s">
        <v>3795</v>
      </c>
      <c r="D122" s="267" t="s">
        <v>3828</v>
      </c>
      <c r="E122" s="267" t="s">
        <v>584</v>
      </c>
      <c r="F122" s="380">
        <v>727490</v>
      </c>
      <c r="G122" s="266">
        <v>464.34</v>
      </c>
      <c r="H122" s="344" t="s">
        <v>2952</v>
      </c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1:35">
      <c r="A123" s="243">
        <v>44168</v>
      </c>
      <c r="B123" s="266" t="s">
        <v>2923</v>
      </c>
      <c r="C123" s="267" t="s">
        <v>3797</v>
      </c>
      <c r="D123" s="267" t="s">
        <v>3798</v>
      </c>
      <c r="E123" s="267" t="s">
        <v>584</v>
      </c>
      <c r="F123" s="380">
        <v>96063</v>
      </c>
      <c r="G123" s="266">
        <v>184.13</v>
      </c>
      <c r="H123" s="344" t="s">
        <v>2952</v>
      </c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1:35">
      <c r="A124" s="243">
        <v>44168</v>
      </c>
      <c r="B124" s="266" t="s">
        <v>2923</v>
      </c>
      <c r="C124" s="267" t="s">
        <v>3797</v>
      </c>
      <c r="D124" s="267" t="s">
        <v>3788</v>
      </c>
      <c r="E124" s="267" t="s">
        <v>584</v>
      </c>
      <c r="F124" s="380">
        <v>111279</v>
      </c>
      <c r="G124" s="266">
        <v>185.57</v>
      </c>
      <c r="H124" s="344" t="s">
        <v>2952</v>
      </c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1:35">
      <c r="A125" s="243">
        <v>44168</v>
      </c>
      <c r="B125" s="266" t="s">
        <v>2803</v>
      </c>
      <c r="C125" s="267" t="s">
        <v>3799</v>
      </c>
      <c r="D125" s="267" t="s">
        <v>3689</v>
      </c>
      <c r="E125" s="267" t="s">
        <v>584</v>
      </c>
      <c r="F125" s="380">
        <v>166738</v>
      </c>
      <c r="G125" s="266">
        <v>123.43</v>
      </c>
      <c r="H125" s="344" t="s">
        <v>2952</v>
      </c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1:35">
      <c r="A126" s="243">
        <v>44168</v>
      </c>
      <c r="B126" s="266" t="s">
        <v>2803</v>
      </c>
      <c r="C126" s="267" t="s">
        <v>3799</v>
      </c>
      <c r="D126" s="267" t="s">
        <v>3801</v>
      </c>
      <c r="E126" s="267" t="s">
        <v>584</v>
      </c>
      <c r="F126" s="380">
        <v>165589</v>
      </c>
      <c r="G126" s="266">
        <v>123.2</v>
      </c>
      <c r="H126" s="344" t="s">
        <v>2952</v>
      </c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1:35">
      <c r="A127" s="243">
        <v>44168</v>
      </c>
      <c r="B127" s="266" t="s">
        <v>2803</v>
      </c>
      <c r="C127" s="267" t="s">
        <v>3799</v>
      </c>
      <c r="D127" s="267" t="s">
        <v>3800</v>
      </c>
      <c r="E127" s="267" t="s">
        <v>584</v>
      </c>
      <c r="F127" s="380">
        <v>108965</v>
      </c>
      <c r="G127" s="266">
        <v>123.8</v>
      </c>
      <c r="H127" s="344" t="s">
        <v>2952</v>
      </c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1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4"/>
  <sheetViews>
    <sheetView zoomScale="70" zoomScaleNormal="70" workbookViewId="0">
      <selection activeCell="A9" sqref="A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44169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2" customFormat="1" ht="14.25">
      <c r="A10" s="530">
        <v>1</v>
      </c>
      <c r="B10" s="531">
        <v>44110</v>
      </c>
      <c r="C10" s="532"/>
      <c r="D10" s="533" t="s">
        <v>142</v>
      </c>
      <c r="E10" s="534" t="s">
        <v>600</v>
      </c>
      <c r="F10" s="516">
        <v>6890</v>
      </c>
      <c r="G10" s="534">
        <v>6600</v>
      </c>
      <c r="H10" s="534">
        <v>7320</v>
      </c>
      <c r="I10" s="535">
        <v>7450</v>
      </c>
      <c r="J10" s="497" t="s">
        <v>3697</v>
      </c>
      <c r="K10" s="497">
        <f t="shared" ref="K10" si="0">H10-F10</f>
        <v>430</v>
      </c>
      <c r="L10" s="498">
        <f t="shared" ref="L10" si="1">(F10*-0.8)/100</f>
        <v>-55.12</v>
      </c>
      <c r="M10" s="499">
        <f t="shared" ref="M10" si="2">(K10+L10)/F10</f>
        <v>5.4409288824383166E-2</v>
      </c>
      <c r="N10" s="518" t="s">
        <v>599</v>
      </c>
      <c r="O10" s="500">
        <v>44168</v>
      </c>
      <c r="Q10" s="413"/>
      <c r="R10" s="414" t="s">
        <v>3633</v>
      </c>
      <c r="S10" s="413"/>
      <c r="T10" s="413"/>
      <c r="U10" s="413"/>
      <c r="V10" s="413"/>
      <c r="W10" s="413"/>
      <c r="X10" s="413"/>
      <c r="Y10" s="413"/>
      <c r="Z10" s="413"/>
      <c r="AA10" s="413"/>
      <c r="AB10" s="413"/>
    </row>
    <row r="11" spans="1:28" s="5" customFormat="1" ht="14.25">
      <c r="A11" s="382">
        <v>2</v>
      </c>
      <c r="B11" s="404">
        <v>44153</v>
      </c>
      <c r="C11" s="405"/>
      <c r="D11" s="429" t="s">
        <v>116</v>
      </c>
      <c r="E11" s="409" t="s">
        <v>600</v>
      </c>
      <c r="F11" s="409" t="s">
        <v>3642</v>
      </c>
      <c r="G11" s="416">
        <v>2000</v>
      </c>
      <c r="H11" s="409"/>
      <c r="I11" s="406" t="s">
        <v>3643</v>
      </c>
      <c r="J11" s="411" t="s">
        <v>601</v>
      </c>
      <c r="K11" s="411"/>
      <c r="L11" s="435"/>
      <c r="M11" s="375"/>
      <c r="N11" s="385"/>
      <c r="O11" s="381"/>
      <c r="P11" s="412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382">
        <v>3</v>
      </c>
      <c r="B12" s="404">
        <v>44154</v>
      </c>
      <c r="C12" s="405"/>
      <c r="D12" s="429" t="s">
        <v>472</v>
      </c>
      <c r="E12" s="409" t="s">
        <v>600</v>
      </c>
      <c r="F12" s="409" t="s">
        <v>3644</v>
      </c>
      <c r="G12" s="416">
        <v>1515</v>
      </c>
      <c r="H12" s="409"/>
      <c r="I12" s="406" t="s">
        <v>3645</v>
      </c>
      <c r="J12" s="411" t="s">
        <v>601</v>
      </c>
      <c r="K12" s="411"/>
      <c r="L12" s="435"/>
      <c r="M12" s="375"/>
      <c r="N12" s="385"/>
      <c r="O12" s="381"/>
      <c r="P12" s="412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17">
        <v>4</v>
      </c>
      <c r="B13" s="418">
        <v>44154</v>
      </c>
      <c r="C13" s="419"/>
      <c r="D13" s="420" t="s">
        <v>252</v>
      </c>
      <c r="E13" s="421" t="s">
        <v>600</v>
      </c>
      <c r="F13" s="422">
        <v>2450</v>
      </c>
      <c r="G13" s="421">
        <v>2300</v>
      </c>
      <c r="H13" s="421">
        <v>2550</v>
      </c>
      <c r="I13" s="423">
        <v>2750</v>
      </c>
      <c r="J13" s="424" t="s">
        <v>3659</v>
      </c>
      <c r="K13" s="424">
        <f t="shared" ref="K13" si="3">H13-F13</f>
        <v>100</v>
      </c>
      <c r="L13" s="434">
        <f t="shared" ref="L13" si="4">(F13*-0.8)/100</f>
        <v>-19.600000000000001</v>
      </c>
      <c r="M13" s="425">
        <f t="shared" ref="M13" si="5">(K13+L13)/F13</f>
        <v>3.2816326530612248E-2</v>
      </c>
      <c r="N13" s="426" t="s">
        <v>599</v>
      </c>
      <c r="O13" s="427">
        <v>44160</v>
      </c>
      <c r="P13" s="412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382">
        <v>5</v>
      </c>
      <c r="B14" s="404">
        <v>44167</v>
      </c>
      <c r="C14" s="405"/>
      <c r="D14" s="429" t="s">
        <v>98</v>
      </c>
      <c r="E14" s="409" t="s">
        <v>600</v>
      </c>
      <c r="F14" s="409" t="s">
        <v>3665</v>
      </c>
      <c r="G14" s="416">
        <v>167</v>
      </c>
      <c r="H14" s="409"/>
      <c r="I14" s="406" t="s">
        <v>3666</v>
      </c>
      <c r="J14" s="411" t="s">
        <v>601</v>
      </c>
      <c r="K14" s="411"/>
      <c r="L14" s="435"/>
      <c r="M14" s="375"/>
      <c r="N14" s="385"/>
      <c r="O14" s="381"/>
      <c r="P14" s="412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382"/>
      <c r="B15" s="404"/>
      <c r="C15" s="405"/>
      <c r="D15" s="429"/>
      <c r="E15" s="409"/>
      <c r="F15" s="409"/>
      <c r="G15" s="416"/>
      <c r="H15" s="409"/>
      <c r="I15" s="406"/>
      <c r="J15" s="411"/>
      <c r="K15" s="411"/>
      <c r="L15" s="435"/>
      <c r="M15" s="375"/>
      <c r="N15" s="385"/>
      <c r="O15" s="381"/>
      <c r="P15" s="412"/>
      <c r="Q15" s="64"/>
      <c r="R15" s="340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382"/>
      <c r="B16" s="404"/>
      <c r="C16" s="405"/>
      <c r="D16" s="429"/>
      <c r="E16" s="409"/>
      <c r="F16" s="409"/>
      <c r="G16" s="416"/>
      <c r="H16" s="409"/>
      <c r="I16" s="406"/>
      <c r="J16" s="411"/>
      <c r="K16" s="411"/>
      <c r="L16" s="435"/>
      <c r="M16" s="375"/>
      <c r="N16" s="385"/>
      <c r="O16" s="381"/>
      <c r="P16" s="412"/>
      <c r="Q16" s="64"/>
      <c r="R16" s="340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80"/>
      <c r="B17" s="481"/>
      <c r="C17" s="482"/>
      <c r="D17" s="483"/>
      <c r="E17" s="484"/>
      <c r="F17" s="484"/>
      <c r="G17" s="447"/>
      <c r="H17" s="484"/>
      <c r="I17" s="485"/>
      <c r="J17" s="448"/>
      <c r="K17" s="448"/>
      <c r="L17" s="486"/>
      <c r="M17" s="79"/>
      <c r="N17" s="487"/>
      <c r="O17" s="488"/>
      <c r="P17" s="412"/>
      <c r="Q17" s="64"/>
      <c r="R17" s="340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80"/>
      <c r="B18" s="481"/>
      <c r="C18" s="482"/>
      <c r="D18" s="483"/>
      <c r="E18" s="484"/>
      <c r="F18" s="484"/>
      <c r="G18" s="447"/>
      <c r="H18" s="484"/>
      <c r="I18" s="485"/>
      <c r="J18" s="448"/>
      <c r="K18" s="448"/>
      <c r="L18" s="486"/>
      <c r="M18" s="79"/>
      <c r="N18" s="487"/>
      <c r="O18" s="488"/>
      <c r="P18" s="412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603</v>
      </c>
      <c r="B19" s="24"/>
      <c r="C19" s="25"/>
      <c r="D19" s="26"/>
      <c r="E19" s="27"/>
      <c r="F19" s="28"/>
      <c r="G19" s="28"/>
      <c r="H19" s="28"/>
      <c r="I19" s="28"/>
      <c r="J19" s="65"/>
      <c r="K19" s="28"/>
      <c r="L19" s="436"/>
      <c r="M19" s="38"/>
      <c r="N19" s="65"/>
      <c r="O19" s="66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604</v>
      </c>
      <c r="B20" s="23"/>
      <c r="C20" s="23"/>
      <c r="D20" s="23"/>
      <c r="F20" s="30" t="s">
        <v>605</v>
      </c>
      <c r="G20" s="17"/>
      <c r="H20" s="31"/>
      <c r="I20" s="36"/>
      <c r="J20" s="67"/>
      <c r="K20" s="68"/>
      <c r="L20" s="437"/>
      <c r="M20" s="69"/>
      <c r="N20" s="16"/>
      <c r="O20" s="70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606</v>
      </c>
      <c r="B21" s="23"/>
      <c r="C21" s="23"/>
      <c r="D21" s="23"/>
      <c r="E21" s="32"/>
      <c r="F21" s="30" t="s">
        <v>607</v>
      </c>
      <c r="G21" s="17"/>
      <c r="H21" s="31"/>
      <c r="I21" s="36"/>
      <c r="J21" s="67"/>
      <c r="K21" s="68"/>
      <c r="L21" s="437"/>
      <c r="M21" s="69"/>
      <c r="N21" s="16"/>
      <c r="O21" s="70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1"/>
      <c r="K22" s="68"/>
      <c r="L22" s="437"/>
      <c r="M22" s="17"/>
      <c r="N22" s="72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11"/>
      <c r="B23" s="33" t="s">
        <v>608</v>
      </c>
      <c r="C23" s="33"/>
      <c r="D23" s="33"/>
      <c r="E23" s="33"/>
      <c r="F23" s="34"/>
      <c r="G23" s="32"/>
      <c r="H23" s="32"/>
      <c r="I23" s="73"/>
      <c r="J23" s="74"/>
      <c r="K23" s="75"/>
      <c r="L23" s="438"/>
      <c r="M23" s="12"/>
      <c r="N23" s="11"/>
      <c r="O23" s="53"/>
      <c r="P23" s="7"/>
      <c r="R23" s="82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8.25">
      <c r="A24" s="20" t="s">
        <v>16</v>
      </c>
      <c r="B24" s="21" t="s">
        <v>575</v>
      </c>
      <c r="C24" s="21"/>
      <c r="D24" s="22" t="s">
        <v>588</v>
      </c>
      <c r="E24" s="21" t="s">
        <v>589</v>
      </c>
      <c r="F24" s="21" t="s">
        <v>590</v>
      </c>
      <c r="G24" s="21" t="s">
        <v>609</v>
      </c>
      <c r="H24" s="21" t="s">
        <v>592</v>
      </c>
      <c r="I24" s="21" t="s">
        <v>593</v>
      </c>
      <c r="J24" s="21" t="s">
        <v>594</v>
      </c>
      <c r="K24" s="62" t="s">
        <v>610</v>
      </c>
      <c r="L24" s="439" t="s">
        <v>3630</v>
      </c>
      <c r="M24" s="63" t="s">
        <v>3629</v>
      </c>
      <c r="N24" s="21" t="s">
        <v>597</v>
      </c>
      <c r="O24" s="78" t="s">
        <v>598</v>
      </c>
      <c r="P24" s="7"/>
      <c r="Q24" s="40"/>
      <c r="R24" s="38"/>
      <c r="S24" s="38"/>
      <c r="T24" s="38"/>
    </row>
    <row r="25" spans="1:38" s="400" customFormat="1" ht="15" customHeight="1">
      <c r="A25" s="501">
        <v>1</v>
      </c>
      <c r="B25" s="502">
        <v>44153</v>
      </c>
      <c r="C25" s="503"/>
      <c r="D25" s="504" t="s">
        <v>3641</v>
      </c>
      <c r="E25" s="505" t="s">
        <v>600</v>
      </c>
      <c r="F25" s="505">
        <v>376</v>
      </c>
      <c r="G25" s="506">
        <v>367</v>
      </c>
      <c r="H25" s="506">
        <v>376.5</v>
      </c>
      <c r="I25" s="505">
        <v>396</v>
      </c>
      <c r="J25" s="507" t="s">
        <v>3664</v>
      </c>
      <c r="K25" s="507">
        <f t="shared" ref="K25" si="6">H25-F25</f>
        <v>0.5</v>
      </c>
      <c r="L25" s="508">
        <f t="shared" ref="L25:L26" si="7">(F25*-0.7)/100</f>
        <v>-2.6319999999999997</v>
      </c>
      <c r="M25" s="509">
        <f t="shared" ref="M25:M26" si="8">(K25+L25)/F25</f>
        <v>-5.6702127659574459E-3</v>
      </c>
      <c r="N25" s="510" t="s">
        <v>708</v>
      </c>
      <c r="O25" s="511">
        <v>44167</v>
      </c>
      <c r="P25" s="7"/>
      <c r="Q25" s="7"/>
      <c r="R25" s="343" t="s">
        <v>602</v>
      </c>
      <c r="S25" s="40"/>
      <c r="T25" s="40"/>
      <c r="U25" s="40"/>
      <c r="V25" s="40"/>
      <c r="W25" s="40"/>
      <c r="X25" s="40"/>
      <c r="Y25" s="40"/>
      <c r="Z25" s="40"/>
      <c r="AA25" s="40"/>
    </row>
    <row r="26" spans="1:38" s="400" customFormat="1" ht="15" customHeight="1">
      <c r="A26" s="512">
        <v>2</v>
      </c>
      <c r="B26" s="513">
        <v>44161</v>
      </c>
      <c r="C26" s="514"/>
      <c r="D26" s="515" t="s">
        <v>133</v>
      </c>
      <c r="E26" s="516" t="s">
        <v>3627</v>
      </c>
      <c r="F26" s="516">
        <v>1877</v>
      </c>
      <c r="G26" s="517">
        <v>1925</v>
      </c>
      <c r="H26" s="517">
        <v>1837</v>
      </c>
      <c r="I26" s="516">
        <v>1800</v>
      </c>
      <c r="J26" s="497" t="s">
        <v>636</v>
      </c>
      <c r="K26" s="497">
        <f>F26-H26</f>
        <v>40</v>
      </c>
      <c r="L26" s="498">
        <f t="shared" si="7"/>
        <v>-13.138999999999999</v>
      </c>
      <c r="M26" s="499">
        <f t="shared" si="8"/>
        <v>1.4310602024507194E-2</v>
      </c>
      <c r="N26" s="518" t="s">
        <v>599</v>
      </c>
      <c r="O26" s="500">
        <v>44167</v>
      </c>
      <c r="P26" s="7"/>
      <c r="Q26" s="7"/>
      <c r="R26" s="343" t="s">
        <v>602</v>
      </c>
      <c r="S26" s="40"/>
      <c r="T26" s="40"/>
      <c r="U26" s="40"/>
      <c r="V26" s="40"/>
      <c r="W26" s="40"/>
      <c r="X26" s="40"/>
      <c r="Y26" s="40"/>
      <c r="Z26" s="40"/>
      <c r="AA26" s="40"/>
    </row>
    <row r="27" spans="1:38" s="400" customFormat="1" ht="15" customHeight="1">
      <c r="A27" s="441">
        <v>3</v>
      </c>
      <c r="B27" s="465">
        <v>44166</v>
      </c>
      <c r="C27" s="468"/>
      <c r="D27" s="432" t="s">
        <v>253</v>
      </c>
      <c r="E27" s="433" t="s">
        <v>600</v>
      </c>
      <c r="F27" s="433" t="s">
        <v>3653</v>
      </c>
      <c r="G27" s="469">
        <v>619</v>
      </c>
      <c r="H27" s="469"/>
      <c r="I27" s="433">
        <v>680</v>
      </c>
      <c r="J27" s="461" t="s">
        <v>601</v>
      </c>
      <c r="K27" s="461"/>
      <c r="L27" s="462"/>
      <c r="M27" s="449"/>
      <c r="N27" s="410"/>
      <c r="O27" s="456"/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400" customFormat="1" ht="15" customHeight="1">
      <c r="A28" s="512">
        <v>4</v>
      </c>
      <c r="B28" s="513">
        <v>44166</v>
      </c>
      <c r="C28" s="514"/>
      <c r="D28" s="515" t="s">
        <v>957</v>
      </c>
      <c r="E28" s="516" t="s">
        <v>600</v>
      </c>
      <c r="F28" s="516">
        <v>115.5</v>
      </c>
      <c r="G28" s="517">
        <v>112</v>
      </c>
      <c r="H28" s="517">
        <v>118.5</v>
      </c>
      <c r="I28" s="516">
        <v>122</v>
      </c>
      <c r="J28" s="537" t="s">
        <v>3829</v>
      </c>
      <c r="K28" s="497">
        <f t="shared" ref="K28" si="9">H28-F28</f>
        <v>3</v>
      </c>
      <c r="L28" s="498">
        <f t="shared" ref="L28" si="10">(F28*-0.7)/100</f>
        <v>-0.8085</v>
      </c>
      <c r="M28" s="499">
        <f t="shared" ref="M28" si="11">(K28+L28)/F28</f>
        <v>1.8974025974025973E-2</v>
      </c>
      <c r="N28" s="518" t="s">
        <v>599</v>
      </c>
      <c r="O28" s="500">
        <v>44168</v>
      </c>
      <c r="P28" s="7"/>
      <c r="Q28" s="7"/>
      <c r="R28" s="343" t="s">
        <v>3186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400" customFormat="1" ht="15" customHeight="1">
      <c r="A29" s="441">
        <v>5</v>
      </c>
      <c r="B29" s="465">
        <v>44167</v>
      </c>
      <c r="C29" s="468"/>
      <c r="D29" s="432" t="s">
        <v>55</v>
      </c>
      <c r="E29" s="433" t="s">
        <v>600</v>
      </c>
      <c r="F29" s="433" t="s">
        <v>3667</v>
      </c>
      <c r="G29" s="469">
        <v>590</v>
      </c>
      <c r="H29" s="469"/>
      <c r="I29" s="433">
        <v>640</v>
      </c>
      <c r="J29" s="461" t="s">
        <v>601</v>
      </c>
      <c r="K29" s="461"/>
      <c r="L29" s="462"/>
      <c r="M29" s="449"/>
      <c r="N29" s="410"/>
      <c r="O29" s="456"/>
      <c r="P29" s="7"/>
      <c r="Q29" s="7"/>
      <c r="R29" s="343" t="s">
        <v>3186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400" customFormat="1" ht="15" customHeight="1">
      <c r="A30" s="512">
        <v>6</v>
      </c>
      <c r="B30" s="513">
        <v>44167</v>
      </c>
      <c r="C30" s="514"/>
      <c r="D30" s="515" t="s">
        <v>197</v>
      </c>
      <c r="E30" s="516" t="s">
        <v>600</v>
      </c>
      <c r="F30" s="516">
        <v>440</v>
      </c>
      <c r="G30" s="517">
        <v>428</v>
      </c>
      <c r="H30" s="517">
        <v>450.5</v>
      </c>
      <c r="I30" s="516" t="s">
        <v>3668</v>
      </c>
      <c r="J30" s="497" t="s">
        <v>3696</v>
      </c>
      <c r="K30" s="497">
        <f t="shared" ref="K30" si="12">H30-F30</f>
        <v>10.5</v>
      </c>
      <c r="L30" s="498">
        <f t="shared" ref="L30" si="13">(F30*-0.7)/100</f>
        <v>-3.08</v>
      </c>
      <c r="M30" s="499">
        <f t="shared" ref="M30" si="14">(K30+L30)/F30</f>
        <v>1.6863636363636362E-2</v>
      </c>
      <c r="N30" s="518" t="s">
        <v>599</v>
      </c>
      <c r="O30" s="500">
        <v>44168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400" customFormat="1" ht="15" customHeight="1">
      <c r="A31" s="441">
        <v>7</v>
      </c>
      <c r="B31" s="465">
        <v>44167</v>
      </c>
      <c r="C31" s="468"/>
      <c r="D31" s="432" t="s">
        <v>75</v>
      </c>
      <c r="E31" s="433" t="s">
        <v>600</v>
      </c>
      <c r="F31" s="433" t="s">
        <v>3669</v>
      </c>
      <c r="G31" s="469">
        <v>3480</v>
      </c>
      <c r="H31" s="469"/>
      <c r="I31" s="433">
        <v>3800</v>
      </c>
      <c r="J31" s="461" t="s">
        <v>601</v>
      </c>
      <c r="K31" s="461"/>
      <c r="L31" s="462"/>
      <c r="M31" s="449"/>
      <c r="N31" s="410"/>
      <c r="O31" s="456"/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400" customFormat="1" ht="15" customHeight="1">
      <c r="A32" s="441">
        <v>8</v>
      </c>
      <c r="B32" s="465">
        <v>44168</v>
      </c>
      <c r="C32" s="468"/>
      <c r="D32" s="432" t="s">
        <v>315</v>
      </c>
      <c r="E32" s="433" t="s">
        <v>600</v>
      </c>
      <c r="F32" s="433" t="s">
        <v>3704</v>
      </c>
      <c r="G32" s="469">
        <v>193</v>
      </c>
      <c r="H32" s="469"/>
      <c r="I32" s="433">
        <v>210</v>
      </c>
      <c r="J32" s="461" t="s">
        <v>601</v>
      </c>
      <c r="K32" s="461"/>
      <c r="L32" s="462"/>
      <c r="M32" s="449"/>
      <c r="N32" s="410"/>
      <c r="O32" s="456"/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34" s="400" customFormat="1" ht="15" customHeight="1">
      <c r="A33" s="512">
        <v>9</v>
      </c>
      <c r="B33" s="513">
        <v>44168</v>
      </c>
      <c r="C33" s="514"/>
      <c r="D33" s="515" t="s">
        <v>409</v>
      </c>
      <c r="E33" s="516" t="s">
        <v>600</v>
      </c>
      <c r="F33" s="516">
        <v>87.25</v>
      </c>
      <c r="G33" s="517">
        <v>84.5</v>
      </c>
      <c r="H33" s="517">
        <v>89.25</v>
      </c>
      <c r="I33" s="516" t="s">
        <v>3705</v>
      </c>
      <c r="J33" s="497" t="s">
        <v>3706</v>
      </c>
      <c r="K33" s="497">
        <f t="shared" ref="K33" si="15">H33-F33</f>
        <v>2</v>
      </c>
      <c r="L33" s="498">
        <f>(F33*-0.07)/100</f>
        <v>-6.1075000000000011E-2</v>
      </c>
      <c r="M33" s="499">
        <f t="shared" ref="M33" si="16">(K33+L33)/F33</f>
        <v>2.2222636103151863E-2</v>
      </c>
      <c r="N33" s="518" t="s">
        <v>599</v>
      </c>
      <c r="O33" s="536">
        <v>44168</v>
      </c>
      <c r="P33" s="7"/>
      <c r="Q33" s="7"/>
      <c r="R33" s="343" t="s">
        <v>3186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34" s="400" customFormat="1" ht="15" customHeight="1">
      <c r="A34" s="441">
        <v>10</v>
      </c>
      <c r="B34" s="465">
        <v>44168</v>
      </c>
      <c r="C34" s="468"/>
      <c r="D34" s="432" t="s">
        <v>2931</v>
      </c>
      <c r="E34" s="433" t="s">
        <v>600</v>
      </c>
      <c r="F34" s="433" t="s">
        <v>3707</v>
      </c>
      <c r="G34" s="469">
        <v>1335</v>
      </c>
      <c r="H34" s="469"/>
      <c r="I34" s="433" t="s">
        <v>3708</v>
      </c>
      <c r="J34" s="461" t="s">
        <v>601</v>
      </c>
      <c r="K34" s="461"/>
      <c r="L34" s="462"/>
      <c r="M34" s="449"/>
      <c r="N34" s="410"/>
      <c r="O34" s="456"/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34" s="400" customFormat="1" ht="15" customHeight="1">
      <c r="A35" s="441">
        <v>11</v>
      </c>
      <c r="B35" s="465">
        <v>44168</v>
      </c>
      <c r="C35" s="468"/>
      <c r="D35" s="432" t="s">
        <v>523</v>
      </c>
      <c r="E35" s="433" t="s">
        <v>600</v>
      </c>
      <c r="F35" s="433" t="s">
        <v>3711</v>
      </c>
      <c r="G35" s="469">
        <v>335</v>
      </c>
      <c r="H35" s="469"/>
      <c r="I35" s="433">
        <v>365</v>
      </c>
      <c r="J35" s="461" t="s">
        <v>601</v>
      </c>
      <c r="K35" s="461"/>
      <c r="L35" s="462"/>
      <c r="M35" s="449"/>
      <c r="N35" s="410"/>
      <c r="O35" s="456"/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34" s="400" customFormat="1" ht="15" customHeight="1">
      <c r="A36" s="441"/>
      <c r="B36" s="465"/>
      <c r="C36" s="468"/>
      <c r="D36" s="432"/>
      <c r="E36" s="433"/>
      <c r="F36" s="433"/>
      <c r="G36" s="469"/>
      <c r="H36" s="469"/>
      <c r="I36" s="433"/>
      <c r="J36" s="461"/>
      <c r="K36" s="461"/>
      <c r="L36" s="462"/>
      <c r="M36" s="449"/>
      <c r="N36" s="410"/>
      <c r="O36" s="456"/>
      <c r="P36" s="7"/>
      <c r="Q36" s="7"/>
      <c r="R36" s="343"/>
      <c r="S36" s="40"/>
      <c r="T36" s="40"/>
      <c r="U36" s="40"/>
      <c r="V36" s="40"/>
      <c r="W36" s="40"/>
      <c r="X36" s="40"/>
      <c r="Y36" s="40"/>
      <c r="Z36" s="40"/>
      <c r="AA36" s="40"/>
    </row>
    <row r="37" spans="1:34" s="400" customFormat="1" ht="15" customHeight="1">
      <c r="A37" s="441"/>
      <c r="B37" s="465"/>
      <c r="C37" s="468"/>
      <c r="D37" s="430"/>
      <c r="E37" s="433"/>
      <c r="F37" s="433"/>
      <c r="G37" s="469"/>
      <c r="H37" s="469"/>
      <c r="I37" s="433"/>
      <c r="J37" s="376"/>
      <c r="K37" s="376"/>
      <c r="L37" s="451"/>
      <c r="M37" s="449"/>
      <c r="N37" s="411"/>
      <c r="O37" s="440"/>
      <c r="P37" s="7"/>
      <c r="Q37" s="7"/>
      <c r="R37" s="343"/>
      <c r="S37" s="40"/>
      <c r="T37" s="40"/>
      <c r="U37" s="40"/>
      <c r="V37" s="40"/>
      <c r="W37" s="40"/>
      <c r="X37" s="40"/>
      <c r="Y37" s="40"/>
      <c r="Z37" s="40"/>
      <c r="AA37" s="40"/>
    </row>
    <row r="38" spans="1:34" ht="44.25" customHeight="1">
      <c r="A38" s="23" t="s">
        <v>603</v>
      </c>
      <c r="B38" s="39"/>
      <c r="C38" s="39"/>
      <c r="D38" s="40"/>
      <c r="E38" s="36"/>
      <c r="F38" s="36"/>
      <c r="G38" s="35"/>
      <c r="H38" s="35" t="s">
        <v>3632</v>
      </c>
      <c r="I38" s="36"/>
      <c r="J38" s="17"/>
      <c r="K38" s="79"/>
      <c r="L38" s="80"/>
      <c r="M38" s="79"/>
      <c r="N38" s="81"/>
      <c r="O38" s="79"/>
      <c r="P38" s="7"/>
      <c r="Q38" s="457"/>
      <c r="R38" s="470"/>
      <c r="S38" s="457"/>
      <c r="T38" s="457"/>
      <c r="U38" s="457"/>
      <c r="V38" s="457"/>
      <c r="W38" s="457"/>
      <c r="X38" s="457"/>
      <c r="Y38" s="457"/>
      <c r="Z38" s="40"/>
      <c r="AA38" s="40"/>
      <c r="AB38" s="40"/>
    </row>
    <row r="39" spans="1:34" s="6" customFormat="1">
      <c r="A39" s="29" t="s">
        <v>604</v>
      </c>
      <c r="B39" s="23"/>
      <c r="C39" s="23"/>
      <c r="D39" s="23"/>
      <c r="E39" s="5"/>
      <c r="F39" s="30" t="s">
        <v>605</v>
      </c>
      <c r="G39" s="41"/>
      <c r="H39" s="42"/>
      <c r="I39" s="82"/>
      <c r="J39" s="17"/>
      <c r="K39" s="83"/>
      <c r="L39" s="84"/>
      <c r="M39" s="85"/>
      <c r="N39" s="86"/>
      <c r="O39" s="87"/>
      <c r="P39" s="5"/>
      <c r="Q39" s="4"/>
      <c r="R39" s="12"/>
      <c r="Z39" s="9"/>
      <c r="AA39" s="9"/>
      <c r="AB39" s="9"/>
      <c r="AC39" s="9"/>
      <c r="AD39" s="9"/>
      <c r="AE39" s="9"/>
      <c r="AF39" s="9"/>
      <c r="AG39" s="9"/>
      <c r="AH39" s="9"/>
    </row>
    <row r="40" spans="1:34" s="9" customFormat="1" ht="14.25" customHeight="1">
      <c r="A40" s="29"/>
      <c r="B40" s="23"/>
      <c r="C40" s="23"/>
      <c r="D40" s="23"/>
      <c r="E40" s="32"/>
      <c r="F40" s="30" t="s">
        <v>607</v>
      </c>
      <c r="G40" s="41"/>
      <c r="H40" s="42"/>
      <c r="I40" s="82"/>
      <c r="J40" s="17"/>
      <c r="K40" s="83"/>
      <c r="L40" s="84"/>
      <c r="M40" s="85"/>
      <c r="N40" s="86"/>
      <c r="O40" s="87"/>
      <c r="P40" s="5"/>
      <c r="Q40" s="4"/>
      <c r="R40" s="12"/>
      <c r="S40" s="6"/>
      <c r="Y40" s="6"/>
      <c r="Z40" s="6"/>
    </row>
    <row r="41" spans="1:34" s="9" customFormat="1" ht="14.25" customHeight="1">
      <c r="A41" s="23"/>
      <c r="B41" s="23"/>
      <c r="C41" s="23"/>
      <c r="D41" s="23"/>
      <c r="E41" s="32"/>
      <c r="F41" s="17"/>
      <c r="G41" s="17"/>
      <c r="H41" s="31"/>
      <c r="I41" s="36"/>
      <c r="J41" s="71"/>
      <c r="K41" s="68"/>
      <c r="L41" s="69"/>
      <c r="M41" s="17"/>
      <c r="N41" s="72"/>
      <c r="O41" s="57"/>
      <c r="P41" s="8"/>
      <c r="Q41" s="4"/>
      <c r="R41" s="12"/>
      <c r="S41" s="6"/>
      <c r="Y41" s="6"/>
      <c r="Z41" s="6"/>
    </row>
    <row r="42" spans="1:34" s="9" customFormat="1" ht="15">
      <c r="A42" s="43" t="s">
        <v>614</v>
      </c>
      <c r="B42" s="43"/>
      <c r="C42" s="43"/>
      <c r="D42" s="43"/>
      <c r="E42" s="32"/>
      <c r="F42" s="17"/>
      <c r="G42" s="12"/>
      <c r="H42" s="17"/>
      <c r="I42" s="12"/>
      <c r="J42" s="88"/>
      <c r="K42" s="12"/>
      <c r="L42" s="12"/>
      <c r="M42" s="12"/>
      <c r="N42" s="12"/>
      <c r="O42" s="89"/>
      <c r="P42"/>
      <c r="Q42" s="4"/>
      <c r="R42" s="12"/>
      <c r="S42" s="6"/>
      <c r="Y42" s="6"/>
      <c r="Z42" s="6"/>
    </row>
    <row r="43" spans="1:34" s="9" customFormat="1" ht="38.25">
      <c r="A43" s="21" t="s">
        <v>16</v>
      </c>
      <c r="B43" s="21" t="s">
        <v>575</v>
      </c>
      <c r="C43" s="21"/>
      <c r="D43" s="22" t="s">
        <v>588</v>
      </c>
      <c r="E43" s="21" t="s">
        <v>589</v>
      </c>
      <c r="F43" s="21" t="s">
        <v>590</v>
      </c>
      <c r="G43" s="21" t="s">
        <v>609</v>
      </c>
      <c r="H43" s="21" t="s">
        <v>592</v>
      </c>
      <c r="I43" s="21" t="s">
        <v>593</v>
      </c>
      <c r="J43" s="20" t="s">
        <v>594</v>
      </c>
      <c r="K43" s="77" t="s">
        <v>615</v>
      </c>
      <c r="L43" s="63" t="s">
        <v>3630</v>
      </c>
      <c r="M43" s="77" t="s">
        <v>611</v>
      </c>
      <c r="N43" s="21" t="s">
        <v>612</v>
      </c>
      <c r="O43" s="20" t="s">
        <v>597</v>
      </c>
      <c r="P43" s="90" t="s">
        <v>598</v>
      </c>
      <c r="Q43" s="4"/>
      <c r="R43" s="17"/>
      <c r="S43" s="6"/>
      <c r="Y43" s="6"/>
      <c r="Z43" s="6"/>
    </row>
    <row r="44" spans="1:34" s="400" customFormat="1" ht="13.9" customHeight="1">
      <c r="A44" s="567">
        <v>1</v>
      </c>
      <c r="B44" s="569">
        <v>44161</v>
      </c>
      <c r="C44" s="527"/>
      <c r="D44" s="523" t="s">
        <v>3647</v>
      </c>
      <c r="E44" s="524" t="s">
        <v>3627</v>
      </c>
      <c r="F44" s="516">
        <v>1412</v>
      </c>
      <c r="G44" s="516">
        <v>1452</v>
      </c>
      <c r="H44" s="516">
        <v>1397.5</v>
      </c>
      <c r="I44" s="519">
        <v>1350</v>
      </c>
      <c r="J44" s="564" t="s">
        <v>3701</v>
      </c>
      <c r="K44" s="519">
        <f t="shared" ref="K44" si="17">F44-H44</f>
        <v>14.5</v>
      </c>
      <c r="L44" s="498">
        <f t="shared" ref="L44" si="18">(H44*N44)*0.035%</f>
        <v>269.01875000000001</v>
      </c>
      <c r="M44" s="564">
        <f>(17*550)-369</f>
        <v>8981</v>
      </c>
      <c r="N44" s="564">
        <v>550</v>
      </c>
      <c r="O44" s="564" t="s">
        <v>599</v>
      </c>
      <c r="P44" s="566">
        <v>44168</v>
      </c>
      <c r="Q44" s="387"/>
      <c r="R44" s="343" t="s">
        <v>602</v>
      </c>
      <c r="S44" s="40"/>
      <c r="Y44" s="40"/>
      <c r="Z44" s="40"/>
    </row>
    <row r="45" spans="1:34" s="400" customFormat="1" ht="13.9" customHeight="1">
      <c r="A45" s="568"/>
      <c r="B45" s="570"/>
      <c r="C45" s="527"/>
      <c r="D45" s="523" t="s">
        <v>3648</v>
      </c>
      <c r="E45" s="524" t="s">
        <v>3627</v>
      </c>
      <c r="F45" s="516">
        <v>29</v>
      </c>
      <c r="G45" s="516">
        <v>26.5</v>
      </c>
      <c r="H45" s="516"/>
      <c r="I45" s="519"/>
      <c r="J45" s="565"/>
      <c r="K45" s="519">
        <v>2.5</v>
      </c>
      <c r="L45" s="519">
        <v>100</v>
      </c>
      <c r="M45" s="565"/>
      <c r="N45" s="565"/>
      <c r="O45" s="565"/>
      <c r="P45" s="565"/>
      <c r="Q45" s="387"/>
      <c r="R45" s="343" t="s">
        <v>602</v>
      </c>
      <c r="S45" s="40"/>
      <c r="Y45" s="40"/>
      <c r="Z45" s="40"/>
    </row>
    <row r="46" spans="1:34" s="400" customFormat="1" ht="13.9" customHeight="1">
      <c r="A46" s="543">
        <v>2</v>
      </c>
      <c r="B46" s="544">
        <v>44162</v>
      </c>
      <c r="C46" s="545"/>
      <c r="D46" s="546" t="s">
        <v>3649</v>
      </c>
      <c r="E46" s="547" t="s">
        <v>3627</v>
      </c>
      <c r="F46" s="548">
        <v>13040</v>
      </c>
      <c r="G46" s="548">
        <v>13200</v>
      </c>
      <c r="H46" s="548">
        <v>13195</v>
      </c>
      <c r="I46" s="549">
        <v>12700</v>
      </c>
      <c r="J46" s="538" t="s">
        <v>3702</v>
      </c>
      <c r="K46" s="538">
        <f t="shared" ref="K46" si="19">F46-H46</f>
        <v>-155</v>
      </c>
      <c r="L46" s="539">
        <f t="shared" ref="L46" si="20">(H46*N46)*0.035%</f>
        <v>346.36875000000003</v>
      </c>
      <c r="M46" s="540">
        <f t="shared" ref="M46" si="21">(K46*N46)-L46</f>
        <v>-11971.36875</v>
      </c>
      <c r="N46" s="538">
        <v>75</v>
      </c>
      <c r="O46" s="541" t="s">
        <v>663</v>
      </c>
      <c r="P46" s="542">
        <v>44168</v>
      </c>
      <c r="Q46" s="387"/>
      <c r="R46" s="343" t="s">
        <v>602</v>
      </c>
      <c r="S46" s="40"/>
      <c r="Y46" s="40"/>
      <c r="Z46" s="40"/>
    </row>
    <row r="47" spans="1:34" s="400" customFormat="1" ht="13.9" customHeight="1">
      <c r="A47" s="525">
        <v>3</v>
      </c>
      <c r="B47" s="526">
        <v>44162</v>
      </c>
      <c r="C47" s="527"/>
      <c r="D47" s="523" t="s">
        <v>3650</v>
      </c>
      <c r="E47" s="524" t="s">
        <v>600</v>
      </c>
      <c r="F47" s="516">
        <v>511.5</v>
      </c>
      <c r="G47" s="516">
        <v>502</v>
      </c>
      <c r="H47" s="516">
        <v>517.5</v>
      </c>
      <c r="I47" s="519">
        <v>530</v>
      </c>
      <c r="J47" s="519" t="s">
        <v>3671</v>
      </c>
      <c r="K47" s="497">
        <f t="shared" ref="K47" si="22">H47-F47</f>
        <v>6</v>
      </c>
      <c r="L47" s="498">
        <f t="shared" ref="L47" si="23">(H47*N47)*0.035%</f>
        <v>271.68750000000006</v>
      </c>
      <c r="M47" s="528">
        <f t="shared" ref="M47" si="24">(K47*N47)-L47</f>
        <v>8728.3125</v>
      </c>
      <c r="N47" s="519">
        <v>1500</v>
      </c>
      <c r="O47" s="521" t="s">
        <v>599</v>
      </c>
      <c r="P47" s="500">
        <v>44167</v>
      </c>
      <c r="Q47" s="387"/>
      <c r="R47" s="343" t="s">
        <v>3186</v>
      </c>
      <c r="S47" s="40"/>
      <c r="Y47" s="40"/>
      <c r="Z47" s="40"/>
    </row>
    <row r="48" spans="1:34" s="400" customFormat="1" ht="13.9" customHeight="1">
      <c r="A48" s="495"/>
      <c r="B48" s="496"/>
      <c r="C48" s="466"/>
      <c r="D48" s="459"/>
      <c r="E48" s="460"/>
      <c r="F48" s="433"/>
      <c r="G48" s="433"/>
      <c r="H48" s="433"/>
      <c r="I48" s="376"/>
      <c r="J48" s="494"/>
      <c r="K48" s="376"/>
      <c r="L48" s="376"/>
      <c r="M48" s="494"/>
      <c r="N48" s="494"/>
      <c r="O48" s="494"/>
      <c r="P48" s="494"/>
      <c r="Q48" s="387"/>
      <c r="R48" s="343"/>
      <c r="S48" s="40"/>
      <c r="Y48" s="40"/>
      <c r="Z48" s="40"/>
    </row>
    <row r="49" spans="1:34" s="400" customFormat="1" ht="13.9" customHeight="1">
      <c r="A49" s="467"/>
      <c r="B49" s="465"/>
      <c r="C49" s="466"/>
      <c r="D49" s="459"/>
      <c r="E49" s="460"/>
      <c r="F49" s="433"/>
      <c r="G49" s="433"/>
      <c r="H49" s="433"/>
      <c r="I49" s="376"/>
      <c r="J49" s="376"/>
      <c r="K49" s="376"/>
      <c r="L49" s="376"/>
      <c r="M49" s="376"/>
      <c r="N49" s="376"/>
      <c r="O49" s="376"/>
      <c r="P49" s="376"/>
      <c r="Q49" s="387"/>
      <c r="R49" s="343"/>
      <c r="S49" s="40"/>
      <c r="Y49" s="40"/>
      <c r="Z49" s="40"/>
    </row>
    <row r="50" spans="1:34" s="400" customFormat="1" ht="13.9" customHeight="1">
      <c r="A50" s="477"/>
      <c r="B50" s="471"/>
      <c r="C50" s="478"/>
      <c r="D50" s="479"/>
      <c r="E50" s="377"/>
      <c r="F50" s="446"/>
      <c r="G50" s="446"/>
      <c r="H50" s="446"/>
      <c r="I50" s="442"/>
      <c r="J50" s="442"/>
      <c r="K50" s="442"/>
      <c r="L50" s="442"/>
      <c r="M50" s="442"/>
      <c r="N50" s="442"/>
      <c r="O50" s="442"/>
      <c r="P50" s="442"/>
      <c r="Q50" s="387"/>
      <c r="R50" s="343"/>
      <c r="S50" s="40"/>
      <c r="Y50" s="40"/>
      <c r="Z50" s="40"/>
    </row>
    <row r="51" spans="1:34" s="6" customFormat="1">
      <c r="A51" s="44"/>
      <c r="B51" s="45"/>
      <c r="C51" s="46"/>
      <c r="D51" s="47"/>
      <c r="E51" s="48"/>
      <c r="F51" s="49"/>
      <c r="G51" s="49"/>
      <c r="H51" s="49"/>
      <c r="I51" s="49"/>
      <c r="J51" s="17"/>
      <c r="K51" s="91"/>
      <c r="L51" s="91"/>
      <c r="M51" s="17"/>
      <c r="N51" s="16"/>
      <c r="O51" s="92"/>
      <c r="P51" s="5"/>
      <c r="Q51" s="4"/>
      <c r="R51" s="17"/>
      <c r="Z51" s="9"/>
      <c r="AA51" s="9"/>
      <c r="AB51" s="9"/>
      <c r="AC51" s="9"/>
      <c r="AD51" s="9"/>
      <c r="AE51" s="9"/>
      <c r="AF51" s="9"/>
      <c r="AG51" s="9"/>
      <c r="AH51" s="9"/>
    </row>
    <row r="52" spans="1:34" s="6" customFormat="1" ht="15">
      <c r="A52" s="50" t="s">
        <v>616</v>
      </c>
      <c r="B52" s="50"/>
      <c r="C52" s="50"/>
      <c r="D52" s="50"/>
      <c r="E52" s="51"/>
      <c r="F52" s="49"/>
      <c r="G52" s="49"/>
      <c r="H52" s="49"/>
      <c r="I52" s="49"/>
      <c r="J52" s="53"/>
      <c r="K52" s="12"/>
      <c r="L52" s="12"/>
      <c r="M52" s="12"/>
      <c r="N52" s="11"/>
      <c r="O52" s="53"/>
      <c r="P52" s="5"/>
      <c r="Q52" s="4"/>
      <c r="R52" s="17"/>
      <c r="Z52" s="9"/>
      <c r="AA52" s="9"/>
      <c r="AB52" s="9"/>
      <c r="AC52" s="9"/>
      <c r="AD52" s="9"/>
      <c r="AE52" s="9"/>
      <c r="AF52" s="9"/>
      <c r="AG52" s="9"/>
      <c r="AH52" s="9"/>
    </row>
    <row r="53" spans="1:34" s="6" customFormat="1" ht="38.25">
      <c r="A53" s="21" t="s">
        <v>16</v>
      </c>
      <c r="B53" s="21" t="s">
        <v>575</v>
      </c>
      <c r="C53" s="21"/>
      <c r="D53" s="22" t="s">
        <v>588</v>
      </c>
      <c r="E53" s="21" t="s">
        <v>589</v>
      </c>
      <c r="F53" s="21" t="s">
        <v>590</v>
      </c>
      <c r="G53" s="52" t="s">
        <v>609</v>
      </c>
      <c r="H53" s="21" t="s">
        <v>592</v>
      </c>
      <c r="I53" s="21" t="s">
        <v>593</v>
      </c>
      <c r="J53" s="20" t="s">
        <v>594</v>
      </c>
      <c r="K53" s="20" t="s">
        <v>617</v>
      </c>
      <c r="L53" s="63" t="s">
        <v>3630</v>
      </c>
      <c r="M53" s="77" t="s">
        <v>611</v>
      </c>
      <c r="N53" s="21" t="s">
        <v>612</v>
      </c>
      <c r="O53" s="21" t="s">
        <v>597</v>
      </c>
      <c r="P53" s="22" t="s">
        <v>598</v>
      </c>
      <c r="Q53" s="4"/>
      <c r="R53" s="17"/>
      <c r="Z53" s="9"/>
      <c r="AA53" s="9"/>
      <c r="AB53" s="9"/>
      <c r="AC53" s="9"/>
      <c r="AD53" s="9"/>
      <c r="AE53" s="9"/>
      <c r="AF53" s="9"/>
      <c r="AG53" s="9"/>
      <c r="AH53" s="9"/>
    </row>
    <row r="54" spans="1:34" s="491" customFormat="1" ht="14.25">
      <c r="A54" s="443">
        <v>1</v>
      </c>
      <c r="B54" s="465">
        <v>44166</v>
      </c>
      <c r="C54" s="466"/>
      <c r="D54" s="459" t="s">
        <v>3654</v>
      </c>
      <c r="E54" s="460" t="s">
        <v>600</v>
      </c>
      <c r="F54" s="433" t="s">
        <v>3655</v>
      </c>
      <c r="G54" s="433">
        <v>8</v>
      </c>
      <c r="H54" s="493"/>
      <c r="I54" s="376" t="s">
        <v>3656</v>
      </c>
      <c r="J54" s="376" t="s">
        <v>601</v>
      </c>
      <c r="K54" s="376"/>
      <c r="L54" s="451"/>
      <c r="M54" s="376"/>
      <c r="N54" s="376"/>
      <c r="O54" s="411"/>
      <c r="P54" s="456"/>
      <c r="Q54" s="489"/>
      <c r="R54" s="490" t="s">
        <v>3186</v>
      </c>
      <c r="Z54" s="492"/>
      <c r="AA54" s="492"/>
      <c r="AB54" s="492"/>
      <c r="AC54" s="492"/>
      <c r="AD54" s="492"/>
      <c r="AE54" s="492"/>
      <c r="AF54" s="492"/>
      <c r="AG54" s="492"/>
      <c r="AH54" s="492"/>
    </row>
    <row r="55" spans="1:34" s="491" customFormat="1" ht="14.25">
      <c r="A55" s="522">
        <v>2</v>
      </c>
      <c r="B55" s="513">
        <v>44166</v>
      </c>
      <c r="C55" s="466"/>
      <c r="D55" s="523" t="s">
        <v>3657</v>
      </c>
      <c r="E55" s="524" t="s">
        <v>600</v>
      </c>
      <c r="F55" s="516">
        <v>390</v>
      </c>
      <c r="G55" s="516">
        <v>190</v>
      </c>
      <c r="H55" s="516">
        <v>435</v>
      </c>
      <c r="I55" s="519">
        <v>700</v>
      </c>
      <c r="J55" s="519" t="s">
        <v>3670</v>
      </c>
      <c r="K55" s="519">
        <f t="shared" ref="K55" si="25">H55-F55</f>
        <v>45</v>
      </c>
      <c r="L55" s="520">
        <v>100</v>
      </c>
      <c r="M55" s="519">
        <f t="shared" ref="M55" si="26">(K55*N55)-100</f>
        <v>1025</v>
      </c>
      <c r="N55" s="519">
        <v>25</v>
      </c>
      <c r="O55" s="521" t="s">
        <v>599</v>
      </c>
      <c r="P55" s="500">
        <v>44167</v>
      </c>
      <c r="Q55" s="489"/>
      <c r="R55" s="490" t="s">
        <v>602</v>
      </c>
      <c r="Z55" s="492"/>
      <c r="AA55" s="492"/>
      <c r="AB55" s="492"/>
      <c r="AC55" s="492"/>
      <c r="AD55" s="492"/>
      <c r="AE55" s="492"/>
      <c r="AF55" s="492"/>
      <c r="AG55" s="492"/>
      <c r="AH55" s="492"/>
    </row>
    <row r="56" spans="1:34" s="491" customFormat="1" ht="14.25">
      <c r="A56" s="443">
        <v>3</v>
      </c>
      <c r="B56" s="465">
        <v>44168</v>
      </c>
      <c r="C56" s="466"/>
      <c r="D56" s="459" t="s">
        <v>3698</v>
      </c>
      <c r="E56" s="460" t="s">
        <v>600</v>
      </c>
      <c r="F56" s="433" t="s">
        <v>3699</v>
      </c>
      <c r="G56" s="433">
        <v>80</v>
      </c>
      <c r="H56" s="493"/>
      <c r="I56" s="376">
        <v>500</v>
      </c>
      <c r="J56" s="376" t="s">
        <v>601</v>
      </c>
      <c r="K56" s="376"/>
      <c r="L56" s="451"/>
      <c r="M56" s="376"/>
      <c r="N56" s="376"/>
      <c r="O56" s="411"/>
      <c r="P56" s="456"/>
      <c r="Q56" s="489"/>
      <c r="R56" s="490" t="s">
        <v>602</v>
      </c>
      <c r="Z56" s="492"/>
      <c r="AA56" s="492"/>
      <c r="AB56" s="492"/>
      <c r="AC56" s="492"/>
      <c r="AD56" s="492"/>
      <c r="AE56" s="492"/>
      <c r="AF56" s="492"/>
      <c r="AG56" s="492"/>
      <c r="AH56" s="492"/>
    </row>
    <row r="57" spans="1:34" s="491" customFormat="1" ht="14.25">
      <c r="A57" s="522">
        <v>4</v>
      </c>
      <c r="B57" s="513">
        <v>44168</v>
      </c>
      <c r="C57" s="466"/>
      <c r="D57" s="523" t="s">
        <v>3700</v>
      </c>
      <c r="E57" s="524" t="s">
        <v>600</v>
      </c>
      <c r="F57" s="516">
        <v>36</v>
      </c>
      <c r="G57" s="516">
        <v>24</v>
      </c>
      <c r="H57" s="516">
        <v>42</v>
      </c>
      <c r="I57" s="519">
        <v>60</v>
      </c>
      <c r="J57" s="519" t="s">
        <v>3671</v>
      </c>
      <c r="K57" s="519">
        <f t="shared" ref="K57:K58" si="27">H57-F57</f>
        <v>6</v>
      </c>
      <c r="L57" s="520">
        <v>100</v>
      </c>
      <c r="M57" s="519">
        <f t="shared" ref="M57:M58" si="28">(K57*N57)-100</f>
        <v>2300</v>
      </c>
      <c r="N57" s="519">
        <v>400</v>
      </c>
      <c r="O57" s="521" t="s">
        <v>599</v>
      </c>
      <c r="P57" s="536">
        <v>44168</v>
      </c>
      <c r="Q57" s="489"/>
      <c r="R57" s="490" t="s">
        <v>602</v>
      </c>
      <c r="Z57" s="492"/>
      <c r="AA57" s="492"/>
      <c r="AB57" s="492"/>
      <c r="AC57" s="492"/>
      <c r="AD57" s="492"/>
      <c r="AE57" s="492"/>
      <c r="AF57" s="492"/>
      <c r="AG57" s="492"/>
      <c r="AH57" s="492"/>
    </row>
    <row r="58" spans="1:34" s="491" customFormat="1" ht="14.25">
      <c r="A58" s="522">
        <v>5</v>
      </c>
      <c r="B58" s="513">
        <v>44168</v>
      </c>
      <c r="C58" s="466"/>
      <c r="D58" s="523" t="s">
        <v>3703</v>
      </c>
      <c r="E58" s="524" t="s">
        <v>600</v>
      </c>
      <c r="F58" s="516">
        <v>41</v>
      </c>
      <c r="G58" s="516">
        <v>18</v>
      </c>
      <c r="H58" s="516">
        <v>55.5</v>
      </c>
      <c r="I58" s="519">
        <v>80</v>
      </c>
      <c r="J58" s="519" t="s">
        <v>3709</v>
      </c>
      <c r="K58" s="519">
        <f t="shared" si="27"/>
        <v>14.5</v>
      </c>
      <c r="L58" s="520">
        <v>100</v>
      </c>
      <c r="M58" s="519">
        <f t="shared" si="28"/>
        <v>987.5</v>
      </c>
      <c r="N58" s="519">
        <v>75</v>
      </c>
      <c r="O58" s="521" t="s">
        <v>599</v>
      </c>
      <c r="P58" s="536">
        <v>44168</v>
      </c>
      <c r="Q58" s="489"/>
      <c r="R58" s="490" t="s">
        <v>602</v>
      </c>
      <c r="Z58" s="492"/>
      <c r="AA58" s="492"/>
      <c r="AB58" s="492"/>
      <c r="AC58" s="492"/>
      <c r="AD58" s="492"/>
      <c r="AE58" s="492"/>
      <c r="AF58" s="492"/>
      <c r="AG58" s="492"/>
      <c r="AH58" s="492"/>
    </row>
    <row r="59" spans="1:34" s="491" customFormat="1" ht="14.25">
      <c r="A59" s="522">
        <v>6</v>
      </c>
      <c r="B59" s="513">
        <v>44168</v>
      </c>
      <c r="C59" s="466"/>
      <c r="D59" s="523" t="s">
        <v>3710</v>
      </c>
      <c r="E59" s="524" t="s">
        <v>600</v>
      </c>
      <c r="F59" s="516">
        <v>55</v>
      </c>
      <c r="G59" s="516">
        <v>18</v>
      </c>
      <c r="H59" s="516">
        <v>65.5</v>
      </c>
      <c r="I59" s="519">
        <v>100</v>
      </c>
      <c r="J59" s="519" t="s">
        <v>3696</v>
      </c>
      <c r="K59" s="519">
        <f t="shared" ref="K59" si="29">H59-F59</f>
        <v>10.5</v>
      </c>
      <c r="L59" s="520">
        <v>100</v>
      </c>
      <c r="M59" s="519">
        <f t="shared" ref="M59" si="30">(K59*N59)-100</f>
        <v>687.5</v>
      </c>
      <c r="N59" s="519">
        <v>75</v>
      </c>
      <c r="O59" s="521" t="s">
        <v>599</v>
      </c>
      <c r="P59" s="536">
        <v>44168</v>
      </c>
      <c r="Q59" s="489"/>
      <c r="R59" s="490" t="s">
        <v>602</v>
      </c>
      <c r="Z59" s="492"/>
      <c r="AA59" s="492"/>
      <c r="AB59" s="492"/>
      <c r="AC59" s="492"/>
      <c r="AD59" s="492"/>
      <c r="AE59" s="492"/>
      <c r="AF59" s="492"/>
      <c r="AG59" s="492"/>
      <c r="AH59" s="492"/>
    </row>
    <row r="60" spans="1:34" s="491" customFormat="1" ht="14.25">
      <c r="A60" s="443">
        <v>7</v>
      </c>
      <c r="B60" s="465">
        <v>44168</v>
      </c>
      <c r="C60" s="466"/>
      <c r="D60" s="459" t="s">
        <v>3710</v>
      </c>
      <c r="E60" s="460" t="s">
        <v>600</v>
      </c>
      <c r="F60" s="433" t="s">
        <v>3712</v>
      </c>
      <c r="G60" s="433">
        <v>18</v>
      </c>
      <c r="H60" s="493"/>
      <c r="I60" s="376">
        <v>100</v>
      </c>
      <c r="J60" s="376" t="s">
        <v>601</v>
      </c>
      <c r="K60" s="376"/>
      <c r="L60" s="451"/>
      <c r="M60" s="376"/>
      <c r="N60" s="376"/>
      <c r="O60" s="411"/>
      <c r="P60" s="456"/>
      <c r="Q60" s="489"/>
      <c r="R60" s="490" t="s">
        <v>602</v>
      </c>
      <c r="Z60" s="492"/>
      <c r="AA60" s="492"/>
      <c r="AB60" s="492"/>
      <c r="AC60" s="492"/>
      <c r="AD60" s="492"/>
      <c r="AE60" s="492"/>
      <c r="AF60" s="492"/>
      <c r="AG60" s="492"/>
      <c r="AH60" s="492"/>
    </row>
    <row r="61" spans="1:34" s="491" customFormat="1" ht="14.25">
      <c r="A61" s="443"/>
      <c r="B61" s="465"/>
      <c r="C61" s="466"/>
      <c r="D61" s="459"/>
      <c r="E61" s="460"/>
      <c r="F61" s="433"/>
      <c r="G61" s="433"/>
      <c r="H61" s="493"/>
      <c r="I61" s="376"/>
      <c r="J61" s="376"/>
      <c r="K61" s="376"/>
      <c r="L61" s="451"/>
      <c r="M61" s="376"/>
      <c r="N61" s="376"/>
      <c r="O61" s="411"/>
      <c r="P61" s="456"/>
      <c r="Q61" s="489"/>
      <c r="R61" s="490"/>
      <c r="Z61" s="492"/>
      <c r="AA61" s="492"/>
      <c r="AB61" s="492"/>
      <c r="AC61" s="492"/>
      <c r="AD61" s="492"/>
      <c r="AE61" s="492"/>
      <c r="AF61" s="492"/>
      <c r="AG61" s="492"/>
      <c r="AH61" s="492"/>
    </row>
    <row r="62" spans="1:34" s="40" customFormat="1" ht="14.25">
      <c r="A62" s="443"/>
      <c r="B62" s="431"/>
      <c r="C62" s="431"/>
      <c r="D62" s="432"/>
      <c r="E62" s="433"/>
      <c r="F62" s="433"/>
      <c r="G62" s="416"/>
      <c r="H62" s="416"/>
      <c r="I62" s="416"/>
      <c r="J62" s="376"/>
      <c r="K62" s="376"/>
      <c r="L62" s="451"/>
      <c r="M62" s="376"/>
      <c r="N62" s="376"/>
      <c r="O62" s="411"/>
      <c r="P62" s="456"/>
      <c r="Q62" s="387"/>
      <c r="R62" s="343"/>
      <c r="Z62" s="400"/>
      <c r="AA62" s="400"/>
      <c r="AB62" s="400"/>
      <c r="AC62" s="400"/>
      <c r="AD62" s="400"/>
      <c r="AE62" s="400"/>
      <c r="AF62" s="400"/>
      <c r="AG62" s="400"/>
      <c r="AH62" s="400"/>
    </row>
    <row r="63" spans="1:34" s="40" customFormat="1" ht="14.25">
      <c r="A63" s="36"/>
      <c r="B63" s="444"/>
      <c r="C63" s="444"/>
      <c r="D63" s="445"/>
      <c r="E63" s="446"/>
      <c r="F63" s="446"/>
      <c r="G63" s="447"/>
      <c r="H63" s="447"/>
      <c r="I63" s="446"/>
      <c r="J63" s="442"/>
      <c r="K63" s="442"/>
      <c r="L63" s="442"/>
      <c r="M63" s="442"/>
      <c r="N63" s="442"/>
      <c r="O63" s="442"/>
      <c r="P63" s="442"/>
      <c r="Q63" s="387"/>
      <c r="R63" s="343"/>
      <c r="Z63" s="400"/>
      <c r="AA63" s="400"/>
      <c r="AB63" s="400"/>
      <c r="AC63" s="400"/>
      <c r="AD63" s="400"/>
      <c r="AE63" s="400"/>
      <c r="AF63" s="400"/>
      <c r="AG63" s="400"/>
      <c r="AH63" s="400"/>
    </row>
    <row r="64" spans="1:34" s="40" customFormat="1" ht="14.25">
      <c r="A64" s="36"/>
      <c r="B64" s="444"/>
      <c r="C64" s="444"/>
      <c r="D64" s="445"/>
      <c r="E64" s="446"/>
      <c r="F64" s="446"/>
      <c r="G64" s="447"/>
      <c r="H64" s="447"/>
      <c r="I64" s="446"/>
      <c r="J64" s="442"/>
      <c r="K64" s="442"/>
      <c r="L64" s="442"/>
      <c r="M64" s="442"/>
      <c r="N64" s="442"/>
      <c r="O64" s="442"/>
      <c r="P64" s="442"/>
      <c r="Q64" s="387"/>
      <c r="R64" s="343"/>
      <c r="Z64" s="400"/>
      <c r="AA64" s="400"/>
      <c r="AB64" s="400"/>
      <c r="AC64" s="400"/>
      <c r="AD64" s="400"/>
      <c r="AE64" s="400"/>
      <c r="AF64" s="400"/>
      <c r="AG64" s="400"/>
      <c r="AH64" s="400"/>
    </row>
    <row r="65" spans="1:34" s="40" customFormat="1" ht="14.25">
      <c r="A65" s="36"/>
      <c r="B65" s="444"/>
      <c r="C65" s="444"/>
      <c r="D65" s="445"/>
      <c r="E65" s="446"/>
      <c r="F65" s="446"/>
      <c r="G65" s="447"/>
      <c r="H65" s="447"/>
      <c r="I65" s="446"/>
      <c r="J65" s="442"/>
      <c r="K65" s="442"/>
      <c r="L65" s="442"/>
      <c r="M65" s="442"/>
      <c r="N65" s="442"/>
      <c r="O65" s="448"/>
      <c r="P65" s="442"/>
      <c r="Q65" s="387"/>
      <c r="R65" s="343"/>
      <c r="Z65" s="400"/>
      <c r="AA65" s="400"/>
      <c r="AB65" s="400"/>
      <c r="AC65" s="400"/>
      <c r="AD65" s="400"/>
      <c r="AE65" s="400"/>
      <c r="AF65" s="400"/>
      <c r="AG65" s="400"/>
      <c r="AH65" s="400"/>
    </row>
    <row r="66" spans="1:34" s="40" customFormat="1" ht="14.25">
      <c r="A66" s="377"/>
      <c r="B66" s="378"/>
      <c r="C66" s="378"/>
      <c r="D66" s="379"/>
      <c r="E66" s="377"/>
      <c r="F66" s="401"/>
      <c r="G66" s="377"/>
      <c r="H66" s="377"/>
      <c r="I66" s="377"/>
      <c r="J66" s="378"/>
      <c r="K66" s="402"/>
      <c r="L66" s="377"/>
      <c r="M66" s="377"/>
      <c r="N66" s="377"/>
      <c r="O66" s="403"/>
      <c r="P66" s="387"/>
      <c r="Q66" s="387"/>
      <c r="R66" s="343"/>
      <c r="Z66" s="400"/>
      <c r="AA66" s="400"/>
      <c r="AB66" s="400"/>
      <c r="AC66" s="400"/>
      <c r="AD66" s="400"/>
      <c r="AE66" s="400"/>
      <c r="AF66" s="400"/>
      <c r="AG66" s="400"/>
      <c r="AH66" s="400"/>
    </row>
    <row r="67" spans="1:34" ht="15">
      <c r="A67" s="99" t="s">
        <v>618</v>
      </c>
      <c r="B67" s="100"/>
      <c r="C67" s="100"/>
      <c r="D67" s="101"/>
      <c r="E67" s="34"/>
      <c r="F67" s="32"/>
      <c r="G67" s="32"/>
      <c r="H67" s="73"/>
      <c r="I67" s="119"/>
      <c r="J67" s="120"/>
      <c r="K67" s="17"/>
      <c r="L67" s="17"/>
      <c r="M67" s="17"/>
      <c r="N67" s="11"/>
      <c r="O67" s="53"/>
      <c r="Q67" s="95"/>
      <c r="R67" s="17"/>
      <c r="S67" s="16"/>
      <c r="T67" s="16"/>
      <c r="U67" s="16"/>
      <c r="V67" s="16"/>
      <c r="W67" s="16"/>
      <c r="X67" s="16"/>
      <c r="Y67" s="16"/>
      <c r="Z67" s="16"/>
    </row>
    <row r="68" spans="1:34" ht="38.25">
      <c r="A68" s="20" t="s">
        <v>16</v>
      </c>
      <c r="B68" s="21" t="s">
        <v>575</v>
      </c>
      <c r="C68" s="21"/>
      <c r="D68" s="22" t="s">
        <v>588</v>
      </c>
      <c r="E68" s="21" t="s">
        <v>589</v>
      </c>
      <c r="F68" s="21" t="s">
        <v>590</v>
      </c>
      <c r="G68" s="21" t="s">
        <v>591</v>
      </c>
      <c r="H68" s="21" t="s">
        <v>592</v>
      </c>
      <c r="I68" s="21" t="s">
        <v>593</v>
      </c>
      <c r="J68" s="20" t="s">
        <v>594</v>
      </c>
      <c r="K68" s="62" t="s">
        <v>610</v>
      </c>
      <c r="L68" s="439" t="s">
        <v>3630</v>
      </c>
      <c r="M68" s="63" t="s">
        <v>3629</v>
      </c>
      <c r="N68" s="21" t="s">
        <v>597</v>
      </c>
      <c r="O68" s="78" t="s">
        <v>598</v>
      </c>
      <c r="P68" s="97"/>
      <c r="Q68" s="11"/>
      <c r="R68" s="17"/>
      <c r="S68" s="16"/>
      <c r="T68" s="16"/>
      <c r="U68" s="16"/>
      <c r="V68" s="16"/>
      <c r="W68" s="16"/>
      <c r="X68" s="16"/>
      <c r="Y68" s="16"/>
      <c r="Z68" s="16"/>
    </row>
    <row r="69" spans="1:34" s="400" customFormat="1" ht="14.25">
      <c r="A69" s="443"/>
      <c r="B69" s="431"/>
      <c r="C69" s="431"/>
      <c r="D69" s="432"/>
      <c r="E69" s="433"/>
      <c r="F69" s="433"/>
      <c r="G69" s="416"/>
      <c r="H69" s="416"/>
      <c r="I69" s="433"/>
      <c r="J69" s="461"/>
      <c r="K69" s="461"/>
      <c r="L69" s="462"/>
      <c r="M69" s="449"/>
      <c r="N69" s="410"/>
      <c r="O69" s="456"/>
      <c r="P69" s="98"/>
      <c r="Q69" s="463"/>
      <c r="R69" s="31"/>
      <c r="S69" s="457"/>
      <c r="T69" s="457"/>
      <c r="U69" s="457"/>
      <c r="V69" s="457"/>
      <c r="W69" s="457"/>
      <c r="X69" s="457"/>
      <c r="Y69" s="457"/>
      <c r="Z69" s="457"/>
    </row>
    <row r="70" spans="1:34" s="8" customFormat="1">
      <c r="A70" s="388"/>
      <c r="B70" s="389"/>
      <c r="C70" s="390"/>
      <c r="D70" s="391"/>
      <c r="E70" s="392"/>
      <c r="F70" s="392"/>
      <c r="G70" s="393"/>
      <c r="H70" s="393"/>
      <c r="I70" s="392"/>
      <c r="J70" s="394"/>
      <c r="K70" s="395"/>
      <c r="L70" s="396"/>
      <c r="M70" s="397"/>
      <c r="N70" s="398"/>
      <c r="O70" s="399"/>
      <c r="P70" s="123"/>
      <c r="Q70"/>
      <c r="R70" s="94"/>
      <c r="T70" s="57"/>
      <c r="U70" s="57"/>
      <c r="V70" s="57"/>
      <c r="W70" s="57"/>
      <c r="X70" s="57"/>
      <c r="Y70" s="57"/>
      <c r="Z70" s="57"/>
    </row>
    <row r="71" spans="1:34">
      <c r="A71" s="23" t="s">
        <v>603</v>
      </c>
      <c r="B71" s="23"/>
      <c r="C71" s="23"/>
      <c r="D71" s="23"/>
      <c r="E71" s="5"/>
      <c r="F71" s="30" t="s">
        <v>605</v>
      </c>
      <c r="G71" s="82"/>
      <c r="H71" s="82"/>
      <c r="I71" s="38"/>
      <c r="J71" s="85"/>
      <c r="K71" s="83"/>
      <c r="L71" s="84"/>
      <c r="M71" s="85"/>
      <c r="N71" s="86"/>
      <c r="O71" s="124"/>
      <c r="P71" s="11"/>
      <c r="Q71" s="16"/>
      <c r="R71" s="96"/>
      <c r="S71" s="16"/>
      <c r="T71" s="16"/>
      <c r="U71" s="16"/>
      <c r="V71" s="16"/>
      <c r="W71" s="16"/>
      <c r="X71" s="16"/>
      <c r="Y71" s="16"/>
    </row>
    <row r="72" spans="1:34">
      <c r="A72" s="29" t="s">
        <v>604</v>
      </c>
      <c r="B72" s="23"/>
      <c r="C72" s="23"/>
      <c r="D72" s="23"/>
      <c r="E72" s="32"/>
      <c r="F72" s="30" t="s">
        <v>607</v>
      </c>
      <c r="G72" s="12"/>
      <c r="H72" s="12"/>
      <c r="I72" s="12"/>
      <c r="J72" s="53"/>
      <c r="K72" s="12"/>
      <c r="L72" s="12"/>
      <c r="M72" s="12"/>
      <c r="N72" s="11"/>
      <c r="O72" s="53"/>
      <c r="Q72" s="7"/>
      <c r="R72" s="17"/>
      <c r="S72" s="16"/>
      <c r="T72" s="16"/>
      <c r="U72" s="16"/>
      <c r="V72" s="16"/>
      <c r="W72" s="16"/>
      <c r="X72" s="16"/>
      <c r="Y72" s="16"/>
      <c r="Z72" s="16"/>
    </row>
    <row r="73" spans="1:34">
      <c r="A73" s="29"/>
      <c r="B73" s="23"/>
      <c r="C73" s="23"/>
      <c r="D73" s="23"/>
      <c r="E73" s="32"/>
      <c r="F73" s="30"/>
      <c r="G73" s="12"/>
      <c r="H73" s="12"/>
      <c r="I73" s="12"/>
      <c r="J73" s="53"/>
      <c r="K73" s="12"/>
      <c r="L73" s="12"/>
      <c r="M73" s="12"/>
      <c r="N73" s="11"/>
      <c r="O73" s="53"/>
      <c r="Q73" s="7"/>
      <c r="R73" s="82"/>
      <c r="S73" s="16"/>
      <c r="T73" s="16"/>
      <c r="U73" s="16"/>
      <c r="V73" s="16"/>
      <c r="W73" s="16"/>
      <c r="X73" s="16"/>
      <c r="Y73" s="16"/>
      <c r="Z73" s="16"/>
    </row>
    <row r="74" spans="1:34" ht="15">
      <c r="A74" s="11"/>
      <c r="B74" s="33" t="s">
        <v>3635</v>
      </c>
      <c r="C74" s="33"/>
      <c r="D74" s="33"/>
      <c r="E74" s="33"/>
      <c r="F74" s="34"/>
      <c r="G74" s="32"/>
      <c r="H74" s="32"/>
      <c r="I74" s="73"/>
      <c r="J74" s="74"/>
      <c r="K74" s="75"/>
      <c r="L74" s="438"/>
      <c r="M74" s="12"/>
      <c r="N74" s="11"/>
      <c r="O74" s="53"/>
      <c r="Q74" s="7"/>
      <c r="R74" s="82"/>
      <c r="S74" s="16"/>
      <c r="T74" s="16"/>
      <c r="U74" s="16"/>
      <c r="V74" s="16"/>
      <c r="W74" s="16"/>
      <c r="X74" s="16"/>
      <c r="Y74" s="16"/>
      <c r="Z74" s="16"/>
    </row>
    <row r="75" spans="1:34" ht="38.25">
      <c r="A75" s="20" t="s">
        <v>16</v>
      </c>
      <c r="B75" s="21" t="s">
        <v>575</v>
      </c>
      <c r="C75" s="21"/>
      <c r="D75" s="22" t="s">
        <v>588</v>
      </c>
      <c r="E75" s="21" t="s">
        <v>589</v>
      </c>
      <c r="F75" s="21" t="s">
        <v>590</v>
      </c>
      <c r="G75" s="21" t="s">
        <v>609</v>
      </c>
      <c r="H75" s="21" t="s">
        <v>592</v>
      </c>
      <c r="I75" s="21" t="s">
        <v>593</v>
      </c>
      <c r="J75" s="76" t="s">
        <v>594</v>
      </c>
      <c r="K75" s="62" t="s">
        <v>610</v>
      </c>
      <c r="L75" s="77" t="s">
        <v>611</v>
      </c>
      <c r="M75" s="21" t="s">
        <v>612</v>
      </c>
      <c r="N75" s="439" t="s">
        <v>3630</v>
      </c>
      <c r="O75" s="63" t="s">
        <v>3629</v>
      </c>
      <c r="P75" s="21" t="s">
        <v>597</v>
      </c>
      <c r="Q75" s="78" t="s">
        <v>598</v>
      </c>
      <c r="R75" s="82"/>
      <c r="S75" s="16"/>
      <c r="T75" s="16"/>
      <c r="U75" s="16"/>
      <c r="V75" s="16"/>
      <c r="W75" s="16"/>
      <c r="X75" s="16"/>
      <c r="Y75" s="16"/>
      <c r="Z75" s="16"/>
    </row>
    <row r="76" spans="1:34" ht="14.25">
      <c r="A76" s="382"/>
      <c r="B76" s="404"/>
      <c r="C76" s="408"/>
      <c r="D76" s="429"/>
      <c r="E76" s="409"/>
      <c r="F76" s="450"/>
      <c r="G76" s="416"/>
      <c r="H76" s="409"/>
      <c r="I76" s="406"/>
      <c r="J76" s="461"/>
      <c r="K76" s="461"/>
      <c r="L76" s="462"/>
      <c r="M76" s="460"/>
      <c r="N76" s="462"/>
      <c r="O76" s="449"/>
      <c r="P76" s="410"/>
      <c r="Q76" s="440"/>
      <c r="R76" s="458"/>
      <c r="S76" s="448"/>
      <c r="T76" s="16"/>
      <c r="U76" s="457"/>
      <c r="V76" s="457"/>
      <c r="W76" s="457"/>
      <c r="X76" s="457"/>
      <c r="Y76" s="457"/>
      <c r="Z76" s="457"/>
      <c r="AA76" s="400"/>
      <c r="AB76" s="400"/>
      <c r="AC76" s="400"/>
    </row>
    <row r="77" spans="1:34" ht="14.25">
      <c r="A77" s="382"/>
      <c r="B77" s="404"/>
      <c r="C77" s="408"/>
      <c r="D77" s="429"/>
      <c r="E77" s="409"/>
      <c r="F77" s="450"/>
      <c r="G77" s="416"/>
      <c r="H77" s="409"/>
      <c r="I77" s="406"/>
      <c r="J77" s="461"/>
      <c r="K77" s="461"/>
      <c r="L77" s="462"/>
      <c r="M77" s="460"/>
      <c r="N77" s="462"/>
      <c r="O77" s="449"/>
      <c r="P77" s="410"/>
      <c r="Q77" s="440"/>
      <c r="R77" s="458"/>
      <c r="S77" s="448"/>
      <c r="T77" s="16"/>
      <c r="U77" s="457"/>
      <c r="V77" s="457"/>
      <c r="W77" s="457"/>
      <c r="X77" s="457"/>
      <c r="Y77" s="457"/>
      <c r="Z77" s="457"/>
      <c r="AA77" s="400"/>
      <c r="AB77" s="400"/>
      <c r="AC77" s="400"/>
    </row>
    <row r="78" spans="1:34" s="400" customFormat="1" ht="14.25">
      <c r="A78" s="382"/>
      <c r="B78" s="404"/>
      <c r="C78" s="408"/>
      <c r="D78" s="429"/>
      <c r="E78" s="409"/>
      <c r="F78" s="450"/>
      <c r="G78" s="416"/>
      <c r="H78" s="409"/>
      <c r="I78" s="406"/>
      <c r="J78" s="461"/>
      <c r="K78" s="461"/>
      <c r="L78" s="462"/>
      <c r="M78" s="460"/>
      <c r="N78" s="462"/>
      <c r="O78" s="449"/>
      <c r="P78" s="410"/>
      <c r="Q78" s="440"/>
      <c r="R78" s="455"/>
      <c r="S78" s="457"/>
      <c r="T78" s="457"/>
      <c r="U78" s="457"/>
      <c r="V78" s="457"/>
      <c r="W78" s="457"/>
      <c r="X78" s="457"/>
      <c r="Y78" s="457"/>
      <c r="Z78" s="457"/>
    </row>
    <row r="79" spans="1:34" s="400" customFormat="1" ht="14.25">
      <c r="A79" s="382"/>
      <c r="B79" s="404"/>
      <c r="C79" s="408"/>
      <c r="D79" s="429"/>
      <c r="E79" s="409"/>
      <c r="F79" s="461"/>
      <c r="G79" s="433"/>
      <c r="H79" s="409"/>
      <c r="I79" s="406"/>
      <c r="J79" s="461"/>
      <c r="K79" s="461"/>
      <c r="L79" s="462"/>
      <c r="M79" s="460"/>
      <c r="N79" s="462"/>
      <c r="O79" s="449"/>
      <c r="P79" s="410"/>
      <c r="Q79" s="440"/>
      <c r="R79" s="455"/>
      <c r="S79" s="457"/>
      <c r="T79" s="457"/>
      <c r="U79" s="457"/>
      <c r="V79" s="457"/>
      <c r="W79" s="457"/>
      <c r="X79" s="457"/>
      <c r="Y79" s="457"/>
      <c r="Z79" s="457"/>
    </row>
    <row r="80" spans="1:34" s="400" customFormat="1" ht="14.25">
      <c r="A80" s="382"/>
      <c r="B80" s="404"/>
      <c r="C80" s="408"/>
      <c r="D80" s="429"/>
      <c r="E80" s="409"/>
      <c r="F80" s="461"/>
      <c r="G80" s="433"/>
      <c r="H80" s="409"/>
      <c r="I80" s="406"/>
      <c r="J80" s="461"/>
      <c r="K80" s="461"/>
      <c r="L80" s="462"/>
      <c r="M80" s="460"/>
      <c r="N80" s="462"/>
      <c r="O80" s="449"/>
      <c r="P80" s="410"/>
      <c r="Q80" s="440"/>
      <c r="R80" s="455"/>
      <c r="S80" s="457"/>
      <c r="T80" s="457"/>
      <c r="U80" s="457"/>
      <c r="V80" s="457"/>
      <c r="W80" s="457"/>
      <c r="X80" s="457"/>
      <c r="Y80" s="457"/>
      <c r="Z80" s="457"/>
    </row>
    <row r="81" spans="1:26" s="400" customFormat="1" ht="14.25">
      <c r="A81" s="382"/>
      <c r="B81" s="404"/>
      <c r="C81" s="408"/>
      <c r="D81" s="429"/>
      <c r="E81" s="409"/>
      <c r="F81" s="450"/>
      <c r="G81" s="416"/>
      <c r="H81" s="409"/>
      <c r="I81" s="406"/>
      <c r="J81" s="461"/>
      <c r="K81" s="452"/>
      <c r="L81" s="462"/>
      <c r="M81" s="460"/>
      <c r="N81" s="462"/>
      <c r="O81" s="449"/>
      <c r="P81" s="454"/>
      <c r="Q81" s="440"/>
      <c r="R81" s="455"/>
      <c r="S81" s="457"/>
      <c r="T81" s="457"/>
      <c r="U81" s="457"/>
      <c r="V81" s="457"/>
      <c r="W81" s="457"/>
      <c r="X81" s="457"/>
      <c r="Y81" s="457"/>
      <c r="Z81" s="457"/>
    </row>
    <row r="82" spans="1:26" s="400" customFormat="1" ht="14.25">
      <c r="A82" s="382"/>
      <c r="B82" s="404"/>
      <c r="C82" s="408"/>
      <c r="D82" s="429"/>
      <c r="E82" s="409"/>
      <c r="F82" s="450"/>
      <c r="G82" s="416"/>
      <c r="H82" s="409"/>
      <c r="I82" s="406"/>
      <c r="J82" s="452"/>
      <c r="K82" s="452"/>
      <c r="L82" s="452"/>
      <c r="M82" s="452"/>
      <c r="N82" s="453"/>
      <c r="O82" s="464"/>
      <c r="P82" s="454"/>
      <c r="Q82" s="440"/>
      <c r="R82" s="455"/>
      <c r="S82" s="457"/>
      <c r="T82" s="457"/>
      <c r="U82" s="457"/>
      <c r="V82" s="457"/>
      <c r="W82" s="457"/>
      <c r="X82" s="457"/>
      <c r="Y82" s="457"/>
      <c r="Z82" s="457"/>
    </row>
    <row r="83" spans="1:26" s="400" customFormat="1" ht="14.25">
      <c r="A83" s="382"/>
      <c r="B83" s="404"/>
      <c r="C83" s="408"/>
      <c r="D83" s="429"/>
      <c r="E83" s="409"/>
      <c r="F83" s="461"/>
      <c r="G83" s="433"/>
      <c r="H83" s="409"/>
      <c r="I83" s="406"/>
      <c r="J83" s="461"/>
      <c r="K83" s="461"/>
      <c r="L83" s="462"/>
      <c r="M83" s="460"/>
      <c r="N83" s="462"/>
      <c r="O83" s="449"/>
      <c r="P83" s="410"/>
      <c r="Q83" s="440"/>
      <c r="R83" s="458"/>
      <c r="S83" s="448"/>
      <c r="T83" s="457"/>
      <c r="U83" s="457"/>
      <c r="V83" s="457"/>
      <c r="W83" s="457"/>
      <c r="X83" s="457"/>
      <c r="Y83" s="457"/>
      <c r="Z83" s="457"/>
    </row>
    <row r="84" spans="1:26" s="400" customFormat="1" ht="14.25">
      <c r="A84" s="382"/>
      <c r="B84" s="404"/>
      <c r="C84" s="408"/>
      <c r="D84" s="429"/>
      <c r="E84" s="409"/>
      <c r="F84" s="450"/>
      <c r="G84" s="416"/>
      <c r="H84" s="409"/>
      <c r="I84" s="406"/>
      <c r="J84" s="376"/>
      <c r="K84" s="376"/>
      <c r="L84" s="376"/>
      <c r="M84" s="376"/>
      <c r="N84" s="451"/>
      <c r="O84" s="449"/>
      <c r="P84" s="411"/>
      <c r="Q84" s="440"/>
      <c r="R84" s="458"/>
      <c r="S84" s="448"/>
      <c r="T84" s="457"/>
      <c r="U84" s="457"/>
      <c r="V84" s="457"/>
      <c r="W84" s="457"/>
      <c r="X84" s="457"/>
      <c r="Y84" s="457"/>
      <c r="Z84" s="457"/>
    </row>
    <row r="85" spans="1:26">
      <c r="A85" s="29"/>
      <c r="B85" s="23"/>
      <c r="C85" s="23"/>
      <c r="D85" s="23"/>
      <c r="E85" s="32"/>
      <c r="F85" s="30"/>
      <c r="G85" s="12"/>
      <c r="H85" s="12"/>
      <c r="I85" s="12"/>
      <c r="J85" s="53"/>
      <c r="K85" s="12"/>
      <c r="L85" s="12"/>
      <c r="M85" s="12"/>
      <c r="N85" s="11"/>
      <c r="O85" s="53"/>
      <c r="P85" s="7"/>
      <c r="Q85" s="11"/>
      <c r="R85" s="141"/>
      <c r="S85" s="16"/>
      <c r="T85" s="16"/>
      <c r="U85" s="16"/>
      <c r="V85" s="16"/>
      <c r="W85" s="16"/>
      <c r="X85" s="16"/>
      <c r="Y85" s="16"/>
      <c r="Z85" s="16"/>
    </row>
    <row r="86" spans="1:26">
      <c r="A86" s="29"/>
      <c r="B86" s="23"/>
      <c r="C86" s="23"/>
      <c r="D86" s="23"/>
      <c r="E86" s="32"/>
      <c r="F86" s="30"/>
      <c r="G86" s="41"/>
      <c r="H86" s="42"/>
      <c r="I86" s="82"/>
      <c r="J86" s="17"/>
      <c r="K86" s="83"/>
      <c r="L86" s="84"/>
      <c r="M86" s="85"/>
      <c r="N86" s="86"/>
      <c r="O86" s="87"/>
      <c r="P86" s="11"/>
      <c r="Q86" s="16"/>
      <c r="R86" s="141"/>
      <c r="S86" s="16"/>
      <c r="T86" s="16"/>
      <c r="U86" s="16"/>
      <c r="V86" s="16"/>
      <c r="W86" s="16"/>
      <c r="X86" s="16"/>
      <c r="Y86" s="16"/>
      <c r="Z86" s="16"/>
    </row>
    <row r="87" spans="1:26">
      <c r="A87" s="37"/>
      <c r="B87" s="45"/>
      <c r="C87" s="102"/>
      <c r="D87" s="6"/>
      <c r="E87" s="38"/>
      <c r="F87" s="82"/>
      <c r="G87" s="41"/>
      <c r="H87" s="42"/>
      <c r="I87" s="82"/>
      <c r="J87" s="17"/>
      <c r="K87" s="83"/>
      <c r="L87" s="84"/>
      <c r="M87" s="85"/>
      <c r="N87" s="86"/>
      <c r="O87" s="87"/>
      <c r="P87" s="11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 ht="15">
      <c r="A88" s="5"/>
      <c r="B88" s="103" t="s">
        <v>619</v>
      </c>
      <c r="C88" s="103"/>
      <c r="D88" s="103"/>
      <c r="E88" s="103"/>
      <c r="F88" s="17"/>
      <c r="G88" s="17"/>
      <c r="H88" s="104"/>
      <c r="I88" s="17"/>
      <c r="J88" s="74"/>
      <c r="K88" s="75"/>
      <c r="L88" s="17"/>
      <c r="M88" s="17"/>
      <c r="N88" s="16"/>
      <c r="O88" s="98"/>
      <c r="P88" s="11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 ht="38.25">
      <c r="A89" s="20" t="s">
        <v>16</v>
      </c>
      <c r="B89" s="21" t="s">
        <v>575</v>
      </c>
      <c r="C89" s="21"/>
      <c r="D89" s="22" t="s">
        <v>588</v>
      </c>
      <c r="E89" s="21" t="s">
        <v>589</v>
      </c>
      <c r="F89" s="21" t="s">
        <v>590</v>
      </c>
      <c r="G89" s="21" t="s">
        <v>620</v>
      </c>
      <c r="H89" s="21" t="s">
        <v>621</v>
      </c>
      <c r="I89" s="21" t="s">
        <v>593</v>
      </c>
      <c r="J89" s="61" t="s">
        <v>594</v>
      </c>
      <c r="K89" s="21" t="s">
        <v>595</v>
      </c>
      <c r="L89" s="21" t="s">
        <v>596</v>
      </c>
      <c r="M89" s="21" t="s">
        <v>597</v>
      </c>
      <c r="N89" s="22" t="s">
        <v>598</v>
      </c>
      <c r="O89" s="98"/>
      <c r="P89" s="11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2">
        <v>1</v>
      </c>
      <c r="B90" s="105">
        <v>41579</v>
      </c>
      <c r="C90" s="105"/>
      <c r="D90" s="106" t="s">
        <v>622</v>
      </c>
      <c r="E90" s="107" t="s">
        <v>623</v>
      </c>
      <c r="F90" s="108">
        <v>82</v>
      </c>
      <c r="G90" s="107" t="s">
        <v>624</v>
      </c>
      <c r="H90" s="107">
        <v>100</v>
      </c>
      <c r="I90" s="125">
        <v>100</v>
      </c>
      <c r="J90" s="126" t="s">
        <v>625</v>
      </c>
      <c r="K90" s="127">
        <f t="shared" ref="K90:K121" si="31">H90-F90</f>
        <v>18</v>
      </c>
      <c r="L90" s="128">
        <f t="shared" ref="L90:L121" si="32">K90/F90</f>
        <v>0.21951219512195122</v>
      </c>
      <c r="M90" s="129" t="s">
        <v>599</v>
      </c>
      <c r="N90" s="130">
        <v>42657</v>
      </c>
      <c r="O90" s="53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2">
        <v>2</v>
      </c>
      <c r="B91" s="105">
        <v>41794</v>
      </c>
      <c r="C91" s="105"/>
      <c r="D91" s="106" t="s">
        <v>626</v>
      </c>
      <c r="E91" s="107" t="s">
        <v>600</v>
      </c>
      <c r="F91" s="108">
        <v>257</v>
      </c>
      <c r="G91" s="107" t="s">
        <v>624</v>
      </c>
      <c r="H91" s="107">
        <v>300</v>
      </c>
      <c r="I91" s="125">
        <v>300</v>
      </c>
      <c r="J91" s="126" t="s">
        <v>625</v>
      </c>
      <c r="K91" s="127">
        <f t="shared" si="31"/>
        <v>43</v>
      </c>
      <c r="L91" s="128">
        <f t="shared" si="32"/>
        <v>0.16731517509727625</v>
      </c>
      <c r="M91" s="129" t="s">
        <v>599</v>
      </c>
      <c r="N91" s="130">
        <v>41822</v>
      </c>
      <c r="O91" s="53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2">
        <v>3</v>
      </c>
      <c r="B92" s="105">
        <v>41828</v>
      </c>
      <c r="C92" s="105"/>
      <c r="D92" s="106" t="s">
        <v>627</v>
      </c>
      <c r="E92" s="107" t="s">
        <v>600</v>
      </c>
      <c r="F92" s="108">
        <v>393</v>
      </c>
      <c r="G92" s="107" t="s">
        <v>624</v>
      </c>
      <c r="H92" s="107">
        <v>468</v>
      </c>
      <c r="I92" s="125">
        <v>468</v>
      </c>
      <c r="J92" s="126" t="s">
        <v>625</v>
      </c>
      <c r="K92" s="127">
        <f t="shared" si="31"/>
        <v>75</v>
      </c>
      <c r="L92" s="128">
        <f t="shared" si="32"/>
        <v>0.19083969465648856</v>
      </c>
      <c r="M92" s="129" t="s">
        <v>599</v>
      </c>
      <c r="N92" s="130">
        <v>41863</v>
      </c>
      <c r="O92" s="53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2">
        <v>4</v>
      </c>
      <c r="B93" s="105">
        <v>41857</v>
      </c>
      <c r="C93" s="105"/>
      <c r="D93" s="106" t="s">
        <v>628</v>
      </c>
      <c r="E93" s="107" t="s">
        <v>600</v>
      </c>
      <c r="F93" s="108">
        <v>205</v>
      </c>
      <c r="G93" s="107" t="s">
        <v>624</v>
      </c>
      <c r="H93" s="107">
        <v>275</v>
      </c>
      <c r="I93" s="125">
        <v>250</v>
      </c>
      <c r="J93" s="126" t="s">
        <v>625</v>
      </c>
      <c r="K93" s="127">
        <f t="shared" si="31"/>
        <v>70</v>
      </c>
      <c r="L93" s="128">
        <f t="shared" si="32"/>
        <v>0.34146341463414637</v>
      </c>
      <c r="M93" s="129" t="s">
        <v>599</v>
      </c>
      <c r="N93" s="130">
        <v>41962</v>
      </c>
      <c r="O93" s="53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2">
        <v>5</v>
      </c>
      <c r="B94" s="105">
        <v>41886</v>
      </c>
      <c r="C94" s="105"/>
      <c r="D94" s="106" t="s">
        <v>629</v>
      </c>
      <c r="E94" s="107" t="s">
        <v>600</v>
      </c>
      <c r="F94" s="108">
        <v>162</v>
      </c>
      <c r="G94" s="107" t="s">
        <v>624</v>
      </c>
      <c r="H94" s="107">
        <v>190</v>
      </c>
      <c r="I94" s="125">
        <v>190</v>
      </c>
      <c r="J94" s="126" t="s">
        <v>625</v>
      </c>
      <c r="K94" s="127">
        <f t="shared" si="31"/>
        <v>28</v>
      </c>
      <c r="L94" s="128">
        <f t="shared" si="32"/>
        <v>0.1728395061728395</v>
      </c>
      <c r="M94" s="129" t="s">
        <v>599</v>
      </c>
      <c r="N94" s="130">
        <v>42006</v>
      </c>
      <c r="O94" s="53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2">
        <v>6</v>
      </c>
      <c r="B95" s="105">
        <v>41886</v>
      </c>
      <c r="C95" s="105"/>
      <c r="D95" s="106" t="s">
        <v>630</v>
      </c>
      <c r="E95" s="107" t="s">
        <v>600</v>
      </c>
      <c r="F95" s="108">
        <v>75</v>
      </c>
      <c r="G95" s="107" t="s">
        <v>624</v>
      </c>
      <c r="H95" s="107">
        <v>91.5</v>
      </c>
      <c r="I95" s="125" t="s">
        <v>631</v>
      </c>
      <c r="J95" s="126" t="s">
        <v>632</v>
      </c>
      <c r="K95" s="127">
        <f t="shared" si="31"/>
        <v>16.5</v>
      </c>
      <c r="L95" s="128">
        <f t="shared" si="32"/>
        <v>0.22</v>
      </c>
      <c r="M95" s="129" t="s">
        <v>599</v>
      </c>
      <c r="N95" s="130">
        <v>41954</v>
      </c>
      <c r="O95" s="53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2">
        <v>7</v>
      </c>
      <c r="B96" s="105">
        <v>41913</v>
      </c>
      <c r="C96" s="105"/>
      <c r="D96" s="106" t="s">
        <v>633</v>
      </c>
      <c r="E96" s="107" t="s">
        <v>600</v>
      </c>
      <c r="F96" s="108">
        <v>850</v>
      </c>
      <c r="G96" s="107" t="s">
        <v>624</v>
      </c>
      <c r="H96" s="107">
        <v>982.5</v>
      </c>
      <c r="I96" s="125">
        <v>1050</v>
      </c>
      <c r="J96" s="126" t="s">
        <v>634</v>
      </c>
      <c r="K96" s="127">
        <f t="shared" si="31"/>
        <v>132.5</v>
      </c>
      <c r="L96" s="128">
        <f t="shared" si="32"/>
        <v>0.15588235294117647</v>
      </c>
      <c r="M96" s="129" t="s">
        <v>599</v>
      </c>
      <c r="N96" s="130">
        <v>42039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2">
        <v>8</v>
      </c>
      <c r="B97" s="105">
        <v>41913</v>
      </c>
      <c r="C97" s="105"/>
      <c r="D97" s="106" t="s">
        <v>635</v>
      </c>
      <c r="E97" s="107" t="s">
        <v>600</v>
      </c>
      <c r="F97" s="108">
        <v>475</v>
      </c>
      <c r="G97" s="107" t="s">
        <v>624</v>
      </c>
      <c r="H97" s="107">
        <v>515</v>
      </c>
      <c r="I97" s="125">
        <v>600</v>
      </c>
      <c r="J97" s="126" t="s">
        <v>636</v>
      </c>
      <c r="K97" s="127">
        <f t="shared" si="31"/>
        <v>40</v>
      </c>
      <c r="L97" s="128">
        <f t="shared" si="32"/>
        <v>8.4210526315789472E-2</v>
      </c>
      <c r="M97" s="129" t="s">
        <v>599</v>
      </c>
      <c r="N97" s="130">
        <v>41939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2">
        <v>9</v>
      </c>
      <c r="B98" s="105">
        <v>41913</v>
      </c>
      <c r="C98" s="105"/>
      <c r="D98" s="106" t="s">
        <v>637</v>
      </c>
      <c r="E98" s="107" t="s">
        <v>600</v>
      </c>
      <c r="F98" s="108">
        <v>86</v>
      </c>
      <c r="G98" s="107" t="s">
        <v>624</v>
      </c>
      <c r="H98" s="107">
        <v>99</v>
      </c>
      <c r="I98" s="125">
        <v>140</v>
      </c>
      <c r="J98" s="126" t="s">
        <v>638</v>
      </c>
      <c r="K98" s="127">
        <f t="shared" si="31"/>
        <v>13</v>
      </c>
      <c r="L98" s="128">
        <f t="shared" si="32"/>
        <v>0.15116279069767441</v>
      </c>
      <c r="M98" s="129" t="s">
        <v>599</v>
      </c>
      <c r="N98" s="130">
        <v>41939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2">
        <v>10</v>
      </c>
      <c r="B99" s="105">
        <v>41926</v>
      </c>
      <c r="C99" s="105"/>
      <c r="D99" s="106" t="s">
        <v>639</v>
      </c>
      <c r="E99" s="107" t="s">
        <v>600</v>
      </c>
      <c r="F99" s="108">
        <v>496.6</v>
      </c>
      <c r="G99" s="107" t="s">
        <v>624</v>
      </c>
      <c r="H99" s="107">
        <v>621</v>
      </c>
      <c r="I99" s="125">
        <v>580</v>
      </c>
      <c r="J99" s="126" t="s">
        <v>625</v>
      </c>
      <c r="K99" s="127">
        <f t="shared" si="31"/>
        <v>124.39999999999998</v>
      </c>
      <c r="L99" s="128">
        <f t="shared" si="32"/>
        <v>0.25050342327829234</v>
      </c>
      <c r="M99" s="129" t="s">
        <v>599</v>
      </c>
      <c r="N99" s="130">
        <v>42605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2">
        <v>11</v>
      </c>
      <c r="B100" s="105">
        <v>41926</v>
      </c>
      <c r="C100" s="105"/>
      <c r="D100" s="106" t="s">
        <v>640</v>
      </c>
      <c r="E100" s="107" t="s">
        <v>600</v>
      </c>
      <c r="F100" s="108">
        <v>2481.9</v>
      </c>
      <c r="G100" s="107" t="s">
        <v>624</v>
      </c>
      <c r="H100" s="107">
        <v>2840</v>
      </c>
      <c r="I100" s="125">
        <v>2870</v>
      </c>
      <c r="J100" s="126" t="s">
        <v>641</v>
      </c>
      <c r="K100" s="127">
        <f t="shared" si="31"/>
        <v>358.09999999999991</v>
      </c>
      <c r="L100" s="128">
        <f t="shared" si="32"/>
        <v>0.14428462065353154</v>
      </c>
      <c r="M100" s="129" t="s">
        <v>599</v>
      </c>
      <c r="N100" s="130">
        <v>42017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2">
        <v>12</v>
      </c>
      <c r="B101" s="105">
        <v>41928</v>
      </c>
      <c r="C101" s="105"/>
      <c r="D101" s="106" t="s">
        <v>642</v>
      </c>
      <c r="E101" s="107" t="s">
        <v>600</v>
      </c>
      <c r="F101" s="108">
        <v>84.5</v>
      </c>
      <c r="G101" s="107" t="s">
        <v>624</v>
      </c>
      <c r="H101" s="107">
        <v>93</v>
      </c>
      <c r="I101" s="125">
        <v>110</v>
      </c>
      <c r="J101" s="126" t="s">
        <v>643</v>
      </c>
      <c r="K101" s="127">
        <f t="shared" si="31"/>
        <v>8.5</v>
      </c>
      <c r="L101" s="128">
        <f t="shared" si="32"/>
        <v>0.10059171597633136</v>
      </c>
      <c r="M101" s="129" t="s">
        <v>599</v>
      </c>
      <c r="N101" s="130">
        <v>41939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2">
        <v>13</v>
      </c>
      <c r="B102" s="105">
        <v>41928</v>
      </c>
      <c r="C102" s="105"/>
      <c r="D102" s="106" t="s">
        <v>644</v>
      </c>
      <c r="E102" s="107" t="s">
        <v>600</v>
      </c>
      <c r="F102" s="108">
        <v>401</v>
      </c>
      <c r="G102" s="107" t="s">
        <v>624</v>
      </c>
      <c r="H102" s="107">
        <v>428</v>
      </c>
      <c r="I102" s="125">
        <v>450</v>
      </c>
      <c r="J102" s="126" t="s">
        <v>645</v>
      </c>
      <c r="K102" s="127">
        <f t="shared" si="31"/>
        <v>27</v>
      </c>
      <c r="L102" s="128">
        <f t="shared" si="32"/>
        <v>6.7331670822942641E-2</v>
      </c>
      <c r="M102" s="129" t="s">
        <v>599</v>
      </c>
      <c r="N102" s="130">
        <v>42020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2">
        <v>14</v>
      </c>
      <c r="B103" s="105">
        <v>41928</v>
      </c>
      <c r="C103" s="105"/>
      <c r="D103" s="106" t="s">
        <v>646</v>
      </c>
      <c r="E103" s="107" t="s">
        <v>600</v>
      </c>
      <c r="F103" s="108">
        <v>101</v>
      </c>
      <c r="G103" s="107" t="s">
        <v>624</v>
      </c>
      <c r="H103" s="107">
        <v>112</v>
      </c>
      <c r="I103" s="125">
        <v>120</v>
      </c>
      <c r="J103" s="126" t="s">
        <v>647</v>
      </c>
      <c r="K103" s="127">
        <f t="shared" si="31"/>
        <v>11</v>
      </c>
      <c r="L103" s="128">
        <f t="shared" si="32"/>
        <v>0.10891089108910891</v>
      </c>
      <c r="M103" s="129" t="s">
        <v>599</v>
      </c>
      <c r="N103" s="130">
        <v>41939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2">
        <v>15</v>
      </c>
      <c r="B104" s="105">
        <v>41954</v>
      </c>
      <c r="C104" s="105"/>
      <c r="D104" s="106" t="s">
        <v>648</v>
      </c>
      <c r="E104" s="107" t="s">
        <v>600</v>
      </c>
      <c r="F104" s="108">
        <v>59</v>
      </c>
      <c r="G104" s="107" t="s">
        <v>624</v>
      </c>
      <c r="H104" s="107">
        <v>76</v>
      </c>
      <c r="I104" s="125">
        <v>76</v>
      </c>
      <c r="J104" s="126" t="s">
        <v>625</v>
      </c>
      <c r="K104" s="127">
        <f t="shared" si="31"/>
        <v>17</v>
      </c>
      <c r="L104" s="128">
        <f t="shared" si="32"/>
        <v>0.28813559322033899</v>
      </c>
      <c r="M104" s="129" t="s">
        <v>599</v>
      </c>
      <c r="N104" s="130">
        <v>43032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2">
        <v>16</v>
      </c>
      <c r="B105" s="105">
        <v>41954</v>
      </c>
      <c r="C105" s="105"/>
      <c r="D105" s="106" t="s">
        <v>637</v>
      </c>
      <c r="E105" s="107" t="s">
        <v>600</v>
      </c>
      <c r="F105" s="108">
        <v>99</v>
      </c>
      <c r="G105" s="107" t="s">
        <v>624</v>
      </c>
      <c r="H105" s="107">
        <v>120</v>
      </c>
      <c r="I105" s="125">
        <v>120</v>
      </c>
      <c r="J105" s="126" t="s">
        <v>649</v>
      </c>
      <c r="K105" s="127">
        <f t="shared" si="31"/>
        <v>21</v>
      </c>
      <c r="L105" s="128">
        <f t="shared" si="32"/>
        <v>0.21212121212121213</v>
      </c>
      <c r="M105" s="129" t="s">
        <v>599</v>
      </c>
      <c r="N105" s="130">
        <v>41960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2">
        <v>17</v>
      </c>
      <c r="B106" s="105">
        <v>41956</v>
      </c>
      <c r="C106" s="105"/>
      <c r="D106" s="106" t="s">
        <v>650</v>
      </c>
      <c r="E106" s="107" t="s">
        <v>600</v>
      </c>
      <c r="F106" s="108">
        <v>22</v>
      </c>
      <c r="G106" s="107" t="s">
        <v>624</v>
      </c>
      <c r="H106" s="107">
        <v>33.549999999999997</v>
      </c>
      <c r="I106" s="125">
        <v>32</v>
      </c>
      <c r="J106" s="126" t="s">
        <v>651</v>
      </c>
      <c r="K106" s="127">
        <f t="shared" si="31"/>
        <v>11.549999999999997</v>
      </c>
      <c r="L106" s="128">
        <f t="shared" si="32"/>
        <v>0.52499999999999991</v>
      </c>
      <c r="M106" s="129" t="s">
        <v>599</v>
      </c>
      <c r="N106" s="130">
        <v>42188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2">
        <v>18</v>
      </c>
      <c r="B107" s="105">
        <v>41976</v>
      </c>
      <c r="C107" s="105"/>
      <c r="D107" s="106" t="s">
        <v>652</v>
      </c>
      <c r="E107" s="107" t="s">
        <v>600</v>
      </c>
      <c r="F107" s="108">
        <v>440</v>
      </c>
      <c r="G107" s="107" t="s">
        <v>624</v>
      </c>
      <c r="H107" s="107">
        <v>520</v>
      </c>
      <c r="I107" s="125">
        <v>520</v>
      </c>
      <c r="J107" s="126" t="s">
        <v>653</v>
      </c>
      <c r="K107" s="127">
        <f t="shared" si="31"/>
        <v>80</v>
      </c>
      <c r="L107" s="128">
        <f t="shared" si="32"/>
        <v>0.18181818181818182</v>
      </c>
      <c r="M107" s="129" t="s">
        <v>599</v>
      </c>
      <c r="N107" s="130">
        <v>42208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2">
        <v>19</v>
      </c>
      <c r="B108" s="105">
        <v>41976</v>
      </c>
      <c r="C108" s="105"/>
      <c r="D108" s="106" t="s">
        <v>654</v>
      </c>
      <c r="E108" s="107" t="s">
        <v>600</v>
      </c>
      <c r="F108" s="108">
        <v>360</v>
      </c>
      <c r="G108" s="107" t="s">
        <v>624</v>
      </c>
      <c r="H108" s="107">
        <v>427</v>
      </c>
      <c r="I108" s="125">
        <v>425</v>
      </c>
      <c r="J108" s="126" t="s">
        <v>655</v>
      </c>
      <c r="K108" s="127">
        <f t="shared" si="31"/>
        <v>67</v>
      </c>
      <c r="L108" s="128">
        <f t="shared" si="32"/>
        <v>0.18611111111111112</v>
      </c>
      <c r="M108" s="129" t="s">
        <v>599</v>
      </c>
      <c r="N108" s="130">
        <v>42058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2">
        <v>20</v>
      </c>
      <c r="B109" s="105">
        <v>42012</v>
      </c>
      <c r="C109" s="105"/>
      <c r="D109" s="106" t="s">
        <v>656</v>
      </c>
      <c r="E109" s="107" t="s">
        <v>600</v>
      </c>
      <c r="F109" s="108">
        <v>360</v>
      </c>
      <c r="G109" s="107" t="s">
        <v>624</v>
      </c>
      <c r="H109" s="107">
        <v>455</v>
      </c>
      <c r="I109" s="125">
        <v>420</v>
      </c>
      <c r="J109" s="126" t="s">
        <v>657</v>
      </c>
      <c r="K109" s="127">
        <f t="shared" si="31"/>
        <v>95</v>
      </c>
      <c r="L109" s="128">
        <f t="shared" si="32"/>
        <v>0.2638888888888889</v>
      </c>
      <c r="M109" s="129" t="s">
        <v>599</v>
      </c>
      <c r="N109" s="130">
        <v>42024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2">
        <v>21</v>
      </c>
      <c r="B110" s="105">
        <v>42012</v>
      </c>
      <c r="C110" s="105"/>
      <c r="D110" s="106" t="s">
        <v>658</v>
      </c>
      <c r="E110" s="107" t="s">
        <v>600</v>
      </c>
      <c r="F110" s="108">
        <v>130</v>
      </c>
      <c r="G110" s="107"/>
      <c r="H110" s="107">
        <v>175.5</v>
      </c>
      <c r="I110" s="125">
        <v>165</v>
      </c>
      <c r="J110" s="126" t="s">
        <v>659</v>
      </c>
      <c r="K110" s="127">
        <f t="shared" si="31"/>
        <v>45.5</v>
      </c>
      <c r="L110" s="128">
        <f t="shared" si="32"/>
        <v>0.35</v>
      </c>
      <c r="M110" s="129" t="s">
        <v>599</v>
      </c>
      <c r="N110" s="130">
        <v>43088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2">
        <v>22</v>
      </c>
      <c r="B111" s="105">
        <v>42040</v>
      </c>
      <c r="C111" s="105"/>
      <c r="D111" s="106" t="s">
        <v>390</v>
      </c>
      <c r="E111" s="107" t="s">
        <v>623</v>
      </c>
      <c r="F111" s="108">
        <v>98</v>
      </c>
      <c r="G111" s="107"/>
      <c r="H111" s="107">
        <v>120</v>
      </c>
      <c r="I111" s="125">
        <v>120</v>
      </c>
      <c r="J111" s="126" t="s">
        <v>625</v>
      </c>
      <c r="K111" s="127">
        <f t="shared" si="31"/>
        <v>22</v>
      </c>
      <c r="L111" s="128">
        <f t="shared" si="32"/>
        <v>0.22448979591836735</v>
      </c>
      <c r="M111" s="129" t="s">
        <v>599</v>
      </c>
      <c r="N111" s="130">
        <v>42753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23</v>
      </c>
      <c r="B112" s="105">
        <v>42040</v>
      </c>
      <c r="C112" s="105"/>
      <c r="D112" s="106" t="s">
        <v>660</v>
      </c>
      <c r="E112" s="107" t="s">
        <v>623</v>
      </c>
      <c r="F112" s="108">
        <v>196</v>
      </c>
      <c r="G112" s="107"/>
      <c r="H112" s="107">
        <v>262</v>
      </c>
      <c r="I112" s="125">
        <v>255</v>
      </c>
      <c r="J112" s="126" t="s">
        <v>625</v>
      </c>
      <c r="K112" s="127">
        <f t="shared" si="31"/>
        <v>66</v>
      </c>
      <c r="L112" s="128">
        <f t="shared" si="32"/>
        <v>0.33673469387755101</v>
      </c>
      <c r="M112" s="129" t="s">
        <v>599</v>
      </c>
      <c r="N112" s="130">
        <v>42599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24</v>
      </c>
      <c r="B113" s="109">
        <v>42067</v>
      </c>
      <c r="C113" s="109"/>
      <c r="D113" s="110" t="s">
        <v>389</v>
      </c>
      <c r="E113" s="111" t="s">
        <v>623</v>
      </c>
      <c r="F113" s="112">
        <v>235</v>
      </c>
      <c r="G113" s="112"/>
      <c r="H113" s="113">
        <v>77</v>
      </c>
      <c r="I113" s="131" t="s">
        <v>661</v>
      </c>
      <c r="J113" s="132" t="s">
        <v>662</v>
      </c>
      <c r="K113" s="133">
        <f t="shared" si="31"/>
        <v>-158</v>
      </c>
      <c r="L113" s="134">
        <f t="shared" si="32"/>
        <v>-0.67234042553191486</v>
      </c>
      <c r="M113" s="135" t="s">
        <v>663</v>
      </c>
      <c r="N113" s="136">
        <v>43522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25</v>
      </c>
      <c r="B114" s="105">
        <v>42067</v>
      </c>
      <c r="C114" s="105"/>
      <c r="D114" s="106" t="s">
        <v>481</v>
      </c>
      <c r="E114" s="107" t="s">
        <v>623</v>
      </c>
      <c r="F114" s="108">
        <v>185</v>
      </c>
      <c r="G114" s="107"/>
      <c r="H114" s="107">
        <v>224</v>
      </c>
      <c r="I114" s="125" t="s">
        <v>664</v>
      </c>
      <c r="J114" s="126" t="s">
        <v>625</v>
      </c>
      <c r="K114" s="127">
        <f t="shared" si="31"/>
        <v>39</v>
      </c>
      <c r="L114" s="128">
        <f t="shared" si="32"/>
        <v>0.21081081081081082</v>
      </c>
      <c r="M114" s="129" t="s">
        <v>599</v>
      </c>
      <c r="N114" s="130">
        <v>42647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363">
        <v>26</v>
      </c>
      <c r="B115" s="114">
        <v>42090</v>
      </c>
      <c r="C115" s="114"/>
      <c r="D115" s="115" t="s">
        <v>665</v>
      </c>
      <c r="E115" s="116" t="s">
        <v>623</v>
      </c>
      <c r="F115" s="117">
        <v>49.5</v>
      </c>
      <c r="G115" s="118"/>
      <c r="H115" s="118">
        <v>15.85</v>
      </c>
      <c r="I115" s="118">
        <v>67</v>
      </c>
      <c r="J115" s="137" t="s">
        <v>666</v>
      </c>
      <c r="K115" s="118">
        <f t="shared" si="31"/>
        <v>-33.65</v>
      </c>
      <c r="L115" s="138">
        <f t="shared" si="32"/>
        <v>-0.67979797979797973</v>
      </c>
      <c r="M115" s="135" t="s">
        <v>663</v>
      </c>
      <c r="N115" s="139">
        <v>43627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27</v>
      </c>
      <c r="B116" s="105">
        <v>42093</v>
      </c>
      <c r="C116" s="105"/>
      <c r="D116" s="106" t="s">
        <v>667</v>
      </c>
      <c r="E116" s="107" t="s">
        <v>623</v>
      </c>
      <c r="F116" s="108">
        <v>183.5</v>
      </c>
      <c r="G116" s="107"/>
      <c r="H116" s="107">
        <v>219</v>
      </c>
      <c r="I116" s="125">
        <v>218</v>
      </c>
      <c r="J116" s="126" t="s">
        <v>668</v>
      </c>
      <c r="K116" s="127">
        <f t="shared" si="31"/>
        <v>35.5</v>
      </c>
      <c r="L116" s="128">
        <f t="shared" si="32"/>
        <v>0.19346049046321526</v>
      </c>
      <c r="M116" s="129" t="s">
        <v>599</v>
      </c>
      <c r="N116" s="130">
        <v>42103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28</v>
      </c>
      <c r="B117" s="105">
        <v>42114</v>
      </c>
      <c r="C117" s="105"/>
      <c r="D117" s="106" t="s">
        <v>669</v>
      </c>
      <c r="E117" s="107" t="s">
        <v>623</v>
      </c>
      <c r="F117" s="108">
        <f>(227+237)/2</f>
        <v>232</v>
      </c>
      <c r="G117" s="107"/>
      <c r="H117" s="107">
        <v>298</v>
      </c>
      <c r="I117" s="125">
        <v>298</v>
      </c>
      <c r="J117" s="126" t="s">
        <v>625</v>
      </c>
      <c r="K117" s="127">
        <f t="shared" si="31"/>
        <v>66</v>
      </c>
      <c r="L117" s="128">
        <f t="shared" si="32"/>
        <v>0.28448275862068967</v>
      </c>
      <c r="M117" s="129" t="s">
        <v>599</v>
      </c>
      <c r="N117" s="130">
        <v>42823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29</v>
      </c>
      <c r="B118" s="105">
        <v>42128</v>
      </c>
      <c r="C118" s="105"/>
      <c r="D118" s="106" t="s">
        <v>670</v>
      </c>
      <c r="E118" s="107" t="s">
        <v>600</v>
      </c>
      <c r="F118" s="108">
        <v>385</v>
      </c>
      <c r="G118" s="107"/>
      <c r="H118" s="107">
        <f>212.5+331</f>
        <v>543.5</v>
      </c>
      <c r="I118" s="125">
        <v>510</v>
      </c>
      <c r="J118" s="126" t="s">
        <v>671</v>
      </c>
      <c r="K118" s="127">
        <f t="shared" si="31"/>
        <v>158.5</v>
      </c>
      <c r="L118" s="128">
        <f t="shared" si="32"/>
        <v>0.41168831168831171</v>
      </c>
      <c r="M118" s="129" t="s">
        <v>599</v>
      </c>
      <c r="N118" s="130">
        <v>42235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30</v>
      </c>
      <c r="B119" s="105">
        <v>42128</v>
      </c>
      <c r="C119" s="105"/>
      <c r="D119" s="106" t="s">
        <v>672</v>
      </c>
      <c r="E119" s="107" t="s">
        <v>600</v>
      </c>
      <c r="F119" s="108">
        <v>115.5</v>
      </c>
      <c r="G119" s="107"/>
      <c r="H119" s="107">
        <v>146</v>
      </c>
      <c r="I119" s="125">
        <v>142</v>
      </c>
      <c r="J119" s="126" t="s">
        <v>673</v>
      </c>
      <c r="K119" s="127">
        <f t="shared" si="31"/>
        <v>30.5</v>
      </c>
      <c r="L119" s="128">
        <f t="shared" si="32"/>
        <v>0.26406926406926406</v>
      </c>
      <c r="M119" s="129" t="s">
        <v>599</v>
      </c>
      <c r="N119" s="130">
        <v>42202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31</v>
      </c>
      <c r="B120" s="105">
        <v>42151</v>
      </c>
      <c r="C120" s="105"/>
      <c r="D120" s="106" t="s">
        <v>674</v>
      </c>
      <c r="E120" s="107" t="s">
        <v>600</v>
      </c>
      <c r="F120" s="108">
        <v>237.5</v>
      </c>
      <c r="G120" s="107"/>
      <c r="H120" s="107">
        <v>279.5</v>
      </c>
      <c r="I120" s="125">
        <v>278</v>
      </c>
      <c r="J120" s="126" t="s">
        <v>625</v>
      </c>
      <c r="K120" s="127">
        <f t="shared" si="31"/>
        <v>42</v>
      </c>
      <c r="L120" s="128">
        <f t="shared" si="32"/>
        <v>0.17684210526315788</v>
      </c>
      <c r="M120" s="129" t="s">
        <v>599</v>
      </c>
      <c r="N120" s="130">
        <v>42222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32</v>
      </c>
      <c r="B121" s="105">
        <v>42174</v>
      </c>
      <c r="C121" s="105"/>
      <c r="D121" s="106" t="s">
        <v>644</v>
      </c>
      <c r="E121" s="107" t="s">
        <v>623</v>
      </c>
      <c r="F121" s="108">
        <v>340</v>
      </c>
      <c r="G121" s="107"/>
      <c r="H121" s="107">
        <v>448</v>
      </c>
      <c r="I121" s="125">
        <v>448</v>
      </c>
      <c r="J121" s="126" t="s">
        <v>625</v>
      </c>
      <c r="K121" s="127">
        <f t="shared" si="31"/>
        <v>108</v>
      </c>
      <c r="L121" s="128">
        <f t="shared" si="32"/>
        <v>0.31764705882352939</v>
      </c>
      <c r="M121" s="129" t="s">
        <v>599</v>
      </c>
      <c r="N121" s="130">
        <v>43018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33</v>
      </c>
      <c r="B122" s="105">
        <v>42191</v>
      </c>
      <c r="C122" s="105"/>
      <c r="D122" s="106" t="s">
        <v>675</v>
      </c>
      <c r="E122" s="107" t="s">
        <v>623</v>
      </c>
      <c r="F122" s="108">
        <v>390</v>
      </c>
      <c r="G122" s="107"/>
      <c r="H122" s="107">
        <v>460</v>
      </c>
      <c r="I122" s="125">
        <v>460</v>
      </c>
      <c r="J122" s="126" t="s">
        <v>625</v>
      </c>
      <c r="K122" s="127">
        <f t="shared" ref="K122:K142" si="33">H122-F122</f>
        <v>70</v>
      </c>
      <c r="L122" s="128">
        <f t="shared" ref="L122:L142" si="34">K122/F122</f>
        <v>0.17948717948717949</v>
      </c>
      <c r="M122" s="129" t="s">
        <v>599</v>
      </c>
      <c r="N122" s="130">
        <v>42478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34</v>
      </c>
      <c r="B123" s="109">
        <v>42195</v>
      </c>
      <c r="C123" s="109"/>
      <c r="D123" s="110" t="s">
        <v>676</v>
      </c>
      <c r="E123" s="111" t="s">
        <v>623</v>
      </c>
      <c r="F123" s="112">
        <v>122.5</v>
      </c>
      <c r="G123" s="112"/>
      <c r="H123" s="113">
        <v>61</v>
      </c>
      <c r="I123" s="131">
        <v>172</v>
      </c>
      <c r="J123" s="132" t="s">
        <v>677</v>
      </c>
      <c r="K123" s="133">
        <f t="shared" si="33"/>
        <v>-61.5</v>
      </c>
      <c r="L123" s="134">
        <f t="shared" si="34"/>
        <v>-0.50204081632653064</v>
      </c>
      <c r="M123" s="135" t="s">
        <v>663</v>
      </c>
      <c r="N123" s="136">
        <v>43333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35</v>
      </c>
      <c r="B124" s="105">
        <v>42219</v>
      </c>
      <c r="C124" s="105"/>
      <c r="D124" s="106" t="s">
        <v>678</v>
      </c>
      <c r="E124" s="107" t="s">
        <v>623</v>
      </c>
      <c r="F124" s="108">
        <v>297.5</v>
      </c>
      <c r="G124" s="107"/>
      <c r="H124" s="107">
        <v>350</v>
      </c>
      <c r="I124" s="125">
        <v>360</v>
      </c>
      <c r="J124" s="126" t="s">
        <v>679</v>
      </c>
      <c r="K124" s="127">
        <f t="shared" si="33"/>
        <v>52.5</v>
      </c>
      <c r="L124" s="128">
        <f t="shared" si="34"/>
        <v>0.17647058823529413</v>
      </c>
      <c r="M124" s="129" t="s">
        <v>599</v>
      </c>
      <c r="N124" s="130">
        <v>42232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36</v>
      </c>
      <c r="B125" s="105">
        <v>42219</v>
      </c>
      <c r="C125" s="105"/>
      <c r="D125" s="106" t="s">
        <v>680</v>
      </c>
      <c r="E125" s="107" t="s">
        <v>623</v>
      </c>
      <c r="F125" s="108">
        <v>115.5</v>
      </c>
      <c r="G125" s="107"/>
      <c r="H125" s="107">
        <v>149</v>
      </c>
      <c r="I125" s="125">
        <v>140</v>
      </c>
      <c r="J125" s="140" t="s">
        <v>681</v>
      </c>
      <c r="K125" s="127">
        <f t="shared" si="33"/>
        <v>33.5</v>
      </c>
      <c r="L125" s="128">
        <f t="shared" si="34"/>
        <v>0.29004329004329005</v>
      </c>
      <c r="M125" s="129" t="s">
        <v>599</v>
      </c>
      <c r="N125" s="130">
        <v>42740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37</v>
      </c>
      <c r="B126" s="105">
        <v>42251</v>
      </c>
      <c r="C126" s="105"/>
      <c r="D126" s="106" t="s">
        <v>674</v>
      </c>
      <c r="E126" s="107" t="s">
        <v>623</v>
      </c>
      <c r="F126" s="108">
        <v>226</v>
      </c>
      <c r="G126" s="107"/>
      <c r="H126" s="107">
        <v>292</v>
      </c>
      <c r="I126" s="125">
        <v>292</v>
      </c>
      <c r="J126" s="126" t="s">
        <v>682</v>
      </c>
      <c r="K126" s="127">
        <f t="shared" si="33"/>
        <v>66</v>
      </c>
      <c r="L126" s="128">
        <f t="shared" si="34"/>
        <v>0.29203539823008851</v>
      </c>
      <c r="M126" s="129" t="s">
        <v>599</v>
      </c>
      <c r="N126" s="130">
        <v>42286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38</v>
      </c>
      <c r="B127" s="105">
        <v>42254</v>
      </c>
      <c r="C127" s="105"/>
      <c r="D127" s="106" t="s">
        <v>669</v>
      </c>
      <c r="E127" s="107" t="s">
        <v>623</v>
      </c>
      <c r="F127" s="108">
        <v>232.5</v>
      </c>
      <c r="G127" s="107"/>
      <c r="H127" s="107">
        <v>312.5</v>
      </c>
      <c r="I127" s="125">
        <v>310</v>
      </c>
      <c r="J127" s="126" t="s">
        <v>625</v>
      </c>
      <c r="K127" s="127">
        <f t="shared" si="33"/>
        <v>80</v>
      </c>
      <c r="L127" s="128">
        <f t="shared" si="34"/>
        <v>0.34408602150537637</v>
      </c>
      <c r="M127" s="129" t="s">
        <v>599</v>
      </c>
      <c r="N127" s="130">
        <v>42823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39</v>
      </c>
      <c r="B128" s="105">
        <v>42268</v>
      </c>
      <c r="C128" s="105"/>
      <c r="D128" s="106" t="s">
        <v>683</v>
      </c>
      <c r="E128" s="107" t="s">
        <v>623</v>
      </c>
      <c r="F128" s="108">
        <v>196.5</v>
      </c>
      <c r="G128" s="107"/>
      <c r="H128" s="107">
        <v>238</v>
      </c>
      <c r="I128" s="125">
        <v>238</v>
      </c>
      <c r="J128" s="126" t="s">
        <v>682</v>
      </c>
      <c r="K128" s="127">
        <f t="shared" si="33"/>
        <v>41.5</v>
      </c>
      <c r="L128" s="128">
        <f t="shared" si="34"/>
        <v>0.21119592875318066</v>
      </c>
      <c r="M128" s="129" t="s">
        <v>599</v>
      </c>
      <c r="N128" s="130">
        <v>42291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40</v>
      </c>
      <c r="B129" s="105">
        <v>42271</v>
      </c>
      <c r="C129" s="105"/>
      <c r="D129" s="106" t="s">
        <v>622</v>
      </c>
      <c r="E129" s="107" t="s">
        <v>623</v>
      </c>
      <c r="F129" s="108">
        <v>65</v>
      </c>
      <c r="G129" s="107"/>
      <c r="H129" s="107">
        <v>82</v>
      </c>
      <c r="I129" s="125">
        <v>82</v>
      </c>
      <c r="J129" s="126" t="s">
        <v>682</v>
      </c>
      <c r="K129" s="127">
        <f t="shared" si="33"/>
        <v>17</v>
      </c>
      <c r="L129" s="128">
        <f t="shared" si="34"/>
        <v>0.26153846153846155</v>
      </c>
      <c r="M129" s="129" t="s">
        <v>599</v>
      </c>
      <c r="N129" s="130">
        <v>42578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41</v>
      </c>
      <c r="B130" s="105">
        <v>42291</v>
      </c>
      <c r="C130" s="105"/>
      <c r="D130" s="106" t="s">
        <v>684</v>
      </c>
      <c r="E130" s="107" t="s">
        <v>623</v>
      </c>
      <c r="F130" s="108">
        <v>144</v>
      </c>
      <c r="G130" s="107"/>
      <c r="H130" s="107">
        <v>182.5</v>
      </c>
      <c r="I130" s="125">
        <v>181</v>
      </c>
      <c r="J130" s="126" t="s">
        <v>682</v>
      </c>
      <c r="K130" s="127">
        <f t="shared" si="33"/>
        <v>38.5</v>
      </c>
      <c r="L130" s="128">
        <f t="shared" si="34"/>
        <v>0.2673611111111111</v>
      </c>
      <c r="M130" s="129" t="s">
        <v>599</v>
      </c>
      <c r="N130" s="130">
        <v>42817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42</v>
      </c>
      <c r="B131" s="105">
        <v>42291</v>
      </c>
      <c r="C131" s="105"/>
      <c r="D131" s="106" t="s">
        <v>685</v>
      </c>
      <c r="E131" s="107" t="s">
        <v>623</v>
      </c>
      <c r="F131" s="108">
        <v>264</v>
      </c>
      <c r="G131" s="107"/>
      <c r="H131" s="107">
        <v>311</v>
      </c>
      <c r="I131" s="125">
        <v>311</v>
      </c>
      <c r="J131" s="126" t="s">
        <v>682</v>
      </c>
      <c r="K131" s="127">
        <f t="shared" si="33"/>
        <v>47</v>
      </c>
      <c r="L131" s="128">
        <f t="shared" si="34"/>
        <v>0.17803030303030304</v>
      </c>
      <c r="M131" s="129" t="s">
        <v>599</v>
      </c>
      <c r="N131" s="130">
        <v>42604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43</v>
      </c>
      <c r="B132" s="105">
        <v>42318</v>
      </c>
      <c r="C132" s="105"/>
      <c r="D132" s="106" t="s">
        <v>686</v>
      </c>
      <c r="E132" s="107" t="s">
        <v>600</v>
      </c>
      <c r="F132" s="108">
        <v>549.5</v>
      </c>
      <c r="G132" s="107"/>
      <c r="H132" s="107">
        <v>630</v>
      </c>
      <c r="I132" s="125">
        <v>630</v>
      </c>
      <c r="J132" s="126" t="s">
        <v>682</v>
      </c>
      <c r="K132" s="127">
        <f t="shared" si="33"/>
        <v>80.5</v>
      </c>
      <c r="L132" s="128">
        <f t="shared" si="34"/>
        <v>0.1464968152866242</v>
      </c>
      <c r="M132" s="129" t="s">
        <v>599</v>
      </c>
      <c r="N132" s="130">
        <v>42419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44</v>
      </c>
      <c r="B133" s="105">
        <v>42342</v>
      </c>
      <c r="C133" s="105"/>
      <c r="D133" s="106" t="s">
        <v>687</v>
      </c>
      <c r="E133" s="107" t="s">
        <v>623</v>
      </c>
      <c r="F133" s="108">
        <v>1027.5</v>
      </c>
      <c r="G133" s="107"/>
      <c r="H133" s="107">
        <v>1315</v>
      </c>
      <c r="I133" s="125">
        <v>1250</v>
      </c>
      <c r="J133" s="126" t="s">
        <v>682</v>
      </c>
      <c r="K133" s="127">
        <f t="shared" si="33"/>
        <v>287.5</v>
      </c>
      <c r="L133" s="128">
        <f t="shared" si="34"/>
        <v>0.27980535279805352</v>
      </c>
      <c r="M133" s="129" t="s">
        <v>599</v>
      </c>
      <c r="N133" s="130">
        <v>43244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45</v>
      </c>
      <c r="B134" s="105">
        <v>42367</v>
      </c>
      <c r="C134" s="105"/>
      <c r="D134" s="106" t="s">
        <v>688</v>
      </c>
      <c r="E134" s="107" t="s">
        <v>623</v>
      </c>
      <c r="F134" s="108">
        <v>465</v>
      </c>
      <c r="G134" s="107"/>
      <c r="H134" s="107">
        <v>540</v>
      </c>
      <c r="I134" s="125">
        <v>540</v>
      </c>
      <c r="J134" s="126" t="s">
        <v>682</v>
      </c>
      <c r="K134" s="127">
        <f t="shared" si="33"/>
        <v>75</v>
      </c>
      <c r="L134" s="128">
        <f t="shared" si="34"/>
        <v>0.16129032258064516</v>
      </c>
      <c r="M134" s="129" t="s">
        <v>599</v>
      </c>
      <c r="N134" s="130">
        <v>42530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46</v>
      </c>
      <c r="B135" s="105">
        <v>42380</v>
      </c>
      <c r="C135" s="105"/>
      <c r="D135" s="106" t="s">
        <v>390</v>
      </c>
      <c r="E135" s="107" t="s">
        <v>600</v>
      </c>
      <c r="F135" s="108">
        <v>81</v>
      </c>
      <c r="G135" s="107"/>
      <c r="H135" s="107">
        <v>110</v>
      </c>
      <c r="I135" s="125">
        <v>110</v>
      </c>
      <c r="J135" s="126" t="s">
        <v>682</v>
      </c>
      <c r="K135" s="127">
        <f t="shared" si="33"/>
        <v>29</v>
      </c>
      <c r="L135" s="128">
        <f t="shared" si="34"/>
        <v>0.35802469135802467</v>
      </c>
      <c r="M135" s="129" t="s">
        <v>599</v>
      </c>
      <c r="N135" s="130">
        <v>42745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47</v>
      </c>
      <c r="B136" s="105">
        <v>42382</v>
      </c>
      <c r="C136" s="105"/>
      <c r="D136" s="106" t="s">
        <v>689</v>
      </c>
      <c r="E136" s="107" t="s">
        <v>600</v>
      </c>
      <c r="F136" s="108">
        <v>417.5</v>
      </c>
      <c r="G136" s="107"/>
      <c r="H136" s="107">
        <v>547</v>
      </c>
      <c r="I136" s="125">
        <v>535</v>
      </c>
      <c r="J136" s="126" t="s">
        <v>682</v>
      </c>
      <c r="K136" s="127">
        <f t="shared" si="33"/>
        <v>129.5</v>
      </c>
      <c r="L136" s="128">
        <f t="shared" si="34"/>
        <v>0.31017964071856285</v>
      </c>
      <c r="M136" s="129" t="s">
        <v>599</v>
      </c>
      <c r="N136" s="130">
        <v>42578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48</v>
      </c>
      <c r="B137" s="105">
        <v>42408</v>
      </c>
      <c r="C137" s="105"/>
      <c r="D137" s="106" t="s">
        <v>690</v>
      </c>
      <c r="E137" s="107" t="s">
        <v>623</v>
      </c>
      <c r="F137" s="108">
        <v>650</v>
      </c>
      <c r="G137" s="107"/>
      <c r="H137" s="107">
        <v>800</v>
      </c>
      <c r="I137" s="125">
        <v>800</v>
      </c>
      <c r="J137" s="126" t="s">
        <v>682</v>
      </c>
      <c r="K137" s="127">
        <f t="shared" si="33"/>
        <v>150</v>
      </c>
      <c r="L137" s="128">
        <f t="shared" si="34"/>
        <v>0.23076923076923078</v>
      </c>
      <c r="M137" s="129" t="s">
        <v>599</v>
      </c>
      <c r="N137" s="130">
        <v>43154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49</v>
      </c>
      <c r="B138" s="105">
        <v>42433</v>
      </c>
      <c r="C138" s="105"/>
      <c r="D138" s="106" t="s">
        <v>197</v>
      </c>
      <c r="E138" s="107" t="s">
        <v>623</v>
      </c>
      <c r="F138" s="108">
        <v>437.5</v>
      </c>
      <c r="G138" s="107"/>
      <c r="H138" s="107">
        <v>504.5</v>
      </c>
      <c r="I138" s="125">
        <v>522</v>
      </c>
      <c r="J138" s="126" t="s">
        <v>691</v>
      </c>
      <c r="K138" s="127">
        <f t="shared" si="33"/>
        <v>67</v>
      </c>
      <c r="L138" s="128">
        <f t="shared" si="34"/>
        <v>0.15314285714285714</v>
      </c>
      <c r="M138" s="129" t="s">
        <v>599</v>
      </c>
      <c r="N138" s="130">
        <v>42480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50</v>
      </c>
      <c r="B139" s="105">
        <v>42438</v>
      </c>
      <c r="C139" s="105"/>
      <c r="D139" s="106" t="s">
        <v>692</v>
      </c>
      <c r="E139" s="107" t="s">
        <v>623</v>
      </c>
      <c r="F139" s="108">
        <v>189.5</v>
      </c>
      <c r="G139" s="107"/>
      <c r="H139" s="107">
        <v>218</v>
      </c>
      <c r="I139" s="125">
        <v>218</v>
      </c>
      <c r="J139" s="126" t="s">
        <v>682</v>
      </c>
      <c r="K139" s="127">
        <f t="shared" si="33"/>
        <v>28.5</v>
      </c>
      <c r="L139" s="128">
        <f t="shared" si="34"/>
        <v>0.15039577836411611</v>
      </c>
      <c r="M139" s="129" t="s">
        <v>599</v>
      </c>
      <c r="N139" s="130">
        <v>43034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363">
        <v>51</v>
      </c>
      <c r="B140" s="114">
        <v>42471</v>
      </c>
      <c r="C140" s="114"/>
      <c r="D140" s="115" t="s">
        <v>693</v>
      </c>
      <c r="E140" s="116" t="s">
        <v>623</v>
      </c>
      <c r="F140" s="117">
        <v>36.5</v>
      </c>
      <c r="G140" s="118"/>
      <c r="H140" s="118">
        <v>15.85</v>
      </c>
      <c r="I140" s="118">
        <v>60</v>
      </c>
      <c r="J140" s="137" t="s">
        <v>694</v>
      </c>
      <c r="K140" s="133">
        <f t="shared" si="33"/>
        <v>-20.65</v>
      </c>
      <c r="L140" s="167">
        <f t="shared" si="34"/>
        <v>-0.5657534246575342</v>
      </c>
      <c r="M140" s="135" t="s">
        <v>663</v>
      </c>
      <c r="N140" s="168">
        <v>43627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52</v>
      </c>
      <c r="B141" s="105">
        <v>42472</v>
      </c>
      <c r="C141" s="105"/>
      <c r="D141" s="106" t="s">
        <v>695</v>
      </c>
      <c r="E141" s="107" t="s">
        <v>623</v>
      </c>
      <c r="F141" s="108">
        <v>93</v>
      </c>
      <c r="G141" s="107"/>
      <c r="H141" s="107">
        <v>149</v>
      </c>
      <c r="I141" s="125">
        <v>140</v>
      </c>
      <c r="J141" s="140" t="s">
        <v>696</v>
      </c>
      <c r="K141" s="127">
        <f t="shared" si="33"/>
        <v>56</v>
      </c>
      <c r="L141" s="128">
        <f t="shared" si="34"/>
        <v>0.60215053763440862</v>
      </c>
      <c r="M141" s="129" t="s">
        <v>599</v>
      </c>
      <c r="N141" s="130">
        <v>42740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53</v>
      </c>
      <c r="B142" s="105">
        <v>42472</v>
      </c>
      <c r="C142" s="105"/>
      <c r="D142" s="106" t="s">
        <v>697</v>
      </c>
      <c r="E142" s="107" t="s">
        <v>623</v>
      </c>
      <c r="F142" s="108">
        <v>130</v>
      </c>
      <c r="G142" s="107"/>
      <c r="H142" s="107">
        <v>150</v>
      </c>
      <c r="I142" s="125" t="s">
        <v>698</v>
      </c>
      <c r="J142" s="126" t="s">
        <v>682</v>
      </c>
      <c r="K142" s="127">
        <f t="shared" si="33"/>
        <v>20</v>
      </c>
      <c r="L142" s="128">
        <f t="shared" si="34"/>
        <v>0.15384615384615385</v>
      </c>
      <c r="M142" s="129" t="s">
        <v>599</v>
      </c>
      <c r="N142" s="130">
        <v>42564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54</v>
      </c>
      <c r="B143" s="105">
        <v>42473</v>
      </c>
      <c r="C143" s="105"/>
      <c r="D143" s="106" t="s">
        <v>354</v>
      </c>
      <c r="E143" s="107" t="s">
        <v>623</v>
      </c>
      <c r="F143" s="108">
        <v>196</v>
      </c>
      <c r="G143" s="107"/>
      <c r="H143" s="107">
        <v>299</v>
      </c>
      <c r="I143" s="125">
        <v>299</v>
      </c>
      <c r="J143" s="126" t="s">
        <v>682</v>
      </c>
      <c r="K143" s="127">
        <v>103</v>
      </c>
      <c r="L143" s="128">
        <v>0.52551020408163296</v>
      </c>
      <c r="M143" s="129" t="s">
        <v>599</v>
      </c>
      <c r="N143" s="130">
        <v>42620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55</v>
      </c>
      <c r="B144" s="105">
        <v>42473</v>
      </c>
      <c r="C144" s="105"/>
      <c r="D144" s="106" t="s">
        <v>756</v>
      </c>
      <c r="E144" s="107" t="s">
        <v>623</v>
      </c>
      <c r="F144" s="108">
        <v>88</v>
      </c>
      <c r="G144" s="107"/>
      <c r="H144" s="107">
        <v>103</v>
      </c>
      <c r="I144" s="125">
        <v>103</v>
      </c>
      <c r="J144" s="126" t="s">
        <v>682</v>
      </c>
      <c r="K144" s="127">
        <v>15</v>
      </c>
      <c r="L144" s="128">
        <v>0.170454545454545</v>
      </c>
      <c r="M144" s="129" t="s">
        <v>599</v>
      </c>
      <c r="N144" s="130">
        <v>42530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56</v>
      </c>
      <c r="B145" s="105">
        <v>42492</v>
      </c>
      <c r="C145" s="105"/>
      <c r="D145" s="106" t="s">
        <v>699</v>
      </c>
      <c r="E145" s="107" t="s">
        <v>623</v>
      </c>
      <c r="F145" s="108">
        <v>127.5</v>
      </c>
      <c r="G145" s="107"/>
      <c r="H145" s="107">
        <v>148</v>
      </c>
      <c r="I145" s="125" t="s">
        <v>700</v>
      </c>
      <c r="J145" s="126" t="s">
        <v>682</v>
      </c>
      <c r="K145" s="127">
        <f>H145-F145</f>
        <v>20.5</v>
      </c>
      <c r="L145" s="128">
        <f>K145/F145</f>
        <v>0.16078431372549021</v>
      </c>
      <c r="M145" s="129" t="s">
        <v>599</v>
      </c>
      <c r="N145" s="130">
        <v>42564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57</v>
      </c>
      <c r="B146" s="105">
        <v>42493</v>
      </c>
      <c r="C146" s="105"/>
      <c r="D146" s="106" t="s">
        <v>701</v>
      </c>
      <c r="E146" s="107" t="s">
        <v>623</v>
      </c>
      <c r="F146" s="108">
        <v>675</v>
      </c>
      <c r="G146" s="107"/>
      <c r="H146" s="107">
        <v>815</v>
      </c>
      <c r="I146" s="125" t="s">
        <v>702</v>
      </c>
      <c r="J146" s="126" t="s">
        <v>682</v>
      </c>
      <c r="K146" s="127">
        <f>H146-F146</f>
        <v>140</v>
      </c>
      <c r="L146" s="128">
        <f>K146/F146</f>
        <v>0.2074074074074074</v>
      </c>
      <c r="M146" s="129" t="s">
        <v>599</v>
      </c>
      <c r="N146" s="130">
        <v>43154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58</v>
      </c>
      <c r="B147" s="109">
        <v>42522</v>
      </c>
      <c r="C147" s="109"/>
      <c r="D147" s="110" t="s">
        <v>757</v>
      </c>
      <c r="E147" s="111" t="s">
        <v>623</v>
      </c>
      <c r="F147" s="112">
        <v>500</v>
      </c>
      <c r="G147" s="112"/>
      <c r="H147" s="113">
        <v>232.5</v>
      </c>
      <c r="I147" s="131" t="s">
        <v>758</v>
      </c>
      <c r="J147" s="132" t="s">
        <v>759</v>
      </c>
      <c r="K147" s="133">
        <f>H147-F147</f>
        <v>-267.5</v>
      </c>
      <c r="L147" s="134">
        <f>K147/F147</f>
        <v>-0.53500000000000003</v>
      </c>
      <c r="M147" s="135" t="s">
        <v>663</v>
      </c>
      <c r="N147" s="136">
        <v>43735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59</v>
      </c>
      <c r="B148" s="105">
        <v>42527</v>
      </c>
      <c r="C148" s="105"/>
      <c r="D148" s="106" t="s">
        <v>703</v>
      </c>
      <c r="E148" s="107" t="s">
        <v>623</v>
      </c>
      <c r="F148" s="108">
        <v>110</v>
      </c>
      <c r="G148" s="107"/>
      <c r="H148" s="107">
        <v>126.5</v>
      </c>
      <c r="I148" s="125">
        <v>125</v>
      </c>
      <c r="J148" s="126" t="s">
        <v>632</v>
      </c>
      <c r="K148" s="127">
        <f>H148-F148</f>
        <v>16.5</v>
      </c>
      <c r="L148" s="128">
        <f>K148/F148</f>
        <v>0.15</v>
      </c>
      <c r="M148" s="129" t="s">
        <v>599</v>
      </c>
      <c r="N148" s="130">
        <v>42552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60</v>
      </c>
      <c r="B149" s="105">
        <v>42538</v>
      </c>
      <c r="C149" s="105"/>
      <c r="D149" s="106" t="s">
        <v>704</v>
      </c>
      <c r="E149" s="107" t="s">
        <v>623</v>
      </c>
      <c r="F149" s="108">
        <v>44</v>
      </c>
      <c r="G149" s="107"/>
      <c r="H149" s="107">
        <v>69.5</v>
      </c>
      <c r="I149" s="125">
        <v>69.5</v>
      </c>
      <c r="J149" s="126" t="s">
        <v>705</v>
      </c>
      <c r="K149" s="127">
        <f>H149-F149</f>
        <v>25.5</v>
      </c>
      <c r="L149" s="128">
        <f>K149/F149</f>
        <v>0.57954545454545459</v>
      </c>
      <c r="M149" s="129" t="s">
        <v>599</v>
      </c>
      <c r="N149" s="130">
        <v>42977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61</v>
      </c>
      <c r="B150" s="105">
        <v>42549</v>
      </c>
      <c r="C150" s="105"/>
      <c r="D150" s="147" t="s">
        <v>760</v>
      </c>
      <c r="E150" s="107" t="s">
        <v>623</v>
      </c>
      <c r="F150" s="108">
        <v>262.5</v>
      </c>
      <c r="G150" s="107"/>
      <c r="H150" s="107">
        <v>340</v>
      </c>
      <c r="I150" s="125">
        <v>333</v>
      </c>
      <c r="J150" s="126" t="s">
        <v>761</v>
      </c>
      <c r="K150" s="127">
        <v>77.5</v>
      </c>
      <c r="L150" s="128">
        <v>0.29523809523809502</v>
      </c>
      <c r="M150" s="129" t="s">
        <v>599</v>
      </c>
      <c r="N150" s="130">
        <v>43017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62</v>
      </c>
      <c r="B151" s="105">
        <v>42549</v>
      </c>
      <c r="C151" s="105"/>
      <c r="D151" s="147" t="s">
        <v>762</v>
      </c>
      <c r="E151" s="107" t="s">
        <v>623</v>
      </c>
      <c r="F151" s="108">
        <v>840</v>
      </c>
      <c r="G151" s="107"/>
      <c r="H151" s="107">
        <v>1230</v>
      </c>
      <c r="I151" s="125">
        <v>1230</v>
      </c>
      <c r="J151" s="126" t="s">
        <v>682</v>
      </c>
      <c r="K151" s="127">
        <v>390</v>
      </c>
      <c r="L151" s="128">
        <v>0.46428571428571402</v>
      </c>
      <c r="M151" s="129" t="s">
        <v>599</v>
      </c>
      <c r="N151" s="130">
        <v>42649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364">
        <v>63</v>
      </c>
      <c r="B152" s="142">
        <v>42556</v>
      </c>
      <c r="C152" s="142"/>
      <c r="D152" s="143" t="s">
        <v>706</v>
      </c>
      <c r="E152" s="144" t="s">
        <v>623</v>
      </c>
      <c r="F152" s="145">
        <v>395</v>
      </c>
      <c r="G152" s="146"/>
      <c r="H152" s="146">
        <f>(468.5+342.5)/2</f>
        <v>405.5</v>
      </c>
      <c r="I152" s="146">
        <v>510</v>
      </c>
      <c r="J152" s="169" t="s">
        <v>707</v>
      </c>
      <c r="K152" s="170">
        <f t="shared" ref="K152:K158" si="35">H152-F152</f>
        <v>10.5</v>
      </c>
      <c r="L152" s="171">
        <f t="shared" ref="L152:L158" si="36">K152/F152</f>
        <v>2.6582278481012658E-2</v>
      </c>
      <c r="M152" s="172" t="s">
        <v>708</v>
      </c>
      <c r="N152" s="173">
        <v>43606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64</v>
      </c>
      <c r="B153" s="109">
        <v>42584</v>
      </c>
      <c r="C153" s="109"/>
      <c r="D153" s="110" t="s">
        <v>709</v>
      </c>
      <c r="E153" s="111" t="s">
        <v>600</v>
      </c>
      <c r="F153" s="112">
        <f>169.5-12.8</f>
        <v>156.69999999999999</v>
      </c>
      <c r="G153" s="112"/>
      <c r="H153" s="113">
        <v>77</v>
      </c>
      <c r="I153" s="131" t="s">
        <v>710</v>
      </c>
      <c r="J153" s="383" t="s">
        <v>3401</v>
      </c>
      <c r="K153" s="133">
        <f t="shared" si="35"/>
        <v>-79.699999999999989</v>
      </c>
      <c r="L153" s="134">
        <f t="shared" si="36"/>
        <v>-0.50861518825781749</v>
      </c>
      <c r="M153" s="135" t="s">
        <v>663</v>
      </c>
      <c r="N153" s="136">
        <v>43522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65</v>
      </c>
      <c r="B154" s="109">
        <v>42586</v>
      </c>
      <c r="C154" s="109"/>
      <c r="D154" s="110" t="s">
        <v>711</v>
      </c>
      <c r="E154" s="111" t="s">
        <v>623</v>
      </c>
      <c r="F154" s="112">
        <v>400</v>
      </c>
      <c r="G154" s="112"/>
      <c r="H154" s="113">
        <v>305</v>
      </c>
      <c r="I154" s="131">
        <v>475</v>
      </c>
      <c r="J154" s="132" t="s">
        <v>712</v>
      </c>
      <c r="K154" s="133">
        <f t="shared" si="35"/>
        <v>-95</v>
      </c>
      <c r="L154" s="134">
        <f t="shared" si="36"/>
        <v>-0.23749999999999999</v>
      </c>
      <c r="M154" s="135" t="s">
        <v>663</v>
      </c>
      <c r="N154" s="136">
        <v>43606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66</v>
      </c>
      <c r="B155" s="105">
        <v>42593</v>
      </c>
      <c r="C155" s="105"/>
      <c r="D155" s="106" t="s">
        <v>713</v>
      </c>
      <c r="E155" s="107" t="s">
        <v>623</v>
      </c>
      <c r="F155" s="108">
        <v>86.5</v>
      </c>
      <c r="G155" s="107"/>
      <c r="H155" s="107">
        <v>130</v>
      </c>
      <c r="I155" s="125">
        <v>130</v>
      </c>
      <c r="J155" s="140" t="s">
        <v>714</v>
      </c>
      <c r="K155" s="127">
        <f t="shared" si="35"/>
        <v>43.5</v>
      </c>
      <c r="L155" s="128">
        <f t="shared" si="36"/>
        <v>0.50289017341040465</v>
      </c>
      <c r="M155" s="129" t="s">
        <v>599</v>
      </c>
      <c r="N155" s="130">
        <v>43091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67</v>
      </c>
      <c r="B156" s="109">
        <v>42600</v>
      </c>
      <c r="C156" s="109"/>
      <c r="D156" s="110" t="s">
        <v>381</v>
      </c>
      <c r="E156" s="111" t="s">
        <v>623</v>
      </c>
      <c r="F156" s="112">
        <v>133.5</v>
      </c>
      <c r="G156" s="112"/>
      <c r="H156" s="113">
        <v>126.5</v>
      </c>
      <c r="I156" s="131">
        <v>178</v>
      </c>
      <c r="J156" s="132" t="s">
        <v>715</v>
      </c>
      <c r="K156" s="133">
        <f t="shared" si="35"/>
        <v>-7</v>
      </c>
      <c r="L156" s="134">
        <f t="shared" si="36"/>
        <v>-5.2434456928838954E-2</v>
      </c>
      <c r="M156" s="135" t="s">
        <v>663</v>
      </c>
      <c r="N156" s="136">
        <v>42615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68</v>
      </c>
      <c r="B157" s="105">
        <v>42613</v>
      </c>
      <c r="C157" s="105"/>
      <c r="D157" s="106" t="s">
        <v>716</v>
      </c>
      <c r="E157" s="107" t="s">
        <v>623</v>
      </c>
      <c r="F157" s="108">
        <v>560</v>
      </c>
      <c r="G157" s="107"/>
      <c r="H157" s="107">
        <v>725</v>
      </c>
      <c r="I157" s="125">
        <v>725</v>
      </c>
      <c r="J157" s="126" t="s">
        <v>625</v>
      </c>
      <c r="K157" s="127">
        <f t="shared" si="35"/>
        <v>165</v>
      </c>
      <c r="L157" s="128">
        <f t="shared" si="36"/>
        <v>0.29464285714285715</v>
      </c>
      <c r="M157" s="129" t="s">
        <v>599</v>
      </c>
      <c r="N157" s="130">
        <v>42456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69</v>
      </c>
      <c r="B158" s="105">
        <v>42614</v>
      </c>
      <c r="C158" s="105"/>
      <c r="D158" s="106" t="s">
        <v>717</v>
      </c>
      <c r="E158" s="107" t="s">
        <v>623</v>
      </c>
      <c r="F158" s="108">
        <v>160.5</v>
      </c>
      <c r="G158" s="107"/>
      <c r="H158" s="107">
        <v>210</v>
      </c>
      <c r="I158" s="125">
        <v>210</v>
      </c>
      <c r="J158" s="126" t="s">
        <v>625</v>
      </c>
      <c r="K158" s="127">
        <f t="shared" si="35"/>
        <v>49.5</v>
      </c>
      <c r="L158" s="128">
        <f t="shared" si="36"/>
        <v>0.30841121495327101</v>
      </c>
      <c r="M158" s="129" t="s">
        <v>599</v>
      </c>
      <c r="N158" s="130">
        <v>42871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70</v>
      </c>
      <c r="B159" s="105">
        <v>42646</v>
      </c>
      <c r="C159" s="105"/>
      <c r="D159" s="147" t="s">
        <v>405</v>
      </c>
      <c r="E159" s="107" t="s">
        <v>623</v>
      </c>
      <c r="F159" s="108">
        <v>430</v>
      </c>
      <c r="G159" s="107"/>
      <c r="H159" s="107">
        <v>596</v>
      </c>
      <c r="I159" s="125">
        <v>575</v>
      </c>
      <c r="J159" s="126" t="s">
        <v>763</v>
      </c>
      <c r="K159" s="127">
        <v>166</v>
      </c>
      <c r="L159" s="128">
        <v>0.38604651162790699</v>
      </c>
      <c r="M159" s="129" t="s">
        <v>599</v>
      </c>
      <c r="N159" s="130">
        <v>42769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71</v>
      </c>
      <c r="B160" s="105">
        <v>42657</v>
      </c>
      <c r="C160" s="105"/>
      <c r="D160" s="106" t="s">
        <v>718</v>
      </c>
      <c r="E160" s="107" t="s">
        <v>623</v>
      </c>
      <c r="F160" s="108">
        <v>280</v>
      </c>
      <c r="G160" s="107"/>
      <c r="H160" s="107">
        <v>345</v>
      </c>
      <c r="I160" s="125">
        <v>345</v>
      </c>
      <c r="J160" s="126" t="s">
        <v>625</v>
      </c>
      <c r="K160" s="127">
        <f t="shared" ref="K160:K165" si="37">H160-F160</f>
        <v>65</v>
      </c>
      <c r="L160" s="128">
        <f>K160/F160</f>
        <v>0.23214285714285715</v>
      </c>
      <c r="M160" s="129" t="s">
        <v>599</v>
      </c>
      <c r="N160" s="130">
        <v>42814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72</v>
      </c>
      <c r="B161" s="105">
        <v>42657</v>
      </c>
      <c r="C161" s="105"/>
      <c r="D161" s="106" t="s">
        <v>719</v>
      </c>
      <c r="E161" s="107" t="s">
        <v>623</v>
      </c>
      <c r="F161" s="108">
        <v>245</v>
      </c>
      <c r="G161" s="107"/>
      <c r="H161" s="107">
        <v>325.5</v>
      </c>
      <c r="I161" s="125">
        <v>330</v>
      </c>
      <c r="J161" s="126" t="s">
        <v>720</v>
      </c>
      <c r="K161" s="127">
        <f t="shared" si="37"/>
        <v>80.5</v>
      </c>
      <c r="L161" s="128">
        <f>K161/F161</f>
        <v>0.32857142857142857</v>
      </c>
      <c r="M161" s="129" t="s">
        <v>599</v>
      </c>
      <c r="N161" s="130">
        <v>42769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73</v>
      </c>
      <c r="B162" s="105">
        <v>42660</v>
      </c>
      <c r="C162" s="105"/>
      <c r="D162" s="106" t="s">
        <v>349</v>
      </c>
      <c r="E162" s="107" t="s">
        <v>623</v>
      </c>
      <c r="F162" s="108">
        <v>125</v>
      </c>
      <c r="G162" s="107"/>
      <c r="H162" s="107">
        <v>160</v>
      </c>
      <c r="I162" s="125">
        <v>160</v>
      </c>
      <c r="J162" s="126" t="s">
        <v>682</v>
      </c>
      <c r="K162" s="127">
        <f t="shared" si="37"/>
        <v>35</v>
      </c>
      <c r="L162" s="128">
        <v>0.28000000000000003</v>
      </c>
      <c r="M162" s="129" t="s">
        <v>599</v>
      </c>
      <c r="N162" s="130">
        <v>42803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74</v>
      </c>
      <c r="B163" s="105">
        <v>42660</v>
      </c>
      <c r="C163" s="105"/>
      <c r="D163" s="106" t="s">
        <v>483</v>
      </c>
      <c r="E163" s="107" t="s">
        <v>623</v>
      </c>
      <c r="F163" s="108">
        <v>114</v>
      </c>
      <c r="G163" s="107"/>
      <c r="H163" s="107">
        <v>145</v>
      </c>
      <c r="I163" s="125">
        <v>145</v>
      </c>
      <c r="J163" s="126" t="s">
        <v>682</v>
      </c>
      <c r="K163" s="127">
        <f t="shared" si="37"/>
        <v>31</v>
      </c>
      <c r="L163" s="128">
        <f>K163/F163</f>
        <v>0.27192982456140352</v>
      </c>
      <c r="M163" s="129" t="s">
        <v>599</v>
      </c>
      <c r="N163" s="130">
        <v>42859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75</v>
      </c>
      <c r="B164" s="105">
        <v>42660</v>
      </c>
      <c r="C164" s="105"/>
      <c r="D164" s="106" t="s">
        <v>721</v>
      </c>
      <c r="E164" s="107" t="s">
        <v>623</v>
      </c>
      <c r="F164" s="108">
        <v>212</v>
      </c>
      <c r="G164" s="107"/>
      <c r="H164" s="107">
        <v>280</v>
      </c>
      <c r="I164" s="125">
        <v>276</v>
      </c>
      <c r="J164" s="126" t="s">
        <v>722</v>
      </c>
      <c r="K164" s="127">
        <f t="shared" si="37"/>
        <v>68</v>
      </c>
      <c r="L164" s="128">
        <f>K164/F164</f>
        <v>0.32075471698113206</v>
      </c>
      <c r="M164" s="129" t="s">
        <v>599</v>
      </c>
      <c r="N164" s="130">
        <v>42858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76</v>
      </c>
      <c r="B165" s="105">
        <v>42678</v>
      </c>
      <c r="C165" s="105"/>
      <c r="D165" s="106" t="s">
        <v>151</v>
      </c>
      <c r="E165" s="107" t="s">
        <v>623</v>
      </c>
      <c r="F165" s="108">
        <v>155</v>
      </c>
      <c r="G165" s="107"/>
      <c r="H165" s="107">
        <v>210</v>
      </c>
      <c r="I165" s="125">
        <v>210</v>
      </c>
      <c r="J165" s="126" t="s">
        <v>723</v>
      </c>
      <c r="K165" s="127">
        <f t="shared" si="37"/>
        <v>55</v>
      </c>
      <c r="L165" s="128">
        <f>K165/F165</f>
        <v>0.35483870967741937</v>
      </c>
      <c r="M165" s="129" t="s">
        <v>599</v>
      </c>
      <c r="N165" s="130">
        <v>42944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77</v>
      </c>
      <c r="B166" s="109">
        <v>42710</v>
      </c>
      <c r="C166" s="109"/>
      <c r="D166" s="110" t="s">
        <v>764</v>
      </c>
      <c r="E166" s="111" t="s">
        <v>623</v>
      </c>
      <c r="F166" s="112">
        <v>150.5</v>
      </c>
      <c r="G166" s="112"/>
      <c r="H166" s="113">
        <v>72.5</v>
      </c>
      <c r="I166" s="131">
        <v>174</v>
      </c>
      <c r="J166" s="132" t="s">
        <v>765</v>
      </c>
      <c r="K166" s="133">
        <v>-78</v>
      </c>
      <c r="L166" s="134">
        <v>-0.51827242524916906</v>
      </c>
      <c r="M166" s="135" t="s">
        <v>663</v>
      </c>
      <c r="N166" s="136">
        <v>43333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78</v>
      </c>
      <c r="B167" s="105">
        <v>42712</v>
      </c>
      <c r="C167" s="105"/>
      <c r="D167" s="106" t="s">
        <v>125</v>
      </c>
      <c r="E167" s="107" t="s">
        <v>623</v>
      </c>
      <c r="F167" s="108">
        <v>380</v>
      </c>
      <c r="G167" s="107"/>
      <c r="H167" s="107">
        <v>478</v>
      </c>
      <c r="I167" s="125">
        <v>468</v>
      </c>
      <c r="J167" s="126" t="s">
        <v>682</v>
      </c>
      <c r="K167" s="127">
        <f>H167-F167</f>
        <v>98</v>
      </c>
      <c r="L167" s="128">
        <f>K167/F167</f>
        <v>0.25789473684210529</v>
      </c>
      <c r="M167" s="129" t="s">
        <v>599</v>
      </c>
      <c r="N167" s="130">
        <v>43025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79</v>
      </c>
      <c r="B168" s="105">
        <v>42734</v>
      </c>
      <c r="C168" s="105"/>
      <c r="D168" s="106" t="s">
        <v>248</v>
      </c>
      <c r="E168" s="107" t="s">
        <v>623</v>
      </c>
      <c r="F168" s="108">
        <v>305</v>
      </c>
      <c r="G168" s="107"/>
      <c r="H168" s="107">
        <v>375</v>
      </c>
      <c r="I168" s="125">
        <v>375</v>
      </c>
      <c r="J168" s="126" t="s">
        <v>682</v>
      </c>
      <c r="K168" s="127">
        <f>H168-F168</f>
        <v>70</v>
      </c>
      <c r="L168" s="128">
        <f>K168/F168</f>
        <v>0.22950819672131148</v>
      </c>
      <c r="M168" s="129" t="s">
        <v>599</v>
      </c>
      <c r="N168" s="130">
        <v>42768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80</v>
      </c>
      <c r="B169" s="105">
        <v>42739</v>
      </c>
      <c r="C169" s="105"/>
      <c r="D169" s="106" t="s">
        <v>351</v>
      </c>
      <c r="E169" s="107" t="s">
        <v>623</v>
      </c>
      <c r="F169" s="108">
        <v>99.5</v>
      </c>
      <c r="G169" s="107"/>
      <c r="H169" s="107">
        <v>158</v>
      </c>
      <c r="I169" s="125">
        <v>158</v>
      </c>
      <c r="J169" s="126" t="s">
        <v>682</v>
      </c>
      <c r="K169" s="127">
        <f>H169-F169</f>
        <v>58.5</v>
      </c>
      <c r="L169" s="128">
        <f>K169/F169</f>
        <v>0.5879396984924623</v>
      </c>
      <c r="M169" s="129" t="s">
        <v>599</v>
      </c>
      <c r="N169" s="130">
        <v>42898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81</v>
      </c>
      <c r="B170" s="105">
        <v>42739</v>
      </c>
      <c r="C170" s="105"/>
      <c r="D170" s="106" t="s">
        <v>351</v>
      </c>
      <c r="E170" s="107" t="s">
        <v>623</v>
      </c>
      <c r="F170" s="108">
        <v>99.5</v>
      </c>
      <c r="G170" s="107"/>
      <c r="H170" s="107">
        <v>158</v>
      </c>
      <c r="I170" s="125">
        <v>158</v>
      </c>
      <c r="J170" s="126" t="s">
        <v>682</v>
      </c>
      <c r="K170" s="127">
        <v>58.5</v>
      </c>
      <c r="L170" s="128">
        <v>0.58793969849246197</v>
      </c>
      <c r="M170" s="129" t="s">
        <v>599</v>
      </c>
      <c r="N170" s="130">
        <v>42898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82</v>
      </c>
      <c r="B171" s="105">
        <v>42786</v>
      </c>
      <c r="C171" s="105"/>
      <c r="D171" s="106" t="s">
        <v>169</v>
      </c>
      <c r="E171" s="107" t="s">
        <v>623</v>
      </c>
      <c r="F171" s="108">
        <v>140.5</v>
      </c>
      <c r="G171" s="107"/>
      <c r="H171" s="107">
        <v>220</v>
      </c>
      <c r="I171" s="125">
        <v>220</v>
      </c>
      <c r="J171" s="126" t="s">
        <v>682</v>
      </c>
      <c r="K171" s="127">
        <f>H171-F171</f>
        <v>79.5</v>
      </c>
      <c r="L171" s="128">
        <f>K171/F171</f>
        <v>0.5658362989323843</v>
      </c>
      <c r="M171" s="129" t="s">
        <v>599</v>
      </c>
      <c r="N171" s="130">
        <v>42864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83</v>
      </c>
      <c r="B172" s="105">
        <v>42786</v>
      </c>
      <c r="C172" s="105"/>
      <c r="D172" s="106" t="s">
        <v>766</v>
      </c>
      <c r="E172" s="107" t="s">
        <v>623</v>
      </c>
      <c r="F172" s="108">
        <v>202.5</v>
      </c>
      <c r="G172" s="107"/>
      <c r="H172" s="107">
        <v>234</v>
      </c>
      <c r="I172" s="125">
        <v>234</v>
      </c>
      <c r="J172" s="126" t="s">
        <v>682</v>
      </c>
      <c r="K172" s="127">
        <v>31.5</v>
      </c>
      <c r="L172" s="128">
        <v>0.155555555555556</v>
      </c>
      <c r="M172" s="129" t="s">
        <v>599</v>
      </c>
      <c r="N172" s="130">
        <v>42836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84</v>
      </c>
      <c r="B173" s="105">
        <v>42818</v>
      </c>
      <c r="C173" s="105"/>
      <c r="D173" s="106" t="s">
        <v>557</v>
      </c>
      <c r="E173" s="107" t="s">
        <v>623</v>
      </c>
      <c r="F173" s="108">
        <v>300.5</v>
      </c>
      <c r="G173" s="107"/>
      <c r="H173" s="107">
        <v>417.5</v>
      </c>
      <c r="I173" s="125">
        <v>420</v>
      </c>
      <c r="J173" s="126" t="s">
        <v>724</v>
      </c>
      <c r="K173" s="127">
        <f>H173-F173</f>
        <v>117</v>
      </c>
      <c r="L173" s="128">
        <f>K173/F173</f>
        <v>0.38935108153078202</v>
      </c>
      <c r="M173" s="129" t="s">
        <v>599</v>
      </c>
      <c r="N173" s="130">
        <v>43070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85</v>
      </c>
      <c r="B174" s="105">
        <v>42818</v>
      </c>
      <c r="C174" s="105"/>
      <c r="D174" s="106" t="s">
        <v>762</v>
      </c>
      <c r="E174" s="107" t="s">
        <v>623</v>
      </c>
      <c r="F174" s="108">
        <v>850</v>
      </c>
      <c r="G174" s="107"/>
      <c r="H174" s="107">
        <v>1042.5</v>
      </c>
      <c r="I174" s="125">
        <v>1023</v>
      </c>
      <c r="J174" s="126" t="s">
        <v>767</v>
      </c>
      <c r="K174" s="127">
        <v>192.5</v>
      </c>
      <c r="L174" s="128">
        <v>0.22647058823529401</v>
      </c>
      <c r="M174" s="129" t="s">
        <v>599</v>
      </c>
      <c r="N174" s="130">
        <v>42830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86</v>
      </c>
      <c r="B175" s="105">
        <v>42830</v>
      </c>
      <c r="C175" s="105"/>
      <c r="D175" s="106" t="s">
        <v>501</v>
      </c>
      <c r="E175" s="107" t="s">
        <v>623</v>
      </c>
      <c r="F175" s="108">
        <v>785</v>
      </c>
      <c r="G175" s="107"/>
      <c r="H175" s="107">
        <v>930</v>
      </c>
      <c r="I175" s="125">
        <v>920</v>
      </c>
      <c r="J175" s="126" t="s">
        <v>725</v>
      </c>
      <c r="K175" s="127">
        <f>H175-F175</f>
        <v>145</v>
      </c>
      <c r="L175" s="128">
        <f>K175/F175</f>
        <v>0.18471337579617833</v>
      </c>
      <c r="M175" s="129" t="s">
        <v>599</v>
      </c>
      <c r="N175" s="130">
        <v>42976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87</v>
      </c>
      <c r="B176" s="109">
        <v>42831</v>
      </c>
      <c r="C176" s="109"/>
      <c r="D176" s="110" t="s">
        <v>768</v>
      </c>
      <c r="E176" s="111" t="s">
        <v>623</v>
      </c>
      <c r="F176" s="112">
        <v>40</v>
      </c>
      <c r="G176" s="112"/>
      <c r="H176" s="113">
        <v>13.1</v>
      </c>
      <c r="I176" s="131">
        <v>60</v>
      </c>
      <c r="J176" s="137" t="s">
        <v>769</v>
      </c>
      <c r="K176" s="133">
        <v>-26.9</v>
      </c>
      <c r="L176" s="134">
        <v>-0.67249999999999999</v>
      </c>
      <c r="M176" s="135" t="s">
        <v>663</v>
      </c>
      <c r="N176" s="136">
        <v>43138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88</v>
      </c>
      <c r="B177" s="105">
        <v>42837</v>
      </c>
      <c r="C177" s="105"/>
      <c r="D177" s="106" t="s">
        <v>88</v>
      </c>
      <c r="E177" s="107" t="s">
        <v>623</v>
      </c>
      <c r="F177" s="108">
        <v>289.5</v>
      </c>
      <c r="G177" s="107"/>
      <c r="H177" s="107">
        <v>354</v>
      </c>
      <c r="I177" s="125">
        <v>360</v>
      </c>
      <c r="J177" s="126" t="s">
        <v>726</v>
      </c>
      <c r="K177" s="127">
        <f t="shared" ref="K177:K185" si="38">H177-F177</f>
        <v>64.5</v>
      </c>
      <c r="L177" s="128">
        <f t="shared" ref="L177:L185" si="39">K177/F177</f>
        <v>0.22279792746113988</v>
      </c>
      <c r="M177" s="129" t="s">
        <v>599</v>
      </c>
      <c r="N177" s="130">
        <v>43040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89</v>
      </c>
      <c r="B178" s="105">
        <v>42845</v>
      </c>
      <c r="C178" s="105"/>
      <c r="D178" s="106" t="s">
        <v>438</v>
      </c>
      <c r="E178" s="107" t="s">
        <v>623</v>
      </c>
      <c r="F178" s="108">
        <v>700</v>
      </c>
      <c r="G178" s="107"/>
      <c r="H178" s="107">
        <v>840</v>
      </c>
      <c r="I178" s="125">
        <v>840</v>
      </c>
      <c r="J178" s="126" t="s">
        <v>727</v>
      </c>
      <c r="K178" s="127">
        <f t="shared" si="38"/>
        <v>140</v>
      </c>
      <c r="L178" s="128">
        <f t="shared" si="39"/>
        <v>0.2</v>
      </c>
      <c r="M178" s="129" t="s">
        <v>599</v>
      </c>
      <c r="N178" s="130">
        <v>42893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90</v>
      </c>
      <c r="B179" s="105">
        <v>42887</v>
      </c>
      <c r="C179" s="105"/>
      <c r="D179" s="147" t="s">
        <v>363</v>
      </c>
      <c r="E179" s="107" t="s">
        <v>623</v>
      </c>
      <c r="F179" s="108">
        <v>130</v>
      </c>
      <c r="G179" s="107"/>
      <c r="H179" s="107">
        <v>144.25</v>
      </c>
      <c r="I179" s="125">
        <v>170</v>
      </c>
      <c r="J179" s="126" t="s">
        <v>728</v>
      </c>
      <c r="K179" s="127">
        <f t="shared" si="38"/>
        <v>14.25</v>
      </c>
      <c r="L179" s="128">
        <f t="shared" si="39"/>
        <v>0.10961538461538461</v>
      </c>
      <c r="M179" s="129" t="s">
        <v>599</v>
      </c>
      <c r="N179" s="130">
        <v>43675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91</v>
      </c>
      <c r="B180" s="105">
        <v>42901</v>
      </c>
      <c r="C180" s="105"/>
      <c r="D180" s="147" t="s">
        <v>729</v>
      </c>
      <c r="E180" s="107" t="s">
        <v>623</v>
      </c>
      <c r="F180" s="108">
        <v>214.5</v>
      </c>
      <c r="G180" s="107"/>
      <c r="H180" s="107">
        <v>262</v>
      </c>
      <c r="I180" s="125">
        <v>262</v>
      </c>
      <c r="J180" s="126" t="s">
        <v>730</v>
      </c>
      <c r="K180" s="127">
        <f t="shared" si="38"/>
        <v>47.5</v>
      </c>
      <c r="L180" s="128">
        <f t="shared" si="39"/>
        <v>0.22144522144522144</v>
      </c>
      <c r="M180" s="129" t="s">
        <v>599</v>
      </c>
      <c r="N180" s="130">
        <v>42977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92</v>
      </c>
      <c r="B181" s="153">
        <v>42933</v>
      </c>
      <c r="C181" s="153"/>
      <c r="D181" s="154" t="s">
        <v>731</v>
      </c>
      <c r="E181" s="155" t="s">
        <v>623</v>
      </c>
      <c r="F181" s="156">
        <v>370</v>
      </c>
      <c r="G181" s="155"/>
      <c r="H181" s="155">
        <v>447.5</v>
      </c>
      <c r="I181" s="177">
        <v>450</v>
      </c>
      <c r="J181" s="230" t="s">
        <v>682</v>
      </c>
      <c r="K181" s="127">
        <f t="shared" si="38"/>
        <v>77.5</v>
      </c>
      <c r="L181" s="179">
        <f t="shared" si="39"/>
        <v>0.20945945945945946</v>
      </c>
      <c r="M181" s="180" t="s">
        <v>599</v>
      </c>
      <c r="N181" s="181">
        <v>43035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93</v>
      </c>
      <c r="B182" s="153">
        <v>42943</v>
      </c>
      <c r="C182" s="153"/>
      <c r="D182" s="154" t="s">
        <v>167</v>
      </c>
      <c r="E182" s="155" t="s">
        <v>623</v>
      </c>
      <c r="F182" s="156">
        <v>657.5</v>
      </c>
      <c r="G182" s="155"/>
      <c r="H182" s="155">
        <v>825</v>
      </c>
      <c r="I182" s="177">
        <v>820</v>
      </c>
      <c r="J182" s="230" t="s">
        <v>682</v>
      </c>
      <c r="K182" s="127">
        <f t="shared" si="38"/>
        <v>167.5</v>
      </c>
      <c r="L182" s="179">
        <f t="shared" si="39"/>
        <v>0.25475285171102663</v>
      </c>
      <c r="M182" s="180" t="s">
        <v>599</v>
      </c>
      <c r="N182" s="181">
        <v>43090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94</v>
      </c>
      <c r="B183" s="105">
        <v>42964</v>
      </c>
      <c r="C183" s="105"/>
      <c r="D183" s="106" t="s">
        <v>368</v>
      </c>
      <c r="E183" s="107" t="s">
        <v>623</v>
      </c>
      <c r="F183" s="108">
        <v>605</v>
      </c>
      <c r="G183" s="107"/>
      <c r="H183" s="107">
        <v>750</v>
      </c>
      <c r="I183" s="125">
        <v>750</v>
      </c>
      <c r="J183" s="126" t="s">
        <v>725</v>
      </c>
      <c r="K183" s="127">
        <f t="shared" si="38"/>
        <v>145</v>
      </c>
      <c r="L183" s="128">
        <f t="shared" si="39"/>
        <v>0.23966942148760331</v>
      </c>
      <c r="M183" s="129" t="s">
        <v>599</v>
      </c>
      <c r="N183" s="130">
        <v>43027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5">
        <v>95</v>
      </c>
      <c r="B184" s="148">
        <v>42979</v>
      </c>
      <c r="C184" s="148"/>
      <c r="D184" s="149" t="s">
        <v>509</v>
      </c>
      <c r="E184" s="150" t="s">
        <v>623</v>
      </c>
      <c r="F184" s="151">
        <v>255</v>
      </c>
      <c r="G184" s="152"/>
      <c r="H184" s="152">
        <v>217.25</v>
      </c>
      <c r="I184" s="152">
        <v>320</v>
      </c>
      <c r="J184" s="174" t="s">
        <v>732</v>
      </c>
      <c r="K184" s="133">
        <f t="shared" si="38"/>
        <v>-37.75</v>
      </c>
      <c r="L184" s="175">
        <f t="shared" si="39"/>
        <v>-0.14803921568627451</v>
      </c>
      <c r="M184" s="135" t="s">
        <v>663</v>
      </c>
      <c r="N184" s="176">
        <v>43661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96</v>
      </c>
      <c r="B185" s="105">
        <v>42997</v>
      </c>
      <c r="C185" s="105"/>
      <c r="D185" s="106" t="s">
        <v>733</v>
      </c>
      <c r="E185" s="107" t="s">
        <v>623</v>
      </c>
      <c r="F185" s="108">
        <v>215</v>
      </c>
      <c r="G185" s="107"/>
      <c r="H185" s="107">
        <v>258</v>
      </c>
      <c r="I185" s="125">
        <v>258</v>
      </c>
      <c r="J185" s="126" t="s">
        <v>682</v>
      </c>
      <c r="K185" s="127">
        <f t="shared" si="38"/>
        <v>43</v>
      </c>
      <c r="L185" s="128">
        <f t="shared" si="39"/>
        <v>0.2</v>
      </c>
      <c r="M185" s="129" t="s">
        <v>599</v>
      </c>
      <c r="N185" s="130">
        <v>43040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97</v>
      </c>
      <c r="B186" s="105">
        <v>42997</v>
      </c>
      <c r="C186" s="105"/>
      <c r="D186" s="106" t="s">
        <v>733</v>
      </c>
      <c r="E186" s="107" t="s">
        <v>623</v>
      </c>
      <c r="F186" s="108">
        <v>215</v>
      </c>
      <c r="G186" s="107"/>
      <c r="H186" s="107">
        <v>258</v>
      </c>
      <c r="I186" s="125">
        <v>258</v>
      </c>
      <c r="J186" s="230" t="s">
        <v>682</v>
      </c>
      <c r="K186" s="127">
        <v>43</v>
      </c>
      <c r="L186" s="128">
        <v>0.2</v>
      </c>
      <c r="M186" s="129" t="s">
        <v>599</v>
      </c>
      <c r="N186" s="130">
        <v>43040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98</v>
      </c>
      <c r="B187" s="206">
        <v>42998</v>
      </c>
      <c r="C187" s="206"/>
      <c r="D187" s="374" t="s">
        <v>2979</v>
      </c>
      <c r="E187" s="207" t="s">
        <v>623</v>
      </c>
      <c r="F187" s="208">
        <v>75</v>
      </c>
      <c r="G187" s="207"/>
      <c r="H187" s="207">
        <v>90</v>
      </c>
      <c r="I187" s="231">
        <v>90</v>
      </c>
      <c r="J187" s="126" t="s">
        <v>734</v>
      </c>
      <c r="K187" s="127">
        <f t="shared" ref="K187:K192" si="40">H187-F187</f>
        <v>15</v>
      </c>
      <c r="L187" s="128">
        <f t="shared" ref="L187:L192" si="41">K187/F187</f>
        <v>0.2</v>
      </c>
      <c r="M187" s="129" t="s">
        <v>599</v>
      </c>
      <c r="N187" s="130">
        <v>43019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99</v>
      </c>
      <c r="B188" s="153">
        <v>43011</v>
      </c>
      <c r="C188" s="153"/>
      <c r="D188" s="154" t="s">
        <v>735</v>
      </c>
      <c r="E188" s="155" t="s">
        <v>623</v>
      </c>
      <c r="F188" s="156">
        <v>315</v>
      </c>
      <c r="G188" s="155"/>
      <c r="H188" s="155">
        <v>392</v>
      </c>
      <c r="I188" s="177">
        <v>384</v>
      </c>
      <c r="J188" s="230" t="s">
        <v>736</v>
      </c>
      <c r="K188" s="127">
        <f t="shared" si="40"/>
        <v>77</v>
      </c>
      <c r="L188" s="179">
        <f t="shared" si="41"/>
        <v>0.24444444444444444</v>
      </c>
      <c r="M188" s="180" t="s">
        <v>599</v>
      </c>
      <c r="N188" s="181">
        <v>43017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100</v>
      </c>
      <c r="B189" s="153">
        <v>43013</v>
      </c>
      <c r="C189" s="153"/>
      <c r="D189" s="154" t="s">
        <v>737</v>
      </c>
      <c r="E189" s="155" t="s">
        <v>623</v>
      </c>
      <c r="F189" s="156">
        <v>145</v>
      </c>
      <c r="G189" s="155"/>
      <c r="H189" s="155">
        <v>179</v>
      </c>
      <c r="I189" s="177">
        <v>180</v>
      </c>
      <c r="J189" s="230" t="s">
        <v>613</v>
      </c>
      <c r="K189" s="127">
        <f t="shared" si="40"/>
        <v>34</v>
      </c>
      <c r="L189" s="179">
        <f t="shared" si="41"/>
        <v>0.23448275862068965</v>
      </c>
      <c r="M189" s="180" t="s">
        <v>599</v>
      </c>
      <c r="N189" s="181">
        <v>43025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101</v>
      </c>
      <c r="B190" s="153">
        <v>43014</v>
      </c>
      <c r="C190" s="153"/>
      <c r="D190" s="154" t="s">
        <v>339</v>
      </c>
      <c r="E190" s="155" t="s">
        <v>623</v>
      </c>
      <c r="F190" s="156">
        <v>256</v>
      </c>
      <c r="G190" s="155"/>
      <c r="H190" s="155">
        <v>323</v>
      </c>
      <c r="I190" s="177">
        <v>320</v>
      </c>
      <c r="J190" s="230" t="s">
        <v>682</v>
      </c>
      <c r="K190" s="127">
        <f t="shared" si="40"/>
        <v>67</v>
      </c>
      <c r="L190" s="179">
        <f t="shared" si="41"/>
        <v>0.26171875</v>
      </c>
      <c r="M190" s="180" t="s">
        <v>599</v>
      </c>
      <c r="N190" s="181">
        <v>43067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102</v>
      </c>
      <c r="B191" s="153">
        <v>43017</v>
      </c>
      <c r="C191" s="153"/>
      <c r="D191" s="154" t="s">
        <v>360</v>
      </c>
      <c r="E191" s="155" t="s">
        <v>623</v>
      </c>
      <c r="F191" s="156">
        <v>137.5</v>
      </c>
      <c r="G191" s="155"/>
      <c r="H191" s="155">
        <v>184</v>
      </c>
      <c r="I191" s="177">
        <v>183</v>
      </c>
      <c r="J191" s="178" t="s">
        <v>738</v>
      </c>
      <c r="K191" s="127">
        <f t="shared" si="40"/>
        <v>46.5</v>
      </c>
      <c r="L191" s="179">
        <f t="shared" si="41"/>
        <v>0.33818181818181819</v>
      </c>
      <c r="M191" s="180" t="s">
        <v>599</v>
      </c>
      <c r="N191" s="181">
        <v>43108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103</v>
      </c>
      <c r="B192" s="153">
        <v>43018</v>
      </c>
      <c r="C192" s="153"/>
      <c r="D192" s="154" t="s">
        <v>739</v>
      </c>
      <c r="E192" s="155" t="s">
        <v>623</v>
      </c>
      <c r="F192" s="156">
        <v>125.5</v>
      </c>
      <c r="G192" s="155"/>
      <c r="H192" s="155">
        <v>158</v>
      </c>
      <c r="I192" s="177">
        <v>155</v>
      </c>
      <c r="J192" s="178" t="s">
        <v>740</v>
      </c>
      <c r="K192" s="127">
        <f t="shared" si="40"/>
        <v>32.5</v>
      </c>
      <c r="L192" s="179">
        <f t="shared" si="41"/>
        <v>0.25896414342629481</v>
      </c>
      <c r="M192" s="180" t="s">
        <v>599</v>
      </c>
      <c r="N192" s="181">
        <v>43067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104</v>
      </c>
      <c r="B193" s="153">
        <v>43018</v>
      </c>
      <c r="C193" s="153"/>
      <c r="D193" s="154" t="s">
        <v>770</v>
      </c>
      <c r="E193" s="155" t="s">
        <v>623</v>
      </c>
      <c r="F193" s="156">
        <v>895</v>
      </c>
      <c r="G193" s="155"/>
      <c r="H193" s="155">
        <v>1122.5</v>
      </c>
      <c r="I193" s="177">
        <v>1078</v>
      </c>
      <c r="J193" s="178" t="s">
        <v>771</v>
      </c>
      <c r="K193" s="127">
        <v>227.5</v>
      </c>
      <c r="L193" s="179">
        <v>0.25418994413407803</v>
      </c>
      <c r="M193" s="180" t="s">
        <v>599</v>
      </c>
      <c r="N193" s="181">
        <v>43117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105</v>
      </c>
      <c r="B194" s="153">
        <v>43020</v>
      </c>
      <c r="C194" s="153"/>
      <c r="D194" s="154" t="s">
        <v>347</v>
      </c>
      <c r="E194" s="155" t="s">
        <v>623</v>
      </c>
      <c r="F194" s="156">
        <v>525</v>
      </c>
      <c r="G194" s="155"/>
      <c r="H194" s="155">
        <v>629</v>
      </c>
      <c r="I194" s="177">
        <v>629</v>
      </c>
      <c r="J194" s="230" t="s">
        <v>682</v>
      </c>
      <c r="K194" s="127">
        <v>104</v>
      </c>
      <c r="L194" s="179">
        <v>0.19809523809523799</v>
      </c>
      <c r="M194" s="180" t="s">
        <v>599</v>
      </c>
      <c r="N194" s="181">
        <v>43119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106</v>
      </c>
      <c r="B195" s="153">
        <v>43046</v>
      </c>
      <c r="C195" s="153"/>
      <c r="D195" s="154" t="s">
        <v>393</v>
      </c>
      <c r="E195" s="155" t="s">
        <v>623</v>
      </c>
      <c r="F195" s="156">
        <v>740</v>
      </c>
      <c r="G195" s="155"/>
      <c r="H195" s="155">
        <v>892.5</v>
      </c>
      <c r="I195" s="177">
        <v>900</v>
      </c>
      <c r="J195" s="178" t="s">
        <v>741</v>
      </c>
      <c r="K195" s="127">
        <f>H195-F195</f>
        <v>152.5</v>
      </c>
      <c r="L195" s="179">
        <f>K195/F195</f>
        <v>0.20608108108108109</v>
      </c>
      <c r="M195" s="180" t="s">
        <v>599</v>
      </c>
      <c r="N195" s="181">
        <v>43052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107</v>
      </c>
      <c r="B196" s="105">
        <v>43073</v>
      </c>
      <c r="C196" s="105"/>
      <c r="D196" s="106" t="s">
        <v>742</v>
      </c>
      <c r="E196" s="107" t="s">
        <v>623</v>
      </c>
      <c r="F196" s="108">
        <v>118.5</v>
      </c>
      <c r="G196" s="107"/>
      <c r="H196" s="107">
        <v>143.5</v>
      </c>
      <c r="I196" s="125">
        <v>145</v>
      </c>
      <c r="J196" s="140" t="s">
        <v>743</v>
      </c>
      <c r="K196" s="127">
        <f>H196-F196</f>
        <v>25</v>
      </c>
      <c r="L196" s="128">
        <f>K196/F196</f>
        <v>0.2109704641350211</v>
      </c>
      <c r="M196" s="129" t="s">
        <v>599</v>
      </c>
      <c r="N196" s="130">
        <v>43097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108</v>
      </c>
      <c r="B197" s="109">
        <v>43090</v>
      </c>
      <c r="C197" s="109"/>
      <c r="D197" s="157" t="s">
        <v>443</v>
      </c>
      <c r="E197" s="111" t="s">
        <v>623</v>
      </c>
      <c r="F197" s="112">
        <v>715</v>
      </c>
      <c r="G197" s="112"/>
      <c r="H197" s="113">
        <v>500</v>
      </c>
      <c r="I197" s="131">
        <v>872</v>
      </c>
      <c r="J197" s="137" t="s">
        <v>744</v>
      </c>
      <c r="K197" s="133">
        <f>H197-F197</f>
        <v>-215</v>
      </c>
      <c r="L197" s="134">
        <f>K197/F197</f>
        <v>-0.30069930069930068</v>
      </c>
      <c r="M197" s="135" t="s">
        <v>663</v>
      </c>
      <c r="N197" s="136">
        <v>43670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109</v>
      </c>
      <c r="B198" s="105">
        <v>43098</v>
      </c>
      <c r="C198" s="105"/>
      <c r="D198" s="106" t="s">
        <v>735</v>
      </c>
      <c r="E198" s="107" t="s">
        <v>623</v>
      </c>
      <c r="F198" s="108">
        <v>435</v>
      </c>
      <c r="G198" s="107"/>
      <c r="H198" s="107">
        <v>542.5</v>
      </c>
      <c r="I198" s="125">
        <v>539</v>
      </c>
      <c r="J198" s="140" t="s">
        <v>682</v>
      </c>
      <c r="K198" s="127">
        <v>107.5</v>
      </c>
      <c r="L198" s="128">
        <v>0.247126436781609</v>
      </c>
      <c r="M198" s="129" t="s">
        <v>599</v>
      </c>
      <c r="N198" s="130">
        <v>43206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110</v>
      </c>
      <c r="B199" s="105">
        <v>43098</v>
      </c>
      <c r="C199" s="105"/>
      <c r="D199" s="106" t="s">
        <v>571</v>
      </c>
      <c r="E199" s="107" t="s">
        <v>623</v>
      </c>
      <c r="F199" s="108">
        <v>885</v>
      </c>
      <c r="G199" s="107"/>
      <c r="H199" s="107">
        <v>1090</v>
      </c>
      <c r="I199" s="125">
        <v>1084</v>
      </c>
      <c r="J199" s="140" t="s">
        <v>682</v>
      </c>
      <c r="K199" s="127">
        <v>205</v>
      </c>
      <c r="L199" s="128">
        <v>0.23163841807909599</v>
      </c>
      <c r="M199" s="129" t="s">
        <v>599</v>
      </c>
      <c r="N199" s="130">
        <v>43213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66">
        <v>111</v>
      </c>
      <c r="B200" s="347">
        <v>43192</v>
      </c>
      <c r="C200" s="347"/>
      <c r="D200" s="115" t="s">
        <v>752</v>
      </c>
      <c r="E200" s="350" t="s">
        <v>623</v>
      </c>
      <c r="F200" s="353">
        <v>478.5</v>
      </c>
      <c r="G200" s="350"/>
      <c r="H200" s="350">
        <v>442</v>
      </c>
      <c r="I200" s="356">
        <v>613</v>
      </c>
      <c r="J200" s="383" t="s">
        <v>3403</v>
      </c>
      <c r="K200" s="133">
        <f>H200-F200</f>
        <v>-36.5</v>
      </c>
      <c r="L200" s="134">
        <f>K200/F200</f>
        <v>-7.6280041797283177E-2</v>
      </c>
      <c r="M200" s="135" t="s">
        <v>663</v>
      </c>
      <c r="N200" s="136">
        <v>43762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112</v>
      </c>
      <c r="B201" s="109">
        <v>43194</v>
      </c>
      <c r="C201" s="109"/>
      <c r="D201" s="373" t="s">
        <v>2978</v>
      </c>
      <c r="E201" s="111" t="s">
        <v>623</v>
      </c>
      <c r="F201" s="112">
        <f>141.5-7.3</f>
        <v>134.19999999999999</v>
      </c>
      <c r="G201" s="112"/>
      <c r="H201" s="113">
        <v>77</v>
      </c>
      <c r="I201" s="131">
        <v>180</v>
      </c>
      <c r="J201" s="383" t="s">
        <v>3402</v>
      </c>
      <c r="K201" s="133">
        <f>H201-F201</f>
        <v>-57.199999999999989</v>
      </c>
      <c r="L201" s="134">
        <f>K201/F201</f>
        <v>-0.42622950819672129</v>
      </c>
      <c r="M201" s="135" t="s">
        <v>663</v>
      </c>
      <c r="N201" s="136">
        <v>43522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113</v>
      </c>
      <c r="B202" s="109">
        <v>43209</v>
      </c>
      <c r="C202" s="109"/>
      <c r="D202" s="110" t="s">
        <v>745</v>
      </c>
      <c r="E202" s="111" t="s">
        <v>623</v>
      </c>
      <c r="F202" s="112">
        <v>430</v>
      </c>
      <c r="G202" s="112"/>
      <c r="H202" s="113">
        <v>220</v>
      </c>
      <c r="I202" s="131">
        <v>537</v>
      </c>
      <c r="J202" s="137" t="s">
        <v>746</v>
      </c>
      <c r="K202" s="133">
        <f>H202-F202</f>
        <v>-210</v>
      </c>
      <c r="L202" s="134">
        <f>K202/F202</f>
        <v>-0.48837209302325579</v>
      </c>
      <c r="M202" s="135" t="s">
        <v>663</v>
      </c>
      <c r="N202" s="136">
        <v>43252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67">
        <v>114</v>
      </c>
      <c r="B203" s="158">
        <v>43220</v>
      </c>
      <c r="C203" s="158"/>
      <c r="D203" s="159" t="s">
        <v>394</v>
      </c>
      <c r="E203" s="160" t="s">
        <v>623</v>
      </c>
      <c r="F203" s="162">
        <v>153.5</v>
      </c>
      <c r="G203" s="162"/>
      <c r="H203" s="162">
        <v>196</v>
      </c>
      <c r="I203" s="162">
        <v>196</v>
      </c>
      <c r="J203" s="358" t="s">
        <v>3494</v>
      </c>
      <c r="K203" s="182">
        <f>H203-F203</f>
        <v>42.5</v>
      </c>
      <c r="L203" s="183">
        <f>K203/F203</f>
        <v>0.27687296416938112</v>
      </c>
      <c r="M203" s="161" t="s">
        <v>599</v>
      </c>
      <c r="N203" s="184">
        <v>43605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115</v>
      </c>
      <c r="B204" s="109">
        <v>43306</v>
      </c>
      <c r="C204" s="109"/>
      <c r="D204" s="110" t="s">
        <v>768</v>
      </c>
      <c r="E204" s="111" t="s">
        <v>623</v>
      </c>
      <c r="F204" s="112">
        <v>27.5</v>
      </c>
      <c r="G204" s="112"/>
      <c r="H204" s="113">
        <v>13.1</v>
      </c>
      <c r="I204" s="131">
        <v>60</v>
      </c>
      <c r="J204" s="137" t="s">
        <v>772</v>
      </c>
      <c r="K204" s="133">
        <v>-14.4</v>
      </c>
      <c r="L204" s="134">
        <v>-0.52363636363636401</v>
      </c>
      <c r="M204" s="135" t="s">
        <v>663</v>
      </c>
      <c r="N204" s="136">
        <v>43138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6">
        <v>116</v>
      </c>
      <c r="B205" s="347">
        <v>43318</v>
      </c>
      <c r="C205" s="347"/>
      <c r="D205" s="115" t="s">
        <v>747</v>
      </c>
      <c r="E205" s="350" t="s">
        <v>623</v>
      </c>
      <c r="F205" s="350">
        <v>148.5</v>
      </c>
      <c r="G205" s="350"/>
      <c r="H205" s="350">
        <v>102</v>
      </c>
      <c r="I205" s="356">
        <v>182</v>
      </c>
      <c r="J205" s="137" t="s">
        <v>3493</v>
      </c>
      <c r="K205" s="133">
        <f>H205-F205</f>
        <v>-46.5</v>
      </c>
      <c r="L205" s="134">
        <f>K205/F205</f>
        <v>-0.31313131313131315</v>
      </c>
      <c r="M205" s="135" t="s">
        <v>663</v>
      </c>
      <c r="N205" s="136">
        <v>43661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117</v>
      </c>
      <c r="B206" s="105">
        <v>43335</v>
      </c>
      <c r="C206" s="105"/>
      <c r="D206" s="106" t="s">
        <v>773</v>
      </c>
      <c r="E206" s="107" t="s">
        <v>623</v>
      </c>
      <c r="F206" s="155">
        <v>285</v>
      </c>
      <c r="G206" s="107"/>
      <c r="H206" s="107">
        <v>355</v>
      </c>
      <c r="I206" s="125">
        <v>364</v>
      </c>
      <c r="J206" s="140" t="s">
        <v>774</v>
      </c>
      <c r="K206" s="127">
        <v>70</v>
      </c>
      <c r="L206" s="128">
        <v>0.24561403508771901</v>
      </c>
      <c r="M206" s="129" t="s">
        <v>599</v>
      </c>
      <c r="N206" s="130">
        <v>43455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118</v>
      </c>
      <c r="B207" s="105">
        <v>43341</v>
      </c>
      <c r="C207" s="105"/>
      <c r="D207" s="106" t="s">
        <v>384</v>
      </c>
      <c r="E207" s="107" t="s">
        <v>623</v>
      </c>
      <c r="F207" s="155">
        <v>525</v>
      </c>
      <c r="G207" s="107"/>
      <c r="H207" s="107">
        <v>585</v>
      </c>
      <c r="I207" s="125">
        <v>635</v>
      </c>
      <c r="J207" s="140" t="s">
        <v>748</v>
      </c>
      <c r="K207" s="127">
        <f t="shared" ref="K207:K219" si="42">H207-F207</f>
        <v>60</v>
      </c>
      <c r="L207" s="128">
        <f t="shared" ref="L207:L219" si="43">K207/F207</f>
        <v>0.11428571428571428</v>
      </c>
      <c r="M207" s="129" t="s">
        <v>599</v>
      </c>
      <c r="N207" s="130">
        <v>43662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119</v>
      </c>
      <c r="B208" s="105">
        <v>43395</v>
      </c>
      <c r="C208" s="105"/>
      <c r="D208" s="106" t="s">
        <v>368</v>
      </c>
      <c r="E208" s="107" t="s">
        <v>623</v>
      </c>
      <c r="F208" s="155">
        <v>475</v>
      </c>
      <c r="G208" s="107"/>
      <c r="H208" s="107">
        <v>574</v>
      </c>
      <c r="I208" s="125">
        <v>570</v>
      </c>
      <c r="J208" s="140" t="s">
        <v>682</v>
      </c>
      <c r="K208" s="127">
        <f t="shared" si="42"/>
        <v>99</v>
      </c>
      <c r="L208" s="128">
        <f t="shared" si="43"/>
        <v>0.20842105263157895</v>
      </c>
      <c r="M208" s="129" t="s">
        <v>599</v>
      </c>
      <c r="N208" s="130">
        <v>43403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120</v>
      </c>
      <c r="B209" s="153">
        <v>43397</v>
      </c>
      <c r="C209" s="153"/>
      <c r="D209" s="407" t="s">
        <v>391</v>
      </c>
      <c r="E209" s="155" t="s">
        <v>623</v>
      </c>
      <c r="F209" s="155">
        <v>707.5</v>
      </c>
      <c r="G209" s="155"/>
      <c r="H209" s="155">
        <v>872</v>
      </c>
      <c r="I209" s="177">
        <v>872</v>
      </c>
      <c r="J209" s="178" t="s">
        <v>682</v>
      </c>
      <c r="K209" s="127">
        <f t="shared" si="42"/>
        <v>164.5</v>
      </c>
      <c r="L209" s="179">
        <f t="shared" si="43"/>
        <v>0.23250883392226149</v>
      </c>
      <c r="M209" s="180" t="s">
        <v>599</v>
      </c>
      <c r="N209" s="181">
        <v>43482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121</v>
      </c>
      <c r="B210" s="153">
        <v>43398</v>
      </c>
      <c r="C210" s="153"/>
      <c r="D210" s="407" t="s">
        <v>348</v>
      </c>
      <c r="E210" s="155" t="s">
        <v>623</v>
      </c>
      <c r="F210" s="155">
        <v>162</v>
      </c>
      <c r="G210" s="155"/>
      <c r="H210" s="155">
        <v>204</v>
      </c>
      <c r="I210" s="177">
        <v>209</v>
      </c>
      <c r="J210" s="178" t="s">
        <v>3492</v>
      </c>
      <c r="K210" s="127">
        <f t="shared" si="42"/>
        <v>42</v>
      </c>
      <c r="L210" s="179">
        <f t="shared" si="43"/>
        <v>0.25925925925925924</v>
      </c>
      <c r="M210" s="180" t="s">
        <v>599</v>
      </c>
      <c r="N210" s="181">
        <v>43539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122</v>
      </c>
      <c r="B211" s="206">
        <v>43399</v>
      </c>
      <c r="C211" s="206"/>
      <c r="D211" s="154" t="s">
        <v>495</v>
      </c>
      <c r="E211" s="207" t="s">
        <v>623</v>
      </c>
      <c r="F211" s="207">
        <v>240</v>
      </c>
      <c r="G211" s="207"/>
      <c r="H211" s="207">
        <v>297</v>
      </c>
      <c r="I211" s="231">
        <v>297</v>
      </c>
      <c r="J211" s="178" t="s">
        <v>682</v>
      </c>
      <c r="K211" s="232">
        <f t="shared" si="42"/>
        <v>57</v>
      </c>
      <c r="L211" s="233">
        <f t="shared" si="43"/>
        <v>0.23749999999999999</v>
      </c>
      <c r="M211" s="234" t="s">
        <v>599</v>
      </c>
      <c r="N211" s="235">
        <v>43417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123</v>
      </c>
      <c r="B212" s="105">
        <v>43439</v>
      </c>
      <c r="C212" s="105"/>
      <c r="D212" s="147" t="s">
        <v>749</v>
      </c>
      <c r="E212" s="107" t="s">
        <v>623</v>
      </c>
      <c r="F212" s="107">
        <v>202.5</v>
      </c>
      <c r="G212" s="107"/>
      <c r="H212" s="107">
        <v>255</v>
      </c>
      <c r="I212" s="125">
        <v>252</v>
      </c>
      <c r="J212" s="140" t="s">
        <v>682</v>
      </c>
      <c r="K212" s="127">
        <f t="shared" si="42"/>
        <v>52.5</v>
      </c>
      <c r="L212" s="128">
        <f t="shared" si="43"/>
        <v>0.25925925925925924</v>
      </c>
      <c r="M212" s="129" t="s">
        <v>599</v>
      </c>
      <c r="N212" s="130">
        <v>43542</v>
      </c>
      <c r="O212" s="57"/>
      <c r="P212" s="16"/>
      <c r="Q212" s="16"/>
      <c r="R212" s="93" t="s">
        <v>751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124</v>
      </c>
      <c r="B213" s="206">
        <v>43465</v>
      </c>
      <c r="C213" s="105"/>
      <c r="D213" s="407" t="s">
        <v>423</v>
      </c>
      <c r="E213" s="207" t="s">
        <v>623</v>
      </c>
      <c r="F213" s="207">
        <v>710</v>
      </c>
      <c r="G213" s="207"/>
      <c r="H213" s="207">
        <v>866</v>
      </c>
      <c r="I213" s="231">
        <v>866</v>
      </c>
      <c r="J213" s="178" t="s">
        <v>682</v>
      </c>
      <c r="K213" s="127">
        <f t="shared" si="42"/>
        <v>156</v>
      </c>
      <c r="L213" s="128">
        <f t="shared" si="43"/>
        <v>0.21971830985915494</v>
      </c>
      <c r="M213" s="129" t="s">
        <v>599</v>
      </c>
      <c r="N213" s="361">
        <v>43553</v>
      </c>
      <c r="O213" s="57"/>
      <c r="P213" s="16"/>
      <c r="Q213" s="16"/>
      <c r="R213" s="17" t="s">
        <v>751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125</v>
      </c>
      <c r="B214" s="206">
        <v>43522</v>
      </c>
      <c r="C214" s="206"/>
      <c r="D214" s="407" t="s">
        <v>141</v>
      </c>
      <c r="E214" s="207" t="s">
        <v>623</v>
      </c>
      <c r="F214" s="207">
        <v>337.25</v>
      </c>
      <c r="G214" s="207"/>
      <c r="H214" s="207">
        <v>398.5</v>
      </c>
      <c r="I214" s="231">
        <v>411</v>
      </c>
      <c r="J214" s="140" t="s">
        <v>3491</v>
      </c>
      <c r="K214" s="127">
        <f t="shared" si="42"/>
        <v>61.25</v>
      </c>
      <c r="L214" s="128">
        <f t="shared" si="43"/>
        <v>0.1816160118606375</v>
      </c>
      <c r="M214" s="129" t="s">
        <v>599</v>
      </c>
      <c r="N214" s="361">
        <v>43760</v>
      </c>
      <c r="O214" s="57"/>
      <c r="P214" s="16"/>
      <c r="Q214" s="16"/>
      <c r="R214" s="93" t="s">
        <v>751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68">
        <v>126</v>
      </c>
      <c r="B215" s="163">
        <v>43559</v>
      </c>
      <c r="C215" s="163"/>
      <c r="D215" s="164" t="s">
        <v>410</v>
      </c>
      <c r="E215" s="165" t="s">
        <v>623</v>
      </c>
      <c r="F215" s="165">
        <v>130</v>
      </c>
      <c r="G215" s="165"/>
      <c r="H215" s="165">
        <v>65</v>
      </c>
      <c r="I215" s="185">
        <v>158</v>
      </c>
      <c r="J215" s="137" t="s">
        <v>750</v>
      </c>
      <c r="K215" s="133">
        <f t="shared" si="42"/>
        <v>-65</v>
      </c>
      <c r="L215" s="134">
        <f t="shared" si="43"/>
        <v>-0.5</v>
      </c>
      <c r="M215" s="135" t="s">
        <v>663</v>
      </c>
      <c r="N215" s="136">
        <v>43726</v>
      </c>
      <c r="O215" s="57"/>
      <c r="P215" s="16"/>
      <c r="Q215" s="16"/>
      <c r="R215" s="17" t="s">
        <v>753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9">
        <v>127</v>
      </c>
      <c r="B216" s="186">
        <v>43017</v>
      </c>
      <c r="C216" s="186"/>
      <c r="D216" s="187" t="s">
        <v>169</v>
      </c>
      <c r="E216" s="188" t="s">
        <v>623</v>
      </c>
      <c r="F216" s="189">
        <v>141.5</v>
      </c>
      <c r="G216" s="190"/>
      <c r="H216" s="190">
        <v>183.5</v>
      </c>
      <c r="I216" s="190">
        <v>210</v>
      </c>
      <c r="J216" s="217" t="s">
        <v>3440</v>
      </c>
      <c r="K216" s="218">
        <f t="shared" si="42"/>
        <v>42</v>
      </c>
      <c r="L216" s="219">
        <f t="shared" si="43"/>
        <v>0.29681978798586572</v>
      </c>
      <c r="M216" s="189" t="s">
        <v>599</v>
      </c>
      <c r="N216" s="220">
        <v>43042</v>
      </c>
      <c r="O216" s="57"/>
      <c r="P216" s="16"/>
      <c r="Q216" s="16"/>
      <c r="R216" s="93" t="s">
        <v>753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68">
        <v>128</v>
      </c>
      <c r="B217" s="163">
        <v>43074</v>
      </c>
      <c r="C217" s="163"/>
      <c r="D217" s="164" t="s">
        <v>303</v>
      </c>
      <c r="E217" s="165" t="s">
        <v>623</v>
      </c>
      <c r="F217" s="166">
        <v>172</v>
      </c>
      <c r="G217" s="165"/>
      <c r="H217" s="165">
        <v>155.25</v>
      </c>
      <c r="I217" s="185">
        <v>230</v>
      </c>
      <c r="J217" s="383" t="s">
        <v>3400</v>
      </c>
      <c r="K217" s="133">
        <f t="shared" ref="K217" si="44">H217-F217</f>
        <v>-16.75</v>
      </c>
      <c r="L217" s="134">
        <f t="shared" ref="L217" si="45">K217/F217</f>
        <v>-9.7383720930232565E-2</v>
      </c>
      <c r="M217" s="135" t="s">
        <v>663</v>
      </c>
      <c r="N217" s="136">
        <v>43787</v>
      </c>
      <c r="O217" s="57"/>
      <c r="P217" s="16"/>
      <c r="Q217" s="16"/>
      <c r="R217" s="17" t="s">
        <v>753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69">
        <v>129</v>
      </c>
      <c r="B218" s="186">
        <v>43398</v>
      </c>
      <c r="C218" s="186"/>
      <c r="D218" s="187" t="s">
        <v>104</v>
      </c>
      <c r="E218" s="188" t="s">
        <v>623</v>
      </c>
      <c r="F218" s="190">
        <v>698.5</v>
      </c>
      <c r="G218" s="190"/>
      <c r="H218" s="190">
        <v>850</v>
      </c>
      <c r="I218" s="190">
        <v>890</v>
      </c>
      <c r="J218" s="221" t="s">
        <v>3488</v>
      </c>
      <c r="K218" s="218">
        <f t="shared" si="42"/>
        <v>151.5</v>
      </c>
      <c r="L218" s="219">
        <f t="shared" si="43"/>
        <v>0.21689334287759485</v>
      </c>
      <c r="M218" s="189" t="s">
        <v>599</v>
      </c>
      <c r="N218" s="220">
        <v>43453</v>
      </c>
      <c r="O218" s="57"/>
      <c r="P218" s="16"/>
      <c r="Q218" s="16"/>
      <c r="R218" s="17" t="s">
        <v>751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130</v>
      </c>
      <c r="B219" s="158">
        <v>42877</v>
      </c>
      <c r="C219" s="158"/>
      <c r="D219" s="159" t="s">
        <v>383</v>
      </c>
      <c r="E219" s="160" t="s">
        <v>623</v>
      </c>
      <c r="F219" s="161">
        <v>127.6</v>
      </c>
      <c r="G219" s="162"/>
      <c r="H219" s="162">
        <v>138</v>
      </c>
      <c r="I219" s="162">
        <v>190</v>
      </c>
      <c r="J219" s="384" t="s">
        <v>3404</v>
      </c>
      <c r="K219" s="182">
        <f t="shared" si="42"/>
        <v>10.400000000000006</v>
      </c>
      <c r="L219" s="183">
        <f t="shared" si="43"/>
        <v>8.1504702194357417E-2</v>
      </c>
      <c r="M219" s="161" t="s">
        <v>599</v>
      </c>
      <c r="N219" s="184">
        <v>43774</v>
      </c>
      <c r="O219" s="57"/>
      <c r="P219" s="16"/>
      <c r="Q219" s="16"/>
      <c r="R219" s="93" t="s">
        <v>753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0">
        <v>131</v>
      </c>
      <c r="B220" s="194">
        <v>43158</v>
      </c>
      <c r="C220" s="194"/>
      <c r="D220" s="191" t="s">
        <v>754</v>
      </c>
      <c r="E220" s="195" t="s">
        <v>623</v>
      </c>
      <c r="F220" s="196">
        <v>317</v>
      </c>
      <c r="G220" s="195"/>
      <c r="H220" s="195"/>
      <c r="I220" s="224">
        <v>398</v>
      </c>
      <c r="J220" s="237" t="s">
        <v>601</v>
      </c>
      <c r="K220" s="193"/>
      <c r="L220" s="192"/>
      <c r="M220" s="223" t="s">
        <v>601</v>
      </c>
      <c r="N220" s="222"/>
      <c r="O220" s="57"/>
      <c r="P220" s="16"/>
      <c r="Q220" s="16"/>
      <c r="R220" s="341" t="s">
        <v>753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8">
        <v>132</v>
      </c>
      <c r="B221" s="163">
        <v>43164</v>
      </c>
      <c r="C221" s="163"/>
      <c r="D221" s="164" t="s">
        <v>135</v>
      </c>
      <c r="E221" s="165" t="s">
        <v>623</v>
      </c>
      <c r="F221" s="166">
        <f>510-14.4</f>
        <v>495.6</v>
      </c>
      <c r="G221" s="165"/>
      <c r="H221" s="165">
        <v>350</v>
      </c>
      <c r="I221" s="185">
        <v>672</v>
      </c>
      <c r="J221" s="383" t="s">
        <v>3461</v>
      </c>
      <c r="K221" s="133">
        <f t="shared" ref="K221" si="46">H221-F221</f>
        <v>-145.60000000000002</v>
      </c>
      <c r="L221" s="134">
        <f t="shared" ref="L221" si="47">K221/F221</f>
        <v>-0.29378531073446329</v>
      </c>
      <c r="M221" s="135" t="s">
        <v>663</v>
      </c>
      <c r="N221" s="136">
        <v>43887</v>
      </c>
      <c r="O221" s="57"/>
      <c r="P221" s="16"/>
      <c r="Q221" s="16"/>
      <c r="R221" s="17" t="s">
        <v>751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8">
        <v>133</v>
      </c>
      <c r="B222" s="163">
        <v>43237</v>
      </c>
      <c r="C222" s="163"/>
      <c r="D222" s="164" t="s">
        <v>489</v>
      </c>
      <c r="E222" s="165" t="s">
        <v>623</v>
      </c>
      <c r="F222" s="166">
        <v>230.3</v>
      </c>
      <c r="G222" s="165"/>
      <c r="H222" s="165">
        <v>102.5</v>
      </c>
      <c r="I222" s="185">
        <v>348</v>
      </c>
      <c r="J222" s="383" t="s">
        <v>3482</v>
      </c>
      <c r="K222" s="133">
        <f t="shared" ref="K222" si="48">H222-F222</f>
        <v>-127.80000000000001</v>
      </c>
      <c r="L222" s="134">
        <f t="shared" ref="L222" si="49">K222/F222</f>
        <v>-0.55492835432045162</v>
      </c>
      <c r="M222" s="135" t="s">
        <v>663</v>
      </c>
      <c r="N222" s="136">
        <v>43896</v>
      </c>
      <c r="O222" s="57"/>
      <c r="P222" s="16"/>
      <c r="Q222" s="16"/>
      <c r="R222" s="343" t="s">
        <v>751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4">
        <v>134</v>
      </c>
      <c r="B223" s="197">
        <v>43258</v>
      </c>
      <c r="C223" s="197"/>
      <c r="D223" s="200" t="s">
        <v>449</v>
      </c>
      <c r="E223" s="198" t="s">
        <v>623</v>
      </c>
      <c r="F223" s="196">
        <f>342.5-5.1</f>
        <v>337.4</v>
      </c>
      <c r="G223" s="198"/>
      <c r="H223" s="198"/>
      <c r="I223" s="225">
        <v>439</v>
      </c>
      <c r="J223" s="237" t="s">
        <v>601</v>
      </c>
      <c r="K223" s="227"/>
      <c r="L223" s="228"/>
      <c r="M223" s="226" t="s">
        <v>601</v>
      </c>
      <c r="N223" s="229"/>
      <c r="O223" s="57"/>
      <c r="P223" s="16"/>
      <c r="Q223" s="16"/>
      <c r="R223" s="341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4">
        <v>135</v>
      </c>
      <c r="B224" s="197">
        <v>43285</v>
      </c>
      <c r="C224" s="197"/>
      <c r="D224" s="201" t="s">
        <v>49</v>
      </c>
      <c r="E224" s="198" t="s">
        <v>623</v>
      </c>
      <c r="F224" s="196">
        <f>127.5-5.53</f>
        <v>121.97</v>
      </c>
      <c r="G224" s="198"/>
      <c r="H224" s="198"/>
      <c r="I224" s="225">
        <v>170</v>
      </c>
      <c r="J224" s="237" t="s">
        <v>601</v>
      </c>
      <c r="K224" s="227"/>
      <c r="L224" s="228"/>
      <c r="M224" s="226" t="s">
        <v>601</v>
      </c>
      <c r="N224" s="229"/>
      <c r="O224" s="57"/>
      <c r="P224" s="16"/>
      <c r="Q224" s="16"/>
      <c r="R224" s="17" t="s">
        <v>751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68">
        <v>136</v>
      </c>
      <c r="B225" s="163">
        <v>43294</v>
      </c>
      <c r="C225" s="163"/>
      <c r="D225" s="164" t="s">
        <v>243</v>
      </c>
      <c r="E225" s="165" t="s">
        <v>623</v>
      </c>
      <c r="F225" s="166">
        <v>46.5</v>
      </c>
      <c r="G225" s="165"/>
      <c r="H225" s="165">
        <v>17</v>
      </c>
      <c r="I225" s="185">
        <v>59</v>
      </c>
      <c r="J225" s="383" t="s">
        <v>3460</v>
      </c>
      <c r="K225" s="133">
        <f t="shared" ref="K225" si="50">H225-F225</f>
        <v>-29.5</v>
      </c>
      <c r="L225" s="134">
        <f t="shared" ref="L225" si="51">K225/F225</f>
        <v>-0.63440860215053763</v>
      </c>
      <c r="M225" s="135" t="s">
        <v>663</v>
      </c>
      <c r="N225" s="136">
        <v>43887</v>
      </c>
      <c r="O225" s="57"/>
      <c r="P225" s="16"/>
      <c r="Q225" s="16"/>
      <c r="R225" s="17" t="s">
        <v>751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0">
        <v>137</v>
      </c>
      <c r="B226" s="194">
        <v>43396</v>
      </c>
      <c r="C226" s="194"/>
      <c r="D226" s="201" t="s">
        <v>425</v>
      </c>
      <c r="E226" s="198" t="s">
        <v>623</v>
      </c>
      <c r="F226" s="199">
        <v>156.5</v>
      </c>
      <c r="G226" s="198"/>
      <c r="H226" s="198"/>
      <c r="I226" s="225">
        <v>191</v>
      </c>
      <c r="J226" s="237" t="s">
        <v>601</v>
      </c>
      <c r="K226" s="227"/>
      <c r="L226" s="228"/>
      <c r="M226" s="226" t="s">
        <v>601</v>
      </c>
      <c r="N226" s="229"/>
      <c r="O226" s="57"/>
      <c r="P226" s="16"/>
      <c r="Q226" s="16"/>
      <c r="R226" s="17" t="s">
        <v>751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0">
        <v>138</v>
      </c>
      <c r="B227" s="194">
        <v>43439</v>
      </c>
      <c r="C227" s="194"/>
      <c r="D227" s="201" t="s">
        <v>330</v>
      </c>
      <c r="E227" s="198" t="s">
        <v>623</v>
      </c>
      <c r="F227" s="199">
        <v>259.5</v>
      </c>
      <c r="G227" s="198"/>
      <c r="H227" s="198"/>
      <c r="I227" s="225">
        <v>321</v>
      </c>
      <c r="J227" s="237" t="s">
        <v>601</v>
      </c>
      <c r="K227" s="227"/>
      <c r="L227" s="228"/>
      <c r="M227" s="226" t="s">
        <v>601</v>
      </c>
      <c r="N227" s="229"/>
      <c r="O227" s="16"/>
      <c r="P227" s="16"/>
      <c r="Q227" s="16"/>
      <c r="R227" s="17" t="s">
        <v>751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8">
        <v>139</v>
      </c>
      <c r="B228" s="163">
        <v>43439</v>
      </c>
      <c r="C228" s="163"/>
      <c r="D228" s="164" t="s">
        <v>775</v>
      </c>
      <c r="E228" s="165" t="s">
        <v>623</v>
      </c>
      <c r="F228" s="165">
        <v>715</v>
      </c>
      <c r="G228" s="165"/>
      <c r="H228" s="165">
        <v>445</v>
      </c>
      <c r="I228" s="185">
        <v>840</v>
      </c>
      <c r="J228" s="137" t="s">
        <v>2994</v>
      </c>
      <c r="K228" s="133">
        <f t="shared" ref="K228:K231" si="52">H228-F228</f>
        <v>-270</v>
      </c>
      <c r="L228" s="134">
        <f t="shared" ref="L228:L231" si="53">K228/F228</f>
        <v>-0.3776223776223776</v>
      </c>
      <c r="M228" s="135" t="s">
        <v>663</v>
      </c>
      <c r="N228" s="136">
        <v>43800</v>
      </c>
      <c r="O228" s="57"/>
      <c r="P228" s="16"/>
      <c r="Q228" s="16"/>
      <c r="R228" s="17" t="s">
        <v>751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140</v>
      </c>
      <c r="B229" s="206">
        <v>43469</v>
      </c>
      <c r="C229" s="206"/>
      <c r="D229" s="154" t="s">
        <v>145</v>
      </c>
      <c r="E229" s="207" t="s">
        <v>623</v>
      </c>
      <c r="F229" s="207">
        <v>875</v>
      </c>
      <c r="G229" s="207"/>
      <c r="H229" s="207">
        <v>1165</v>
      </c>
      <c r="I229" s="231">
        <v>1185</v>
      </c>
      <c r="J229" s="140" t="s">
        <v>3489</v>
      </c>
      <c r="K229" s="127">
        <f t="shared" si="52"/>
        <v>290</v>
      </c>
      <c r="L229" s="128">
        <f t="shared" si="53"/>
        <v>0.33142857142857141</v>
      </c>
      <c r="M229" s="129" t="s">
        <v>599</v>
      </c>
      <c r="N229" s="361">
        <v>43847</v>
      </c>
      <c r="O229" s="57"/>
      <c r="P229" s="16"/>
      <c r="Q229" s="16"/>
      <c r="R229" s="343" t="s">
        <v>751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141</v>
      </c>
      <c r="B230" s="206">
        <v>43559</v>
      </c>
      <c r="C230" s="206"/>
      <c r="D230" s="407" t="s">
        <v>345</v>
      </c>
      <c r="E230" s="207" t="s">
        <v>623</v>
      </c>
      <c r="F230" s="207">
        <f>387-14.63</f>
        <v>372.37</v>
      </c>
      <c r="G230" s="207"/>
      <c r="H230" s="207">
        <v>490</v>
      </c>
      <c r="I230" s="231">
        <v>490</v>
      </c>
      <c r="J230" s="140" t="s">
        <v>682</v>
      </c>
      <c r="K230" s="127">
        <f t="shared" si="52"/>
        <v>117.63</v>
      </c>
      <c r="L230" s="128">
        <f t="shared" si="53"/>
        <v>0.31589548030185027</v>
      </c>
      <c r="M230" s="129" t="s">
        <v>599</v>
      </c>
      <c r="N230" s="361">
        <v>43850</v>
      </c>
      <c r="O230" s="57"/>
      <c r="P230" s="16"/>
      <c r="Q230" s="16"/>
      <c r="R230" s="343" t="s">
        <v>751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8">
        <v>142</v>
      </c>
      <c r="B231" s="163">
        <v>43578</v>
      </c>
      <c r="C231" s="163"/>
      <c r="D231" s="164" t="s">
        <v>776</v>
      </c>
      <c r="E231" s="165" t="s">
        <v>600</v>
      </c>
      <c r="F231" s="165">
        <v>220</v>
      </c>
      <c r="G231" s="165"/>
      <c r="H231" s="165">
        <v>127.5</v>
      </c>
      <c r="I231" s="185">
        <v>284</v>
      </c>
      <c r="J231" s="383" t="s">
        <v>3483</v>
      </c>
      <c r="K231" s="133">
        <f t="shared" si="52"/>
        <v>-92.5</v>
      </c>
      <c r="L231" s="134">
        <f t="shared" si="53"/>
        <v>-0.42045454545454547</v>
      </c>
      <c r="M231" s="135" t="s">
        <v>663</v>
      </c>
      <c r="N231" s="136">
        <v>43896</v>
      </c>
      <c r="O231" s="57"/>
      <c r="P231" s="16"/>
      <c r="Q231" s="16"/>
      <c r="R231" s="17" t="s">
        <v>751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143</v>
      </c>
      <c r="B232" s="206">
        <v>43622</v>
      </c>
      <c r="C232" s="206"/>
      <c r="D232" s="407" t="s">
        <v>496</v>
      </c>
      <c r="E232" s="207" t="s">
        <v>600</v>
      </c>
      <c r="F232" s="207">
        <v>332.8</v>
      </c>
      <c r="G232" s="207"/>
      <c r="H232" s="207">
        <v>405</v>
      </c>
      <c r="I232" s="231">
        <v>419</v>
      </c>
      <c r="J232" s="140" t="s">
        <v>3490</v>
      </c>
      <c r="K232" s="127">
        <f t="shared" ref="K232" si="54">H232-F232</f>
        <v>72.199999999999989</v>
      </c>
      <c r="L232" s="128">
        <f t="shared" ref="L232" si="55">K232/F232</f>
        <v>0.21694711538461534</v>
      </c>
      <c r="M232" s="129" t="s">
        <v>599</v>
      </c>
      <c r="N232" s="361">
        <v>43860</v>
      </c>
      <c r="O232" s="57"/>
      <c r="P232" s="16"/>
      <c r="Q232" s="16"/>
      <c r="R232" s="17" t="s">
        <v>753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43">
        <v>144</v>
      </c>
      <c r="B233" s="142">
        <v>43641</v>
      </c>
      <c r="C233" s="142"/>
      <c r="D233" s="143" t="s">
        <v>139</v>
      </c>
      <c r="E233" s="144" t="s">
        <v>623</v>
      </c>
      <c r="F233" s="145">
        <v>386</v>
      </c>
      <c r="G233" s="146"/>
      <c r="H233" s="146">
        <v>395</v>
      </c>
      <c r="I233" s="146">
        <v>452</v>
      </c>
      <c r="J233" s="169" t="s">
        <v>3405</v>
      </c>
      <c r="K233" s="170">
        <f t="shared" ref="K233" si="56">H233-F233</f>
        <v>9</v>
      </c>
      <c r="L233" s="171">
        <f t="shared" ref="L233" si="57">K233/F233</f>
        <v>2.3316062176165803E-2</v>
      </c>
      <c r="M233" s="172" t="s">
        <v>708</v>
      </c>
      <c r="N233" s="173">
        <v>43868</v>
      </c>
      <c r="O233" s="16"/>
      <c r="P233" s="16"/>
      <c r="Q233" s="16"/>
      <c r="R233" s="17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1">
        <v>145</v>
      </c>
      <c r="B234" s="194">
        <v>43707</v>
      </c>
      <c r="C234" s="194"/>
      <c r="D234" s="201" t="s">
        <v>260</v>
      </c>
      <c r="E234" s="198" t="s">
        <v>623</v>
      </c>
      <c r="F234" s="198" t="s">
        <v>755</v>
      </c>
      <c r="G234" s="198"/>
      <c r="H234" s="198"/>
      <c r="I234" s="225">
        <v>190</v>
      </c>
      <c r="J234" s="237" t="s">
        <v>601</v>
      </c>
      <c r="K234" s="227"/>
      <c r="L234" s="228"/>
      <c r="M234" s="357" t="s">
        <v>601</v>
      </c>
      <c r="N234" s="229"/>
      <c r="O234" s="16"/>
      <c r="P234" s="16"/>
      <c r="Q234" s="16"/>
      <c r="R234" s="343" t="s">
        <v>751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146</v>
      </c>
      <c r="B235" s="206">
        <v>43731</v>
      </c>
      <c r="C235" s="206"/>
      <c r="D235" s="154" t="s">
        <v>440</v>
      </c>
      <c r="E235" s="207" t="s">
        <v>623</v>
      </c>
      <c r="F235" s="207">
        <v>235</v>
      </c>
      <c r="G235" s="207"/>
      <c r="H235" s="207">
        <v>295</v>
      </c>
      <c r="I235" s="231">
        <v>296</v>
      </c>
      <c r="J235" s="140" t="s">
        <v>3147</v>
      </c>
      <c r="K235" s="127">
        <f t="shared" ref="K235" si="58">H235-F235</f>
        <v>60</v>
      </c>
      <c r="L235" s="128">
        <f t="shared" ref="L235" si="59">K235/F235</f>
        <v>0.25531914893617019</v>
      </c>
      <c r="M235" s="129" t="s">
        <v>599</v>
      </c>
      <c r="N235" s="361">
        <v>43844</v>
      </c>
      <c r="O235" s="57"/>
      <c r="P235" s="16"/>
      <c r="Q235" s="16"/>
      <c r="R235" s="17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147</v>
      </c>
      <c r="B236" s="206">
        <v>43752</v>
      </c>
      <c r="C236" s="206"/>
      <c r="D236" s="154" t="s">
        <v>2977</v>
      </c>
      <c r="E236" s="207" t="s">
        <v>623</v>
      </c>
      <c r="F236" s="207">
        <v>277.5</v>
      </c>
      <c r="G236" s="207"/>
      <c r="H236" s="207">
        <v>333</v>
      </c>
      <c r="I236" s="231">
        <v>333</v>
      </c>
      <c r="J236" s="140" t="s">
        <v>3148</v>
      </c>
      <c r="K236" s="127">
        <f t="shared" ref="K236" si="60">H236-F236</f>
        <v>55.5</v>
      </c>
      <c r="L236" s="128">
        <f t="shared" ref="L236" si="61">K236/F236</f>
        <v>0.2</v>
      </c>
      <c r="M236" s="129" t="s">
        <v>599</v>
      </c>
      <c r="N236" s="361">
        <v>43846</v>
      </c>
      <c r="O236" s="57"/>
      <c r="P236" s="16"/>
      <c r="Q236" s="16"/>
      <c r="R236" s="343" t="s">
        <v>751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148</v>
      </c>
      <c r="B237" s="206">
        <v>43752</v>
      </c>
      <c r="C237" s="206"/>
      <c r="D237" s="154" t="s">
        <v>2976</v>
      </c>
      <c r="E237" s="207" t="s">
        <v>623</v>
      </c>
      <c r="F237" s="207">
        <v>930</v>
      </c>
      <c r="G237" s="207"/>
      <c r="H237" s="207">
        <v>1165</v>
      </c>
      <c r="I237" s="231">
        <v>1200</v>
      </c>
      <c r="J237" s="140" t="s">
        <v>3150</v>
      </c>
      <c r="K237" s="127">
        <f t="shared" ref="K237" si="62">H237-F237</f>
        <v>235</v>
      </c>
      <c r="L237" s="128">
        <f t="shared" ref="L237" si="63">K237/F237</f>
        <v>0.25268817204301075</v>
      </c>
      <c r="M237" s="129" t="s">
        <v>599</v>
      </c>
      <c r="N237" s="361">
        <v>43847</v>
      </c>
      <c r="O237" s="57"/>
      <c r="P237" s="16"/>
      <c r="Q237" s="16"/>
      <c r="R237" s="343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0">
        <v>149</v>
      </c>
      <c r="B238" s="346">
        <v>43753</v>
      </c>
      <c r="C238" s="211"/>
      <c r="D238" s="372" t="s">
        <v>2975</v>
      </c>
      <c r="E238" s="349" t="s">
        <v>623</v>
      </c>
      <c r="F238" s="352">
        <v>111</v>
      </c>
      <c r="G238" s="349"/>
      <c r="H238" s="349"/>
      <c r="I238" s="355">
        <v>141</v>
      </c>
      <c r="J238" s="237" t="s">
        <v>601</v>
      </c>
      <c r="K238" s="237"/>
      <c r="L238" s="122"/>
      <c r="M238" s="360" t="s">
        <v>601</v>
      </c>
      <c r="N238" s="239"/>
      <c r="O238" s="16"/>
      <c r="P238" s="16"/>
      <c r="Q238" s="16"/>
      <c r="R238" s="343" t="s">
        <v>753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150</v>
      </c>
      <c r="B239" s="206">
        <v>43753</v>
      </c>
      <c r="C239" s="206"/>
      <c r="D239" s="154" t="s">
        <v>2974</v>
      </c>
      <c r="E239" s="207" t="s">
        <v>623</v>
      </c>
      <c r="F239" s="208">
        <v>296</v>
      </c>
      <c r="G239" s="207"/>
      <c r="H239" s="207">
        <v>370</v>
      </c>
      <c r="I239" s="231">
        <v>370</v>
      </c>
      <c r="J239" s="140" t="s">
        <v>682</v>
      </c>
      <c r="K239" s="127">
        <f t="shared" ref="K239" si="64">H239-F239</f>
        <v>74</v>
      </c>
      <c r="L239" s="128">
        <f t="shared" ref="L239" si="65">K239/F239</f>
        <v>0.25</v>
      </c>
      <c r="M239" s="129" t="s">
        <v>599</v>
      </c>
      <c r="N239" s="361">
        <v>43853</v>
      </c>
      <c r="O239" s="57"/>
      <c r="P239" s="16"/>
      <c r="Q239" s="16"/>
      <c r="R239" s="343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1">
        <v>151</v>
      </c>
      <c r="B240" s="210">
        <v>43754</v>
      </c>
      <c r="C240" s="210"/>
      <c r="D240" s="191" t="s">
        <v>2973</v>
      </c>
      <c r="E240" s="348" t="s">
        <v>623</v>
      </c>
      <c r="F240" s="351" t="s">
        <v>2939</v>
      </c>
      <c r="G240" s="348"/>
      <c r="H240" s="348"/>
      <c r="I240" s="354">
        <v>344</v>
      </c>
      <c r="J240" s="237" t="s">
        <v>601</v>
      </c>
      <c r="K240" s="240"/>
      <c r="L240" s="359"/>
      <c r="M240" s="342" t="s">
        <v>601</v>
      </c>
      <c r="N240" s="362"/>
      <c r="O240" s="16"/>
      <c r="P240" s="16"/>
      <c r="Q240" s="16"/>
      <c r="R240" s="343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45">
        <v>152</v>
      </c>
      <c r="B241" s="211">
        <v>43832</v>
      </c>
      <c r="C241" s="211"/>
      <c r="D241" s="215" t="s">
        <v>2253</v>
      </c>
      <c r="E241" s="212" t="s">
        <v>623</v>
      </c>
      <c r="F241" s="213" t="s">
        <v>3135</v>
      </c>
      <c r="G241" s="212"/>
      <c r="H241" s="212"/>
      <c r="I241" s="236">
        <v>590</v>
      </c>
      <c r="J241" s="237" t="s">
        <v>601</v>
      </c>
      <c r="K241" s="237"/>
      <c r="L241" s="122"/>
      <c r="M241" s="342" t="s">
        <v>601</v>
      </c>
      <c r="N241" s="239"/>
      <c r="O241" s="16"/>
      <c r="P241" s="16"/>
      <c r="Q241" s="16"/>
      <c r="R241" s="343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153</v>
      </c>
      <c r="B242" s="206">
        <v>43966</v>
      </c>
      <c r="C242" s="206"/>
      <c r="D242" s="154" t="s">
        <v>65</v>
      </c>
      <c r="E242" s="207" t="s">
        <v>623</v>
      </c>
      <c r="F242" s="208">
        <v>67.5</v>
      </c>
      <c r="G242" s="207"/>
      <c r="H242" s="207">
        <v>86</v>
      </c>
      <c r="I242" s="231">
        <v>86</v>
      </c>
      <c r="J242" s="140" t="s">
        <v>3628</v>
      </c>
      <c r="K242" s="127">
        <f t="shared" ref="K242" si="66">H242-F242</f>
        <v>18.5</v>
      </c>
      <c r="L242" s="128">
        <f t="shared" ref="L242" si="67">K242/F242</f>
        <v>0.27407407407407408</v>
      </c>
      <c r="M242" s="129" t="s">
        <v>599</v>
      </c>
      <c r="N242" s="361">
        <v>44008</v>
      </c>
      <c r="O242" s="57"/>
      <c r="P242" s="16"/>
      <c r="Q242" s="16"/>
      <c r="R242" s="343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9">
        <v>154</v>
      </c>
      <c r="B243" s="211">
        <v>44035</v>
      </c>
      <c r="C243" s="211"/>
      <c r="D243" s="215" t="s">
        <v>495</v>
      </c>
      <c r="E243" s="212" t="s">
        <v>623</v>
      </c>
      <c r="F243" s="213" t="s">
        <v>3631</v>
      </c>
      <c r="G243" s="212"/>
      <c r="H243" s="212"/>
      <c r="I243" s="236">
        <v>296</v>
      </c>
      <c r="J243" s="237" t="s">
        <v>601</v>
      </c>
      <c r="K243" s="237"/>
      <c r="L243" s="122"/>
      <c r="M243" s="238"/>
      <c r="N243" s="239"/>
      <c r="O243" s="16"/>
      <c r="P243" s="16"/>
      <c r="Q243" s="16"/>
      <c r="R243" s="343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9">
        <v>155</v>
      </c>
      <c r="B244" s="211">
        <v>44092</v>
      </c>
      <c r="C244" s="211"/>
      <c r="D244" s="215" t="s">
        <v>416</v>
      </c>
      <c r="E244" s="212" t="s">
        <v>623</v>
      </c>
      <c r="F244" s="213" t="s">
        <v>3636</v>
      </c>
      <c r="G244" s="212"/>
      <c r="H244" s="212"/>
      <c r="I244" s="236">
        <v>248</v>
      </c>
      <c r="J244" s="237" t="s">
        <v>601</v>
      </c>
      <c r="K244" s="237"/>
      <c r="L244" s="122"/>
      <c r="M244" s="238"/>
      <c r="N244" s="239"/>
      <c r="O244" s="16"/>
      <c r="P244" s="16"/>
      <c r="Q244" s="16"/>
      <c r="R244" s="343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156</v>
      </c>
      <c r="B245" s="186">
        <v>44140</v>
      </c>
      <c r="C245" s="186"/>
      <c r="D245" s="187" t="s">
        <v>416</v>
      </c>
      <c r="E245" s="188" t="s">
        <v>623</v>
      </c>
      <c r="F245" s="190">
        <v>182.5</v>
      </c>
      <c r="G245" s="190"/>
      <c r="H245" s="190">
        <v>221</v>
      </c>
      <c r="I245" s="190">
        <v>248</v>
      </c>
      <c r="J245" s="529" t="s">
        <v>3672</v>
      </c>
      <c r="K245" s="218">
        <f t="shared" ref="K245" si="68">H245-F245</f>
        <v>38.5</v>
      </c>
      <c r="L245" s="219">
        <f t="shared" ref="L245" si="69">K245/F245</f>
        <v>0.21095890410958903</v>
      </c>
      <c r="M245" s="189" t="s">
        <v>599</v>
      </c>
      <c r="N245" s="220">
        <v>44167</v>
      </c>
      <c r="O245" s="16"/>
      <c r="P245" s="16"/>
      <c r="Q245" s="16"/>
      <c r="R245" s="343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9">
        <v>157</v>
      </c>
      <c r="B246" s="211">
        <v>44140</v>
      </c>
      <c r="C246" s="211"/>
      <c r="D246" s="215" t="s">
        <v>330</v>
      </c>
      <c r="E246" s="212" t="s">
        <v>623</v>
      </c>
      <c r="F246" s="213" t="s">
        <v>3637</v>
      </c>
      <c r="G246" s="212"/>
      <c r="H246" s="212"/>
      <c r="I246" s="236">
        <v>320</v>
      </c>
      <c r="J246" s="237" t="s">
        <v>601</v>
      </c>
      <c r="K246" s="237"/>
      <c r="L246" s="122"/>
      <c r="M246" s="238"/>
      <c r="N246" s="239"/>
      <c r="O246" s="16"/>
      <c r="P246" s="16"/>
      <c r="Q246" s="16"/>
      <c r="R246" s="343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9">
        <v>158</v>
      </c>
      <c r="B247" s="211">
        <v>44140</v>
      </c>
      <c r="C247" s="211"/>
      <c r="D247" s="215" t="s">
        <v>491</v>
      </c>
      <c r="E247" s="212" t="s">
        <v>623</v>
      </c>
      <c r="F247" s="213" t="s">
        <v>3638</v>
      </c>
      <c r="G247" s="212"/>
      <c r="H247" s="212"/>
      <c r="I247" s="236">
        <v>1093</v>
      </c>
      <c r="J247" s="237" t="s">
        <v>601</v>
      </c>
      <c r="K247" s="237"/>
      <c r="L247" s="122"/>
      <c r="M247" s="238"/>
      <c r="N247" s="239"/>
      <c r="O247" s="16"/>
      <c r="P247" s="16"/>
      <c r="Q247" s="16"/>
      <c r="R247" s="343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9">
        <v>159</v>
      </c>
      <c r="B248" s="211">
        <v>44140</v>
      </c>
      <c r="C248" s="211"/>
      <c r="D248" s="215" t="s">
        <v>345</v>
      </c>
      <c r="E248" s="212" t="s">
        <v>623</v>
      </c>
      <c r="F248" s="213" t="s">
        <v>3639</v>
      </c>
      <c r="G248" s="212"/>
      <c r="H248" s="212"/>
      <c r="I248" s="236">
        <v>406</v>
      </c>
      <c r="J248" s="237" t="s">
        <v>601</v>
      </c>
      <c r="K248" s="237"/>
      <c r="L248" s="122"/>
      <c r="M248" s="238"/>
      <c r="N248" s="239"/>
      <c r="O248" s="16"/>
      <c r="P248" s="16"/>
      <c r="Q248" s="16"/>
      <c r="R248" s="343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9">
        <v>160</v>
      </c>
      <c r="B249" s="211">
        <v>44141</v>
      </c>
      <c r="C249" s="211"/>
      <c r="D249" s="215" t="s">
        <v>495</v>
      </c>
      <c r="E249" s="212" t="s">
        <v>623</v>
      </c>
      <c r="F249" s="213" t="s">
        <v>3640</v>
      </c>
      <c r="G249" s="212"/>
      <c r="H249" s="212"/>
      <c r="I249" s="236">
        <v>290</v>
      </c>
      <c r="J249" s="237" t="s">
        <v>601</v>
      </c>
      <c r="K249" s="237"/>
      <c r="L249" s="122"/>
      <c r="M249" s="238"/>
      <c r="N249" s="239"/>
      <c r="O249" s="16"/>
      <c r="P249" s="16"/>
      <c r="Q249" s="16"/>
      <c r="R249" s="343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9"/>
      <c r="B250" s="211"/>
      <c r="C250" s="211"/>
      <c r="D250" s="215"/>
      <c r="E250" s="212"/>
      <c r="F250" s="213"/>
      <c r="G250" s="212"/>
      <c r="H250" s="212"/>
      <c r="I250" s="236"/>
      <c r="J250" s="237"/>
      <c r="K250" s="237"/>
      <c r="L250" s="122"/>
      <c r="M250" s="238"/>
      <c r="N250" s="239"/>
      <c r="O250" s="16"/>
      <c r="P250" s="16"/>
      <c r="Q250" s="16"/>
      <c r="R250" s="343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9"/>
      <c r="B251" s="211"/>
      <c r="C251" s="211"/>
      <c r="D251" s="215"/>
      <c r="E251" s="212"/>
      <c r="F251" s="213"/>
      <c r="G251" s="212"/>
      <c r="H251" s="212"/>
      <c r="I251" s="236"/>
      <c r="J251" s="237"/>
      <c r="K251" s="237"/>
      <c r="L251" s="122"/>
      <c r="M251" s="238"/>
      <c r="N251" s="239"/>
      <c r="O251" s="16"/>
      <c r="P251" s="16"/>
      <c r="R251" s="343"/>
    </row>
    <row r="252" spans="1:26">
      <c r="A252" s="209"/>
      <c r="B252" s="211"/>
      <c r="C252" s="211"/>
      <c r="D252" s="215"/>
      <c r="E252" s="212"/>
      <c r="F252" s="213"/>
      <c r="G252" s="212"/>
      <c r="H252" s="212"/>
      <c r="I252" s="236"/>
      <c r="J252" s="237"/>
      <c r="K252" s="237"/>
      <c r="L252" s="122"/>
      <c r="M252" s="238"/>
      <c r="N252" s="239"/>
      <c r="O252" s="16"/>
      <c r="R252" s="241"/>
    </row>
    <row r="253" spans="1:26">
      <c r="A253" s="209"/>
      <c r="B253" s="211"/>
      <c r="C253" s="211"/>
      <c r="D253" s="215"/>
      <c r="E253" s="212"/>
      <c r="F253" s="213"/>
      <c r="G253" s="212"/>
      <c r="H253" s="212"/>
      <c r="I253" s="236"/>
      <c r="J253" s="237"/>
      <c r="K253" s="237"/>
      <c r="L253" s="122"/>
      <c r="M253" s="238"/>
      <c r="N253" s="239"/>
      <c r="O253" s="16"/>
      <c r="R253" s="241"/>
    </row>
    <row r="254" spans="1:26">
      <c r="A254" s="209"/>
      <c r="B254" s="211"/>
      <c r="C254" s="211"/>
      <c r="D254" s="215"/>
      <c r="E254" s="212"/>
      <c r="F254" s="213"/>
      <c r="G254" s="212"/>
      <c r="H254" s="212"/>
      <c r="I254" s="236"/>
      <c r="J254" s="237"/>
      <c r="K254" s="237"/>
      <c r="L254" s="122"/>
      <c r="M254" s="238"/>
      <c r="N254" s="239"/>
      <c r="O254" s="16"/>
      <c r="R254" s="241"/>
    </row>
    <row r="255" spans="1:26">
      <c r="A255" s="209"/>
      <c r="B255" s="199" t="s">
        <v>2980</v>
      </c>
      <c r="O255" s="16"/>
      <c r="R255" s="241"/>
    </row>
    <row r="256" spans="1:26">
      <c r="R256" s="241"/>
    </row>
    <row r="257" spans="1:18">
      <c r="R257" s="241"/>
    </row>
    <row r="258" spans="1:18">
      <c r="R258" s="241"/>
    </row>
    <row r="259" spans="1:18">
      <c r="R259" s="241"/>
    </row>
    <row r="260" spans="1:18">
      <c r="R260" s="241"/>
    </row>
    <row r="261" spans="1:18">
      <c r="R261" s="241"/>
    </row>
    <row r="262" spans="1:18">
      <c r="R262" s="241"/>
    </row>
    <row r="272" spans="1:18">
      <c r="A272" s="216"/>
    </row>
    <row r="273" spans="1:1">
      <c r="A273" s="216"/>
    </row>
    <row r="274" spans="1:1">
      <c r="A274" s="212"/>
    </row>
  </sheetData>
  <autoFilter ref="R1:R270"/>
  <mergeCells count="7">
    <mergeCell ref="O44:O45"/>
    <mergeCell ref="P44:P45"/>
    <mergeCell ref="A44:A45"/>
    <mergeCell ref="B44:B45"/>
    <mergeCell ref="J44:J45"/>
    <mergeCell ref="M44:M45"/>
    <mergeCell ref="N44:N4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2020-12-04T02:27:41Z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