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N115" i="7"/>
  <c r="K115"/>
  <c r="L45"/>
  <c r="K45"/>
  <c r="K86"/>
  <c r="M86" s="1"/>
  <c r="N114"/>
  <c r="K114"/>
  <c r="N113"/>
  <c r="K113"/>
  <c r="K85"/>
  <c r="M85" s="1"/>
  <c r="K63"/>
  <c r="M63" s="1"/>
  <c r="L63"/>
  <c r="O115" l="1"/>
  <c r="M45"/>
  <c r="O114"/>
  <c r="O113"/>
  <c r="L43" l="1"/>
  <c r="K43"/>
  <c r="L42"/>
  <c r="K42"/>
  <c r="L41"/>
  <c r="K41"/>
  <c r="L18"/>
  <c r="K18"/>
  <c r="L19"/>
  <c r="K19"/>
  <c r="L14"/>
  <c r="K14"/>
  <c r="L12"/>
  <c r="K12"/>
  <c r="M41" l="1"/>
  <c r="M42"/>
  <c r="M43"/>
  <c r="M19"/>
  <c r="M18"/>
  <c r="M14"/>
  <c r="M12"/>
  <c r="L10" l="1"/>
  <c r="K10"/>
  <c r="M10" l="1"/>
  <c r="K291" l="1"/>
  <c r="L291" s="1"/>
  <c r="M7" l="1"/>
  <c r="F279" l="1"/>
  <c r="K280"/>
  <c r="L280" s="1"/>
  <c r="K271"/>
  <c r="L271" s="1"/>
  <c r="K274"/>
  <c r="L274" s="1"/>
  <c r="K282" l="1"/>
  <c r="L282" s="1"/>
  <c r="F273"/>
  <c r="F272"/>
  <c r="F270"/>
  <c r="K270" s="1"/>
  <c r="L270" s="1"/>
  <c r="F250"/>
  <c r="F202"/>
  <c r="K281" l="1"/>
  <c r="L281" s="1"/>
  <c r="K279"/>
  <c r="L279" s="1"/>
  <c r="K285"/>
  <c r="L285" s="1"/>
  <c r="K286"/>
  <c r="L286" s="1"/>
  <c r="K278"/>
  <c r="L278" s="1"/>
  <c r="K288"/>
  <c r="L288" s="1"/>
  <c r="K284"/>
  <c r="L284" s="1"/>
  <c r="K277" l="1"/>
  <c r="L277" s="1"/>
  <c r="K266"/>
  <c r="L266" s="1"/>
  <c r="K268"/>
  <c r="L268" s="1"/>
  <c r="K265"/>
  <c r="L265" s="1"/>
  <c r="K267"/>
  <c r="L267" s="1"/>
  <c r="K196"/>
  <c r="L196" s="1"/>
  <c r="K249"/>
  <c r="L249" s="1"/>
  <c r="K263"/>
  <c r="L263" s="1"/>
  <c r="K264"/>
  <c r="L264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2"/>
  <c r="L252" s="1"/>
  <c r="K251"/>
  <c r="L251" s="1"/>
  <c r="K250"/>
  <c r="L250" s="1"/>
  <c r="K246"/>
  <c r="L246" s="1"/>
  <c r="K245"/>
  <c r="L245" s="1"/>
  <c r="K244"/>
  <c r="L244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2"/>
  <c r="L222" s="1"/>
  <c r="K220"/>
  <c r="L220" s="1"/>
  <c r="K218"/>
  <c r="L218" s="1"/>
  <c r="K217"/>
  <c r="L217" s="1"/>
  <c r="K216"/>
  <c r="L216" s="1"/>
  <c r="K214"/>
  <c r="L214" s="1"/>
  <c r="K213"/>
  <c r="L213" s="1"/>
  <c r="K212"/>
  <c r="L212" s="1"/>
  <c r="K211"/>
  <c r="K210"/>
  <c r="L210" s="1"/>
  <c r="K209"/>
  <c r="L209" s="1"/>
  <c r="K207"/>
  <c r="L207" s="1"/>
  <c r="K206"/>
  <c r="L206" s="1"/>
  <c r="K205"/>
  <c r="L205" s="1"/>
  <c r="K204"/>
  <c r="L204" s="1"/>
  <c r="K203"/>
  <c r="L203" s="1"/>
  <c r="K202"/>
  <c r="L202" s="1"/>
  <c r="H201"/>
  <c r="K201" s="1"/>
  <c r="L201" s="1"/>
  <c r="K198"/>
  <c r="L198" s="1"/>
  <c r="K197"/>
  <c r="L197" s="1"/>
  <c r="K195"/>
  <c r="L195" s="1"/>
  <c r="K194"/>
  <c r="L194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H167"/>
  <c r="K167" s="1"/>
  <c r="L167" s="1"/>
  <c r="F166"/>
  <c r="K166" s="1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D7" i="6"/>
  <c r="K6" i="4"/>
  <c r="K6" i="3"/>
  <c r="L6" i="2"/>
</calcChain>
</file>

<file path=xl/sharedStrings.xml><?xml version="1.0" encoding="utf-8"?>
<sst xmlns="http://schemas.openxmlformats.org/spreadsheetml/2006/main" count="7268" uniqueCount="3743">
  <si>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</si>
  <si>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</si>
  <si>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</si>
  <si>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</si>
  <si>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</si>
  <si>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</si>
  <si>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</si>
  <si>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</si>
  <si>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</si>
  <si>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</si>
  <si>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</si>
  <si>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</si>
  <si>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</si>
  <si>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</si>
  <si>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</si>
  <si>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</si>
  <si>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</si>
  <si>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</si>
  <si>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</si>
  <si>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</si>
  <si>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</si>
  <si>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</si>
  <si>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</si>
  <si>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</si>
  <si>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</si>
  <si>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</si>
  <si>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</si>
  <si>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</si>
  <si>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</si>
  <si>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</si>
  <si>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</si>
  <si>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</si>
  <si>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</si>
  <si>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</si>
  <si>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</si>
  <si>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</si>
  <si>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</si>
  <si>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</si>
  <si>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</si>
  <si>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</si>
  <si>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</si>
  <si>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</si>
  <si>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</si>
  <si>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</si>
  <si>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</si>
  <si>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</si>
  <si>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</si>
  <si>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</si>
  <si>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</si>
  <si>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</si>
  <si>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</si>
  <si>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</si>
  <si>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</si>
  <si>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</si>
  <si>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</si>
  <si>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</si>
  <si>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</si>
  <si>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</si>
  <si>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</si>
  <si>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</si>
  <si>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</si>
  <si>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</si>
  <si>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</si>
  <si>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</si>
  <si>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</si>
  <si>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</si>
  <si>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</si>
  <si>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</si>
  <si>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</si>
  <si>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</si>
  <si>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</si>
  <si>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</si>
  <si>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</si>
  <si>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</si>
  <si>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</si>
  <si>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</si>
  <si>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</si>
  <si>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</si>
  <si>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</si>
  <si>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</si>
  <si>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</si>
  <si>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</si>
  <si>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</si>
  <si>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</si>
  <si>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</si>
  <si>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</si>
  <si>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</si>
  <si>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</si>
  <si>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</si>
  <si>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</si>
  <si>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</si>
  <si>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</si>
  <si>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</si>
  <si>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</si>
  <si>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</si>
  <si>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</si>
  <si>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</si>
  <si>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</si>
  <si>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</si>
  <si>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</si>
  <si>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</si>
  <si>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</si>
  <si>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</si>
  <si>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</si>
  <si>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</si>
  <si>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</si>
  <si>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</si>
  <si>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</si>
  <si>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</si>
  <si>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</si>
  <si>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</si>
  <si>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</si>
  <si>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</si>
  <si>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</si>
  <si>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</si>
  <si>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</si>
  <si>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</si>
  <si>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</si>
  <si>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</si>
  <si>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</si>
  <si>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</si>
  <si>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</si>
  <si>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</si>
  <si>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</si>
  <si>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</si>
  <si>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</si>
  <si>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</si>
  <si>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</si>
  <si>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</si>
  <si>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</si>
  <si>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</si>
  <si>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</si>
  <si>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</si>
  <si>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</si>
  <si>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</si>
  <si>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</si>
  <si>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</si>
  <si>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</si>
  <si>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</si>
  <si>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</si>
  <si>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</si>
  <si>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</si>
  <si>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</si>
  <si>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</si>
  <si>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</si>
  <si>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</si>
  <si>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</si>
  <si>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</si>
  <si>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</si>
  <si>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</si>
  <si>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</si>
  <si>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</si>
  <si>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</si>
  <si>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</si>
  <si>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</si>
  <si>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</si>
  <si>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</si>
  <si>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</si>
  <si>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</si>
  <si>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</si>
  <si>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</si>
  <si>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</si>
  <si>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</si>
  <si>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</si>
  <si>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</si>
  <si>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</si>
  <si>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</si>
  <si>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</si>
  <si>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</si>
  <si>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</si>
  <si>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</si>
  <si>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</si>
  <si>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</si>
  <si>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</si>
  <si>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</si>
  <si>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</si>
  <si>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</si>
  <si>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</si>
  <si>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</si>
  <si>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</si>
  <si>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</si>
  <si>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</si>
  <si>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</si>
  <si>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</si>
  <si>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</si>
  <si>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</si>
  <si>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</si>
  <si>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</si>
  <si>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</si>
  <si>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</si>
  <si>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</si>
  <si>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</si>
  <si>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</si>
  <si>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</si>
  <si>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</si>
  <si>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</si>
  <si>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</si>
  <si>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</si>
  <si>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</si>
  <si>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</si>
  <si>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</si>
  <si>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</si>
  <si>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</si>
  <si>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</si>
  <si>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</si>
  <si>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</si>
  <si>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</si>
  <si>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</si>
  <si>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</si>
  <si>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</si>
  <si>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</si>
  <si>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</si>
  <si>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</si>
  <si>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</si>
  <si>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</si>
  <si>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</si>
  <si>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</si>
  <si>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</si>
  <si>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</si>
  <si>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</si>
  <si>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</si>
  <si>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</si>
  <si>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</si>
  <si>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</si>
  <si>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</si>
  <si>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</si>
  <si>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</si>
  <si>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</si>
  <si>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</si>
  <si>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</si>
  <si>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</si>
  <si>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</si>
  <si>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</si>
  <si>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</si>
  <si>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</si>
  <si>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</si>
  <si>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</si>
  <si>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</si>
  <si>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</si>
  <si>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</si>
  <si>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</si>
  <si>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</si>
  <si>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</si>
  <si>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</si>
  <si>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</si>
  <si>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</si>
  <si>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</si>
  <si>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</si>
  <si>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</si>
  <si>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</si>
  <si>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</si>
  <si>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</si>
  <si>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</si>
  <si>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</si>
  <si>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</si>
  <si>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</si>
  <si>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</si>
  <si>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</si>
  <si>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</si>
  <si>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</si>
  <si>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</si>
  <si>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</si>
  <si>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</si>
  <si>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</si>
  <si>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</si>
  <si>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</si>
  <si>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</si>
  <si>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</si>
  <si>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</si>
  <si>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</si>
  <si>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</si>
  <si>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</si>
  <si>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</si>
  <si>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</si>
  <si>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</si>
  <si>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</si>
  <si>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</si>
  <si>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</si>
  <si>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</si>
  <si>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</si>
  <si>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</si>
  <si>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</si>
  <si>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</si>
  <si>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</si>
  <si>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</si>
  <si>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</si>
  <si>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</si>
  <si>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</si>
  <si>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</si>
  <si>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</si>
  <si>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</si>
  <si>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</si>
  <si>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</si>
  <si>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</si>
  <si>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</si>
  <si>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</si>
  <si>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</si>
  <si>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</si>
  <si>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</si>
  <si>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</si>
  <si>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</si>
  <si>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</si>
  <si>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</si>
  <si>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</si>
  <si>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</si>
  <si>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</si>
  <si>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</si>
  <si>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</si>
  <si>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</si>
  <si>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</si>
  <si>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</si>
  <si>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</si>
  <si>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</si>
  <si>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</si>
  <si>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</si>
  <si>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</si>
  <si>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</si>
  <si>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</si>
  <si>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</si>
  <si>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</si>
  <si>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</si>
  <si>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</si>
  <si>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</si>
  <si>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</si>
  <si>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</si>
  <si>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</si>
  <si>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</si>
  <si>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</si>
  <si>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</si>
  <si>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</si>
  <si>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</si>
  <si>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</si>
  <si>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</si>
  <si>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</si>
  <si>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</si>
  <si>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</si>
  <si>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</si>
  <si>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</si>
  <si>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</si>
  <si>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</si>
  <si>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</si>
  <si>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</si>
  <si>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</si>
  <si>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</si>
  <si>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</si>
  <si>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</si>
  <si>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</si>
  <si>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</si>
  <si>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</si>
  <si>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</si>
  <si>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</si>
  <si>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</si>
  <si>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</si>
  <si>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</si>
  <si>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</si>
  <si>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</si>
  <si>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</si>
  <si>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</si>
  <si>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</si>
  <si>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</si>
  <si>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</si>
  <si>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</si>
  <si>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</si>
  <si>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</si>
  <si>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</si>
  <si>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</si>
  <si>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</si>
  <si>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</si>
  <si>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</si>
  <si>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</si>
  <si>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</si>
  <si>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</si>
  <si>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</si>
  <si>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</si>
  <si>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</si>
  <si>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</si>
  <si>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</si>
  <si>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</si>
  <si>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</si>
  <si>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</si>
  <si>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</si>
  <si>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</si>
  <si>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</si>
  <si>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</si>
  <si>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</si>
  <si>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</si>
  <si>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</si>
  <si>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</si>
  <si>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</si>
  <si>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</si>
  <si>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</si>
  <si>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</si>
  <si>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</si>
  <si>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</si>
  <si>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</si>
  <si>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</si>
  <si>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</si>
  <si>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</si>
  <si>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</si>
  <si>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</si>
  <si>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</si>
  <si>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</si>
  <si>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</si>
  <si>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</si>
  <si>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</si>
  <si>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</si>
  <si>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</si>
  <si>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</si>
  <si>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</si>
  <si>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</si>
  <si>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</si>
  <si>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</si>
  <si>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</si>
  <si>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</si>
  <si>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</si>
  <si>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</si>
  <si>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</si>
  <si>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</si>
  <si>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</si>
  <si>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</si>
  <si>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</si>
  <si>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</si>
  <si>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</si>
  <si>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</si>
  <si>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</si>
  <si>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</si>
  <si>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</si>
  <si>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</si>
  <si>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</si>
  <si>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</si>
  <si>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</si>
  <si>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</si>
  <si>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</si>
  <si>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</si>
  <si>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</si>
  <si>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</si>
  <si>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</si>
  <si>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</si>
  <si>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</si>
  <si>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</si>
  <si>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</si>
  <si>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</si>
  <si>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</si>
  <si>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</si>
  <si>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</si>
  <si>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</si>
  <si>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</si>
  <si>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</si>
  <si>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</si>
  <si>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</si>
  <si>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</si>
  <si>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</si>
  <si>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</si>
  <si>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</si>
  <si>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</si>
  <si>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</si>
  <si>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</si>
  <si>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</si>
  <si>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</si>
  <si>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</si>
  <si>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</si>
  <si>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</si>
  <si>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</si>
  <si>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</si>
  <si>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</si>
  <si>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</si>
  <si>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</si>
  <si>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</si>
  <si>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</si>
  <si>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</si>
  <si>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</si>
  <si>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</si>
  <si>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</si>
  <si>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</si>
  <si>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</si>
  <si>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</si>
  <si>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</si>
  <si>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</si>
  <si>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</si>
  <si>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</si>
  <si>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</si>
  <si>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</si>
  <si>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</si>
  <si>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</si>
  <si>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</si>
  <si>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</si>
  <si>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</si>
  <si>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</si>
  <si>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</si>
  <si>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</si>
  <si>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</si>
  <si>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</si>
  <si>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</si>
  <si>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</si>
  <si>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</si>
  <si>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</si>
  <si>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</si>
  <si>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</si>
  <si>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</si>
  <si>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</si>
  <si>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</si>
  <si>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</si>
  <si>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</si>
  <si>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</si>
  <si>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</si>
  <si>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</si>
  <si>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</si>
  <si>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</si>
  <si>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</si>
  <si>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</si>
  <si>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</si>
  <si>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</si>
  <si>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</si>
  <si>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</si>
  <si>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</si>
  <si>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</si>
  <si>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</si>
  <si>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</si>
  <si>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</si>
  <si>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</si>
  <si>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</si>
  <si>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</si>
  <si>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</si>
  <si>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</si>
  <si>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</si>
  <si>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</si>
  <si>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</si>
  <si>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</si>
  <si>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</si>
  <si>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</si>
  <si>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</si>
  <si>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</si>
  <si>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</si>
  <si>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</si>
  <si>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</si>
  <si>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</si>
  <si>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</si>
  <si>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</si>
  <si>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</si>
  <si>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</si>
  <si>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</si>
  <si>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</si>
  <si>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</si>
  <si>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</si>
  <si>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</si>
  <si>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</si>
  <si>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</si>
  <si>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</si>
  <si>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</si>
  <si>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</si>
  <si>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</si>
  <si>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</si>
  <si>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</si>
  <si>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</si>
  <si>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</si>
  <si>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</si>
  <si>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</si>
  <si>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</si>
  <si>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</si>
  <si>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</si>
  <si>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</si>
  <si>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</si>
  <si>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</si>
  <si>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</si>
  <si>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</si>
  <si>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</si>
  <si>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</si>
  <si>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</si>
  <si>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</si>
  <si>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</si>
  <si>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</si>
  <si>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</si>
  <si>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</si>
  <si>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</si>
  <si>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</si>
  <si>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</si>
  <si>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</si>
  <si>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</si>
  <si>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</si>
  <si>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</si>
  <si>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</si>
  <si>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</si>
  <si>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</si>
  <si>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</si>
  <si>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</si>
  <si>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</si>
  <si>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</si>
  <si>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</si>
  <si>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</si>
  <si>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</si>
  <si>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</si>
  <si>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</si>
  <si>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</si>
  <si>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</si>
  <si>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</si>
  <si>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</si>
  <si>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</si>
  <si>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</si>
  <si>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</si>
  <si>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</si>
  <si>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</si>
  <si>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</si>
  <si>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</si>
  <si>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</si>
  <si>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</si>
  <si>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</si>
  <si>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</si>
  <si>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</si>
  <si>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</si>
  <si>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</si>
  <si>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</si>
  <si>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</si>
  <si>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</si>
  <si>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</si>
  <si>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</si>
  <si>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</si>
  <si>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</si>
  <si>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</si>
  <si>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</si>
  <si>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</si>
  <si>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</si>
  <si>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</si>
  <si>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</si>
  <si>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</si>
  <si>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</si>
  <si>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</si>
  <si>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</si>
  <si>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</si>
  <si>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</si>
  <si>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</si>
  <si>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</si>
  <si>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</si>
  <si>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</si>
  <si>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</si>
  <si>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</si>
  <si>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</si>
  <si>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</si>
  <si>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</si>
  <si>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</si>
  <si>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</si>
  <si>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</si>
  <si>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</si>
  <si>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</si>
  <si>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</si>
  <si>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</si>
  <si>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</si>
  <si>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</si>
  <si>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</si>
  <si>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</si>
  <si>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</si>
  <si>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</si>
  <si>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</si>
  <si>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</si>
  <si>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</si>
  <si>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</si>
  <si>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</si>
  <si>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</si>
  <si>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</si>
  <si>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</si>
  <si>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</si>
  <si>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</si>
  <si>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</si>
  <si>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</si>
  <si>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</si>
  <si>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</si>
  <si>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</si>
  <si>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</si>
  <si>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</si>
  <si>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</si>
  <si>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</si>
  <si>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</si>
  <si>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</si>
  <si>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</si>
  <si>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</si>
  <si>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</si>
  <si>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</si>
  <si>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</si>
  <si>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</si>
  <si>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</si>
  <si>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</si>
  <si>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</si>
  <si>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</si>
  <si>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</si>
  <si>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</si>
  <si>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</si>
  <si>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</si>
  <si>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</si>
  <si>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</si>
  <si>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</si>
  <si>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</si>
  <si>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</si>
  <si>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</si>
  <si>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</si>
  <si>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</si>
  <si>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</si>
  <si>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</si>
  <si>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</si>
  <si>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</si>
  <si>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</si>
  <si>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</si>
  <si>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</si>
  <si>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</si>
  <si>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</si>
  <si>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</si>
  <si>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</si>
  <si>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</si>
  <si>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</si>
  <si>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</si>
  <si>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</si>
  <si>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</si>
  <si>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</si>
  <si>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</si>
  <si>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</si>
  <si>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</si>
  <si>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</si>
  <si>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</si>
  <si>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</si>
  <si>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</si>
  <si>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</si>
  <si>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</si>
  <si>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</si>
  <si>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</si>
  <si>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</si>
  <si>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</si>
  <si>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</si>
  <si>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</si>
  <si>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</si>
  <si>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</si>
  <si>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</si>
  <si>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</si>
  <si>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</si>
  <si>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</si>
  <si>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</si>
  <si>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</si>
  <si>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</si>
  <si>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</si>
  <si>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</si>
  <si>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</si>
  <si>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</si>
  <si>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</si>
  <si>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</si>
  <si>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</si>
  <si>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</si>
  <si>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</si>
  <si>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</si>
  <si>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</si>
  <si>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</si>
  <si>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</si>
  <si>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</si>
  <si>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</si>
  <si>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</si>
  <si>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</si>
  <si>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</si>
  <si>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</si>
  <si>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</si>
  <si>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</si>
  <si>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</si>
  <si>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</si>
  <si>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</si>
  <si>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</si>
  <si>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</si>
  <si>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</si>
  <si>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</si>
  <si>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</si>
  <si>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</si>
  <si>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</si>
  <si>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</si>
  <si>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</si>
  <si>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</si>
  <si>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</si>
  <si>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</si>
  <si>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</si>
  <si>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</si>
  <si>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</si>
  <si>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</si>
  <si>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</si>
  <si>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</si>
  <si>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</si>
  <si>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</si>
  <si>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</si>
  <si>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</si>
  <si>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</si>
  <si>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</si>
  <si>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</si>
  <si>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</si>
  <si>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</si>
  <si>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</si>
  <si>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</si>
  <si>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</si>
  <si>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</si>
  <si>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</si>
  <si>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</si>
  <si>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</si>
  <si>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</si>
  <si>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</si>
  <si>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</si>
  <si>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</si>
  <si>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</si>
  <si>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</si>
  <si>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</si>
  <si>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</si>
  <si>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</si>
  <si>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</si>
  <si>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</si>
  <si>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</si>
  <si>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</si>
  <si>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</si>
  <si>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</si>
  <si>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</si>
  <si>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</si>
  <si>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</si>
  <si>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</si>
  <si>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</si>
  <si>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</si>
  <si>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</si>
  <si>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</si>
  <si>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</si>
  <si>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</si>
  <si>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</si>
  <si>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</si>
  <si>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</si>
  <si>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</si>
  <si>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</si>
  <si>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</si>
  <si>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</si>
  <si>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</si>
  <si>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</si>
  <si>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</si>
  <si>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</si>
  <si>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</si>
  <si>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</si>
  <si>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</si>
  <si>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</si>
  <si>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</si>
  <si>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</si>
  <si>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</si>
  <si>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</si>
  <si>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</si>
  <si>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</si>
  <si>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</si>
  <si>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</si>
  <si>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</si>
  <si>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</si>
  <si>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</si>
  <si>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</si>
  <si>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</si>
  <si>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</si>
  <si>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</si>
  <si>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</si>
  <si>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</si>
  <si>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</si>
  <si>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</si>
  <si>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</si>
  <si>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</si>
  <si>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</si>
  <si>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</si>
  <si>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</si>
  <si>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</si>
  <si>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</si>
  <si>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</si>
  <si>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</si>
  <si>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</si>
  <si>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</si>
  <si>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</si>
  <si>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</si>
  <si>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</si>
  <si>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</si>
  <si>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</si>
  <si>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</si>
  <si>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</si>
  <si>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</si>
  <si>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</si>
  <si>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</si>
  <si>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</si>
  <si>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</si>
  <si>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</si>
  <si>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</si>
  <si>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</si>
  <si>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</si>
  <si>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</si>
  <si>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</si>
  <si>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</si>
  <si>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</si>
  <si>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</si>
  <si>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</si>
  <si>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</si>
  <si>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</si>
  <si>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</si>
  <si>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</si>
  <si>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</si>
  <si>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</si>
  <si>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</si>
  <si>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</si>
  <si>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</si>
  <si>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</si>
  <si>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</si>
  <si>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</si>
  <si>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</si>
  <si>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</si>
  <si>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</si>
  <si>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</si>
  <si>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</si>
  <si>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</si>
  <si>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</si>
  <si>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</si>
  <si>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</si>
  <si>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</si>
  <si>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</si>
  <si>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</si>
  <si>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</si>
  <si>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</si>
  <si>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</si>
  <si>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</si>
  <si>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</si>
  <si>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</si>
  <si>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</si>
  <si>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</si>
  <si>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</si>
  <si>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</si>
  <si>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</si>
  <si>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</si>
  <si>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</si>
  <si>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</si>
  <si>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</si>
  <si>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</si>
  <si>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</si>
  <si>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</si>
  <si>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</si>
  <si>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</si>
  <si>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</si>
  <si>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</si>
  <si>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</si>
  <si>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</si>
  <si>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</si>
  <si>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</si>
  <si>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</si>
  <si>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</si>
  <si>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</si>
  <si>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</si>
  <si>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</si>
  <si>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</si>
  <si>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</si>
  <si>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</si>
  <si>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</si>
  <si>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</si>
  <si>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</si>
  <si>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</si>
  <si>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</si>
  <si>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</si>
  <si>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</si>
  <si>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</si>
  <si>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</si>
  <si>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</si>
  <si>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</si>
  <si>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</si>
  <si>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</si>
  <si>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</si>
  <si>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</si>
  <si>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</si>
  <si>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</si>
  <si>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</si>
  <si>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</si>
  <si>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</si>
  <si>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</si>
  <si>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</si>
  <si>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</si>
  <si>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</si>
  <si>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</si>
  <si>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</si>
  <si>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</si>
  <si>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</si>
  <si>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</si>
  <si>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</si>
  <si>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</si>
  <si>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</si>
  <si>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</si>
  <si>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</si>
  <si>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</si>
  <si>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</si>
  <si>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</si>
  <si>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</si>
  <si>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</si>
  <si>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</si>
  <si>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</si>
  <si>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</si>
  <si>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</si>
  <si>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</si>
  <si>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</si>
  <si>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</si>
  <si>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</si>
  <si>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</si>
  <si>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</si>
  <si>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</si>
  <si>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</si>
  <si>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</si>
  <si>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</si>
  <si>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</si>
  <si>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</si>
  <si>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</si>
  <si>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</si>
  <si>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</si>
  <si>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</si>
  <si>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</si>
  <si>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</si>
  <si>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</si>
  <si>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</si>
  <si>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</si>
  <si>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</si>
  <si>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</si>
  <si>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</si>
  <si>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</si>
  <si>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</si>
  <si>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</si>
  <si>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</si>
  <si>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</si>
  <si>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</si>
  <si>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</si>
  <si>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</si>
  <si>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</si>
  <si>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</si>
  <si>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</si>
  <si>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</si>
  <si>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</si>
  <si>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</si>
  <si>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</si>
  <si>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</si>
  <si>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</si>
  <si>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</si>
  <si>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</si>
  <si>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</si>
  <si>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</si>
  <si>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</si>
  <si>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</si>
  <si>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</si>
  <si>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</si>
  <si>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</si>
  <si>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</si>
  <si>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</si>
  <si>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</si>
  <si>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</si>
  <si>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</si>
  <si>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</si>
  <si>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</si>
  <si>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</si>
  <si>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</si>
  <si>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</si>
  <si>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</si>
  <si>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</si>
  <si>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</si>
  <si>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</si>
  <si>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</si>
  <si>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</si>
  <si>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</si>
  <si>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</si>
  <si>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</si>
  <si>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</si>
  <si>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</si>
  <si>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</si>
  <si>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</si>
  <si>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</si>
  <si>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</si>
  <si>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</si>
  <si>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</si>
  <si>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</si>
  <si>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</si>
  <si>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</si>
  <si>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</si>
  <si>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</si>
  <si>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</si>
  <si>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</si>
  <si>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</si>
  <si>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</si>
  <si>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</si>
  <si>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</si>
  <si>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</si>
  <si>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</si>
  <si>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</si>
  <si>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</si>
  <si>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</si>
  <si>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</si>
  <si>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</si>
  <si>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</si>
  <si>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</si>
  <si>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</si>
  <si>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</si>
  <si>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</si>
  <si>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</si>
  <si>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</si>
  <si>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</si>
  <si>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</si>
  <si>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</si>
  <si>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</si>
  <si>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</si>
  <si>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</si>
  <si>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</si>
  <si>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</si>
  <si>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</si>
  <si>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</si>
  <si>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</si>
  <si>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</si>
  <si>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</si>
  <si>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</si>
  <si>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</si>
  <si>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</si>
  <si>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</si>
  <si>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</si>
  <si>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</si>
  <si>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</si>
  <si>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</si>
  <si>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</si>
  <si>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</si>
  <si>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</si>
  <si>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</si>
  <si>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</si>
  <si>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</si>
  <si>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</si>
  <si>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</si>
  <si>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</si>
  <si>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</si>
  <si>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</si>
  <si>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</si>
  <si>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</si>
  <si>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</si>
  <si>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</si>
  <si>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</si>
  <si>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</si>
  <si>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</si>
  <si>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</si>
  <si>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</si>
  <si>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</si>
  <si>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</si>
  <si>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</si>
  <si>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</si>
  <si>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</si>
  <si>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</si>
  <si>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</si>
  <si>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</si>
  <si>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</si>
  <si>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</si>
  <si>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</si>
  <si>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</si>
  <si>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</si>
  <si>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</si>
  <si>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</si>
  <si>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</si>
  <si>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</si>
  <si>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</si>
  <si>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</si>
  <si>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</si>
  <si>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</si>
  <si>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</si>
  <si>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</si>
  <si>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</si>
  <si>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</si>
  <si>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</si>
  <si>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</si>
  <si>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</si>
  <si>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</si>
  <si>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</si>
  <si>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</si>
  <si>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</si>
  <si>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</si>
  <si>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</si>
  <si>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</si>
  <si>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</si>
  <si>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</si>
  <si>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</si>
  <si>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</si>
  <si>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</si>
  <si>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</si>
  <si>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</si>
  <si>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</si>
  <si>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</si>
  <si>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</si>
  <si>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</si>
  <si>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</si>
  <si>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</si>
  <si>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</si>
  <si>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</si>
  <si>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</si>
  <si>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</si>
  <si>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</si>
  <si>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</si>
  <si>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</si>
  <si>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</si>
  <si>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</si>
  <si>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</si>
  <si>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</si>
  <si>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</si>
  <si>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</si>
  <si>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</si>
  <si>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</si>
  <si>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</si>
  <si>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</si>
  <si>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</si>
  <si>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</si>
  <si>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</si>
  <si>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</si>
  <si>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</si>
  <si>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</si>
  <si>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</si>
  <si>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</si>
  <si>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</si>
  <si>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</si>
  <si>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</si>
  <si>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</si>
  <si>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</si>
  <si>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</si>
  <si>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</si>
  <si>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</si>
  <si>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</si>
  <si>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</si>
  <si>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</si>
  <si>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</si>
  <si>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</si>
  <si>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</si>
  <si>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</si>
  <si>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</si>
  <si>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</si>
  <si>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</si>
  <si>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</si>
  <si>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</si>
  <si>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</si>
  <si>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</si>
  <si>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</si>
  <si>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</si>
  <si>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</si>
  <si>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</si>
  <si>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</si>
  <si>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</si>
  <si>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</si>
  <si>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</si>
  <si>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</si>
  <si>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</si>
  <si>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</si>
  <si>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</si>
  <si>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</si>
  <si>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</si>
  <si>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</si>
  <si>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</si>
  <si>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</si>
  <si>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</si>
  <si>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</si>
  <si>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</si>
  <si>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</si>
  <si>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</si>
  <si>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</si>
  <si>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</si>
  <si>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</si>
  <si>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</si>
  <si>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</si>
  <si>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</si>
  <si>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</si>
  <si>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</si>
  <si>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</si>
  <si>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</si>
  <si>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</si>
  <si>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</si>
  <si>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</si>
  <si>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</si>
  <si>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</si>
  <si>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</si>
  <si>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</si>
  <si>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</si>
  <si>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</si>
  <si>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</si>
  <si>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</si>
  <si>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</si>
  <si>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</si>
  <si>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</si>
  <si>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</si>
  <si>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</si>
  <si>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</si>
  <si>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</si>
  <si>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</si>
  <si>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</si>
  <si>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</si>
  <si>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</si>
  <si>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</si>
  <si>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</si>
  <si>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</si>
  <si>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</si>
  <si>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</si>
  <si>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</si>
  <si>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</si>
  <si>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</si>
  <si>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</si>
  <si>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</si>
  <si>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</si>
  <si>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</si>
  <si>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</si>
  <si>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</si>
  <si>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</si>
  <si>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</si>
  <si>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</si>
  <si>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</si>
  <si>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</si>
  <si>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</si>
  <si>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</si>
  <si>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</si>
  <si>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</si>
  <si>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</si>
  <si>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</si>
  <si>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</si>
  <si>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</si>
  <si>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</si>
  <si>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</si>
  <si>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</si>
  <si>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</si>
  <si>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</si>
  <si>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</si>
  <si>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</si>
  <si>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</si>
  <si>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</si>
  <si>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</si>
  <si>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</si>
  <si>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</si>
  <si>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</si>
  <si>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</si>
  <si>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</si>
  <si>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</si>
  <si>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</si>
  <si>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</si>
  <si>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</si>
  <si>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</si>
  <si>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</si>
  <si>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</si>
  <si>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</si>
  <si>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</si>
  <si>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</si>
  <si>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</si>
  <si>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</si>
  <si>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</si>
  <si>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</si>
  <si>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</si>
  <si>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</si>
  <si>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</si>
  <si>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</si>
  <si>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</si>
  <si>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</si>
  <si>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</si>
  <si>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</si>
  <si>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</si>
  <si>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</si>
  <si>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</si>
  <si>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</si>
  <si>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</si>
  <si>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</si>
  <si>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</si>
  <si>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</si>
  <si>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</si>
  <si>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</si>
  <si>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</si>
  <si>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</si>
  <si>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</si>
  <si>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</si>
  <si>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</si>
  <si>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</si>
  <si>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</si>
  <si>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</si>
  <si>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</si>
  <si>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</si>
  <si>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</si>
  <si>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</si>
  <si>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</si>
  <si>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</si>
  <si>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</si>
  <si>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</si>
  <si>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</si>
  <si>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</si>
  <si>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</si>
  <si>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</si>
  <si>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</si>
  <si>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</si>
  <si>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</si>
  <si>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</si>
  <si>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</si>
  <si>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</si>
  <si>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</si>
  <si>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</si>
  <si>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</si>
  <si>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</si>
  <si>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</si>
  <si>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</si>
  <si>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</si>
  <si>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</si>
  <si>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</si>
  <si>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</si>
  <si>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</si>
  <si>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</si>
  <si>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</si>
  <si>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</si>
  <si>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</si>
  <si>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</si>
  <si>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</si>
  <si>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</si>
  <si>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</si>
  <si>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</si>
  <si>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</si>
  <si>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</si>
  <si>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</si>
  <si>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</si>
  <si>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</si>
  <si>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</si>
  <si>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</si>
  <si>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</si>
  <si>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</si>
  <si>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</si>
  <si>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</si>
  <si>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</si>
  <si>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</si>
  <si>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</si>
  <si>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</si>
  <si>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</si>
  <si>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</si>
  <si>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</si>
  <si>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</si>
  <si>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</si>
  <si>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</si>
  <si>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</si>
  <si>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</si>
  <si>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</si>
  <si>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</si>
  <si>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</si>
  <si>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</si>
  <si>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</si>
  <si>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</si>
  <si>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</si>
  <si>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</si>
  <si>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</si>
  <si>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</si>
  <si>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</si>
  <si>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</si>
  <si>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</si>
  <si>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</si>
  <si>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</si>
  <si>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</si>
  <si>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</si>
  <si>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</si>
  <si>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</si>
  <si>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</si>
  <si>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</si>
  <si>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</si>
  <si>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</si>
  <si>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</si>
  <si>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</si>
  <si>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</si>
  <si>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</si>
  <si>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</si>
  <si>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</si>
  <si>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</si>
  <si>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</si>
  <si>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</si>
  <si>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</si>
  <si>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</si>
  <si>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</si>
  <si>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</si>
  <si>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</si>
  <si>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</si>
  <si>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</si>
  <si>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</si>
  <si>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</si>
  <si>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</si>
  <si>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</si>
  <si>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</si>
  <si>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</si>
  <si>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</si>
  <si>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</si>
  <si>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</si>
  <si>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</si>
  <si>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</si>
  <si>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</si>
  <si>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</si>
  <si>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</si>
  <si>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</si>
  <si>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</si>
  <si>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</si>
  <si>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</si>
  <si>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</si>
  <si>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</si>
  <si>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</si>
  <si>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</si>
  <si>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</si>
  <si>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</si>
  <si>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</si>
  <si>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</si>
  <si>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</si>
  <si>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</si>
  <si>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</si>
  <si>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</si>
  <si>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</si>
  <si>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</si>
  <si>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</si>
  <si>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</si>
  <si>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</si>
  <si>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</si>
  <si>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</si>
  <si>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</si>
  <si>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</si>
  <si>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</si>
  <si>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</si>
  <si>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</si>
  <si>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</si>
  <si>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</si>
  <si>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</si>
  <si>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</si>
  <si>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</si>
  <si>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</si>
  <si>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</si>
  <si>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</si>
  <si>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</si>
  <si>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</si>
  <si>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</si>
  <si>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</si>
  <si>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</si>
  <si>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</si>
  <si>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</si>
  <si>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</si>
  <si>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</si>
  <si>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</si>
  <si>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</si>
  <si>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</si>
  <si>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</si>
  <si>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</si>
  <si>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</si>
  <si>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</si>
  <si>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</si>
  <si>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</si>
  <si>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</si>
  <si>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</si>
  <si>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</si>
  <si>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</si>
  <si>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</si>
  <si>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</si>
  <si>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</si>
  <si>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</si>
  <si>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</si>
  <si>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</si>
  <si>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</si>
  <si>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</si>
  <si>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</si>
  <si>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</si>
  <si>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</si>
  <si>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</si>
  <si>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</si>
  <si>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</si>
  <si>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</si>
  <si>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</si>
  <si>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</si>
  <si>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</si>
  <si>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</si>
  <si>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</si>
  <si>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</si>
  <si>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</si>
  <si>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</si>
  <si>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</si>
  <si>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</si>
  <si>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</si>
  <si>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</si>
  <si>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</si>
  <si>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</si>
  <si>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</si>
  <si>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</si>
  <si>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</si>
  <si>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</si>
  <si>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</si>
  <si>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</si>
  <si>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</si>
  <si>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</si>
  <si>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</si>
  <si>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</si>
  <si>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</si>
  <si>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</si>
  <si>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</si>
  <si>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</si>
  <si>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</si>
  <si>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</si>
  <si>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</si>
  <si>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</si>
  <si>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</si>
  <si>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</si>
  <si>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</si>
  <si>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</si>
  <si>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</si>
  <si>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</si>
  <si>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</si>
  <si>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</si>
  <si>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</si>
  <si>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</si>
  <si>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</si>
  <si>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</si>
  <si>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</si>
  <si>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</si>
  <si>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</si>
  <si>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</si>
  <si>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</si>
  <si>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</si>
  <si>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</si>
  <si>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</si>
  <si>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</si>
  <si>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</si>
  <si>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</si>
  <si>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</si>
  <si>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</si>
  <si>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</si>
  <si>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</si>
  <si>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</si>
  <si>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</si>
  <si>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</si>
  <si>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</si>
  <si>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</si>
  <si>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</si>
  <si>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</si>
  <si>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</si>
  <si>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</si>
  <si>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</si>
  <si>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</si>
  <si>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</si>
  <si>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</si>
  <si>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</si>
  <si>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</si>
  <si>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</si>
  <si>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</si>
  <si>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</si>
  <si>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</si>
  <si>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</si>
  <si>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</si>
  <si>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</si>
  <si>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</si>
  <si>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</si>
  <si>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</si>
  <si>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</si>
  <si>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</si>
  <si>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</si>
  <si>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</si>
  <si>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</si>
  <si>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</si>
  <si>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</si>
  <si>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</si>
  <si>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</si>
  <si>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</si>
  <si>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</si>
  <si>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</si>
  <si>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</si>
  <si>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</si>
  <si>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</si>
  <si>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</si>
  <si>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</si>
  <si>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</si>
  <si>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</si>
  <si>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</si>
  <si>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</si>
  <si>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</si>
  <si>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</si>
  <si>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</si>
  <si>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</si>
  <si>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</si>
  <si>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</si>
  <si>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</si>
  <si>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</si>
  <si>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</si>
  <si>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</si>
  <si>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</si>
  <si>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</si>
  <si>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</si>
  <si>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</si>
  <si>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</si>
  <si>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</si>
  <si>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</si>
  <si>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</si>
  <si>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</si>
  <si>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</si>
  <si>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</si>
  <si>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</si>
  <si>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</si>
  <si>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</si>
  <si>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</si>
  <si>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</si>
  <si>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</si>
  <si>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</si>
  <si>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</si>
  <si>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</si>
  <si>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</si>
  <si>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</si>
  <si>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</si>
  <si>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</si>
  <si>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</si>
  <si>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</si>
  <si>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</si>
  <si>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</si>
  <si>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</si>
  <si>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</si>
  <si>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</si>
  <si>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</si>
  <si>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</si>
  <si>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</si>
  <si>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</si>
  <si>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</si>
  <si>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</si>
  <si>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</si>
  <si>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</si>
  <si>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</si>
  <si>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</si>
  <si>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</si>
  <si>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</si>
  <si>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</si>
  <si>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</si>
  <si>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</si>
  <si>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</si>
  <si>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</si>
  <si>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</si>
  <si>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</si>
  <si>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</si>
  <si>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</si>
  <si>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</si>
  <si>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</si>
  <si>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</si>
  <si>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</si>
  <si>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</si>
  <si>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</si>
  <si>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</si>
  <si>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</si>
  <si>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</si>
  <si>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</si>
  <si>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</si>
  <si>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</si>
  <si>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</si>
  <si>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</si>
  <si>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</si>
  <si>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</si>
  <si>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</si>
  <si>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</si>
  <si>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</si>
  <si>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</si>
  <si>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</si>
  <si>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</si>
  <si>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</si>
  <si>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</si>
  <si>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</si>
  <si>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</si>
  <si>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</si>
  <si>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</si>
  <si>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</si>
  <si>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</si>
  <si>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</si>
  <si>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</si>
  <si>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</si>
  <si>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</si>
  <si>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</si>
  <si>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</si>
  <si>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</si>
  <si>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</si>
  <si>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</si>
  <si>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</si>
  <si>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</si>
  <si>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</si>
  <si>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</si>
  <si>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</si>
  <si>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</si>
  <si>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</si>
  <si>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</si>
  <si>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</si>
  <si>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</si>
  <si>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</si>
  <si>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</si>
  <si>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</si>
  <si>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</si>
  <si>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</si>
  <si>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</si>
  <si>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</si>
  <si>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</si>
  <si>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</si>
  <si>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</si>
  <si>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</si>
  <si>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</si>
  <si>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</si>
  <si>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</si>
  <si>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</si>
  <si>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</si>
  <si>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</si>
  <si>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</si>
  <si>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</si>
  <si>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</si>
  <si>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</si>
  <si>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</si>
  <si>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</si>
  <si>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</si>
  <si>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</si>
  <si>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</si>
  <si>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</si>
  <si>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</si>
  <si>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</si>
  <si>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</si>
  <si>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</si>
  <si>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</si>
  <si>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</si>
  <si>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</si>
  <si>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</si>
  <si>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</si>
  <si>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</si>
  <si>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</si>
  <si>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</si>
  <si>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</si>
  <si>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</si>
  <si>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</si>
  <si>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</si>
  <si>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</si>
  <si>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</si>
  <si>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</si>
  <si>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</si>
  <si>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</si>
  <si>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</si>
  <si>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</si>
  <si>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</si>
  <si>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</si>
  <si>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</si>
  <si>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</si>
  <si>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</si>
  <si>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</si>
  <si>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</si>
  <si>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</si>
  <si>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</si>
  <si>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</si>
  <si>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</si>
  <si>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</si>
  <si>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</si>
  <si>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</si>
  <si>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</si>
  <si>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</si>
  <si>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</si>
  <si>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</si>
  <si>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</si>
  <si>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</si>
  <si>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</si>
  <si>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</si>
  <si>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</si>
  <si>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</si>
  <si>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</si>
  <si>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</si>
  <si>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</si>
  <si>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</si>
  <si>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</si>
  <si>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</si>
  <si>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</si>
  <si>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</si>
  <si>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</si>
  <si>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</si>
  <si>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</si>
  <si>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</si>
  <si>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</si>
  <si>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</si>
  <si>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</si>
  <si>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</si>
  <si>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</si>
  <si>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</si>
  <si>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</si>
  <si>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</si>
  <si>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</si>
  <si>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</si>
  <si>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</si>
  <si>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</si>
  <si>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</si>
  <si>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</si>
  <si>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</si>
  <si>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</si>
  <si>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</si>
  <si>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</si>
  <si>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</si>
  <si>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</si>
  <si>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</si>
  <si>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</si>
  <si>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</si>
  <si>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</si>
  <si>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</si>
  <si>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</si>
  <si>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</si>
  <si>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</si>
  <si>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</si>
  <si>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</si>
  <si>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</si>
  <si>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</si>
  <si>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</si>
  <si>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</si>
  <si>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</si>
  <si>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</si>
  <si>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</si>
  <si>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</si>
  <si>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</si>
  <si>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</si>
  <si>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</si>
  <si>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</si>
  <si>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</si>
  <si>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</si>
  <si>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</si>
  <si>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</si>
  <si>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</si>
  <si>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</si>
  <si>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</si>
  <si>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</si>
  <si>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</si>
  <si>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</si>
  <si>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</si>
  <si>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</si>
  <si>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</si>
  <si>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</si>
  <si>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</si>
  <si>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</si>
  <si>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</si>
  <si>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</si>
  <si>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</si>
  <si>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</si>
  <si>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</si>
  <si>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</si>
  <si>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</si>
  <si>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</si>
  <si>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</si>
  <si>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</si>
  <si>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</si>
  <si>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</si>
  <si>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</si>
  <si>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</si>
  <si>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</si>
  <si>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</si>
  <si>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</si>
  <si>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</si>
  <si>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</si>
  <si>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</si>
  <si>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</si>
  <si>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</si>
  <si>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</si>
  <si>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</si>
  <si>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</si>
  <si>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</si>
  <si>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</si>
  <si>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</si>
  <si>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</si>
  <si>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</si>
  <si>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</si>
  <si>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</si>
  <si>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</si>
  <si>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</si>
  <si>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</si>
  <si>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</si>
  <si>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</si>
  <si>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</si>
  <si>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</si>
  <si>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</si>
  <si>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</si>
  <si>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</si>
  <si>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</si>
  <si>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</si>
  <si>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</si>
  <si>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</si>
  <si>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</si>
  <si>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</si>
  <si>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</si>
  <si>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</si>
  <si>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</si>
  <si>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</si>
  <si>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</si>
  <si>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</si>
  <si>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</si>
  <si>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</si>
  <si>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</si>
  <si>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</si>
  <si>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</si>
  <si>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</si>
  <si>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</si>
  <si>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</si>
  <si>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</si>
  <si>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</si>
  <si>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</si>
  <si>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</si>
  <si>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</si>
  <si>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</si>
  <si>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</si>
  <si>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</si>
  <si>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</si>
  <si>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</si>
  <si>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</si>
  <si>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</si>
  <si>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</si>
  <si>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</si>
  <si>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</si>
  <si>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</si>
  <si>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</si>
  <si>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</si>
  <si>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</si>
  <si>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</si>
  <si>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</si>
  <si>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</si>
  <si>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</si>
  <si>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</si>
  <si>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</si>
  <si>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</si>
  <si>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</si>
  <si>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</si>
  <si>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</si>
  <si>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</si>
  <si>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</si>
  <si>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</si>
  <si>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</si>
  <si>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</si>
  <si>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</si>
  <si>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</si>
  <si>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</si>
  <si>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</si>
  <si>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</si>
  <si>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</si>
  <si>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</si>
  <si>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</si>
  <si>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</si>
  <si>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</si>
  <si>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</si>
  <si>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</si>
  <si>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</si>
  <si>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</si>
  <si>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</si>
  <si>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</si>
  <si>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</si>
  <si>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</si>
  <si>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</si>
  <si>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</si>
  <si>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</si>
  <si>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</si>
  <si>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</si>
  <si>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</si>
  <si>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</si>
  <si>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</si>
  <si>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</si>
  <si>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</si>
  <si>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</si>
  <si>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</si>
  <si>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</si>
  <si>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</si>
  <si>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</si>
  <si>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</si>
  <si>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</si>
  <si>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</si>
  <si>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</si>
  <si>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</si>
  <si>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</si>
  <si>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</si>
  <si>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</si>
  <si>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</si>
  <si>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</si>
  <si>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</si>
  <si>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</si>
  <si>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</si>
  <si>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</si>
  <si>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</si>
  <si>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</si>
  <si>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</si>
  <si>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</si>
  <si>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</si>
  <si>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</si>
  <si>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</si>
  <si>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</si>
  <si>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</si>
  <si>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</si>
  <si>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</si>
  <si>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</si>
  <si>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</si>
  <si>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</si>
  <si>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</si>
  <si>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</si>
  <si>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</si>
  <si>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</si>
  <si>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</si>
  <si>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</si>
  <si>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</si>
  <si>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</si>
  <si>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</si>
  <si>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</si>
  <si>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</si>
  <si>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</si>
  <si>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</si>
  <si>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</si>
  <si>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</si>
  <si>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</si>
  <si>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</si>
  <si>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</si>
  <si>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</si>
  <si>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</si>
  <si>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</si>
  <si>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</si>
  <si>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</si>
  <si>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</si>
  <si>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</si>
  <si>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</si>
  <si>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</si>
  <si>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</si>
  <si>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</si>
  <si>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</si>
  <si>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</si>
  <si>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</si>
  <si>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</si>
  <si>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</si>
  <si>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</si>
  <si>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</si>
  <si>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</si>
  <si>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</si>
  <si>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</si>
  <si>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</si>
  <si>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</si>
  <si>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</si>
  <si>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</si>
  <si>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</si>
  <si>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</si>
  <si>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</si>
  <si>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</si>
  <si>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</si>
  <si>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</si>
  <si>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</si>
  <si>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</si>
  <si>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</si>
  <si>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</si>
  <si>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</si>
  <si>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</si>
  <si>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</si>
  <si>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</si>
  <si>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</si>
  <si>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</si>
  <si>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</si>
  <si>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</si>
  <si>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</si>
  <si>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</si>
  <si>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</si>
  <si>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</si>
  <si>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</si>
  <si>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</si>
  <si>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</si>
  <si>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</si>
  <si>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</si>
  <si>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</si>
  <si>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</si>
  <si>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</si>
  <si>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</si>
  <si>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</si>
  <si>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</si>
  <si>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</si>
  <si>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</si>
  <si>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</si>
  <si>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</si>
  <si>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</si>
  <si>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</si>
  <si>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</si>
  <si>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</si>
  <si>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</si>
  <si>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</si>
  <si>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</si>
  <si>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</si>
  <si>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</si>
  <si>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</si>
  <si>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</si>
  <si>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</si>
  <si>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</si>
  <si>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</si>
  <si>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</si>
  <si>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</si>
  <si>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</si>
  <si>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</si>
  <si>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</si>
  <si>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</si>
  <si>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</si>
  <si>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</si>
  <si>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</si>
  <si>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</si>
  <si>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</si>
  <si>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</si>
  <si>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</si>
  <si>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</si>
  <si>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</si>
  <si>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</si>
  <si>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</si>
  <si>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</si>
  <si>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</si>
  <si>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</si>
  <si>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</si>
  <si>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</si>
  <si>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</si>
  <si>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</si>
  <si>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</si>
  <si>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</si>
  <si>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</si>
  <si>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</si>
  <si>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</si>
  <si>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</si>
  <si>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</si>
  <si>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</si>
  <si>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</si>
  <si>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</si>
  <si>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</si>
  <si>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</si>
  <si>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</si>
  <si>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</si>
  <si>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</si>
  <si>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</si>
  <si>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</si>
  <si>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</si>
  <si>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</si>
  <si>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</si>
  <si>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</si>
  <si>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</si>
  <si>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</si>
  <si>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</si>
  <si>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</si>
  <si>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</si>
  <si>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</si>
  <si>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</si>
  <si>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</si>
  <si>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</si>
  <si>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</si>
  <si>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</si>
  <si>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</si>
  <si>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</si>
  <si>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</si>
  <si>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</si>
  <si>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</si>
  <si>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</si>
  <si>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</si>
  <si>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</si>
  <si>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</si>
  <si>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</si>
  <si>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</si>
  <si>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</si>
  <si>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</si>
  <si>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</si>
  <si>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</si>
  <si>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</si>
  <si>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</si>
  <si>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</si>
  <si>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</si>
  <si>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</si>
  <si>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</si>
  <si>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</si>
  <si>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</si>
  <si>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</si>
  <si>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</si>
  <si>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</si>
  <si>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</si>
  <si>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</si>
  <si>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</si>
  <si>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</si>
  <si>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</si>
  <si>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</si>
  <si>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</si>
  <si>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</si>
  <si>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</si>
  <si>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</si>
  <si>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</si>
  <si>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</si>
  <si>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</si>
  <si>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</si>
  <si>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</si>
  <si>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</si>
  <si>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</si>
  <si>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</si>
  <si>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</si>
  <si>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</si>
  <si>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</si>
  <si>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</si>
  <si>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</si>
  <si>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</si>
  <si>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</si>
  <si>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</si>
  <si>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</si>
  <si>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</si>
  <si>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</si>
  <si>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</si>
  <si>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</si>
  <si>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</si>
  <si>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</si>
  <si>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</si>
  <si>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</si>
  <si>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</si>
  <si>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</si>
  <si>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</si>
  <si>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</si>
  <si>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</si>
  <si>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</si>
  <si>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</si>
  <si>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</si>
  <si>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</si>
  <si>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</si>
  <si>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</si>
  <si>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</si>
  <si>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</si>
  <si>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</si>
  <si>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</si>
  <si>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</si>
  <si>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</si>
  <si>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</si>
  <si>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</si>
  <si>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</si>
  <si>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</si>
  <si>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</si>
  <si>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</si>
  <si>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</si>
  <si>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</si>
  <si>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</si>
  <si>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</si>
  <si>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</si>
  <si>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</si>
  <si>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</si>
  <si>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</si>
  <si>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</si>
  <si>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</si>
  <si>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</si>
  <si>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</si>
  <si>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</si>
  <si>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</si>
  <si>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</si>
  <si>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</si>
  <si>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</si>
  <si>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</si>
  <si>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</si>
  <si>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</si>
  <si>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</si>
  <si>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</si>
  <si>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</si>
  <si>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</si>
  <si>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</si>
  <si>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</si>
  <si>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</si>
  <si>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</si>
  <si>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</si>
  <si>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</si>
  <si>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</si>
  <si>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</si>
  <si>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</si>
  <si>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</si>
  <si>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</si>
  <si>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</si>
  <si>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</si>
  <si>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</si>
  <si>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</si>
  <si>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</si>
  <si>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</si>
  <si>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</si>
  <si>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</si>
  <si>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</si>
  <si>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</si>
  <si>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</si>
  <si>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</si>
  <si>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</si>
  <si>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</si>
  <si>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</si>
  <si>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</si>
  <si>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</si>
  <si>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</si>
  <si>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</si>
  <si>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</si>
  <si>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</si>
  <si>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</si>
  <si>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</si>
  <si>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</si>
  <si>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</si>
  <si>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</si>
  <si>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</si>
  <si>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</si>
  <si>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</si>
  <si>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</si>
  <si>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</si>
  <si>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</si>
  <si>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</si>
  <si>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</si>
  <si>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</si>
  <si>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</si>
  <si>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</si>
  <si>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</si>
  <si>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</si>
  <si>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</si>
  <si>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</si>
  <si>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</si>
  <si>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</si>
  <si>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</si>
  <si>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</si>
  <si>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</si>
  <si>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</si>
  <si>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</si>
  <si>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</si>
  <si>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</si>
  <si>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</si>
  <si>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</si>
  <si>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</si>
  <si>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</si>
  <si>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</si>
  <si>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</si>
  <si>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</si>
  <si>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</si>
  <si>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</si>
  <si>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</si>
  <si>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</si>
  <si>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</si>
  <si>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</si>
  <si>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</si>
  <si>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</si>
  <si>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</si>
  <si>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</si>
  <si>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</si>
  <si>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</si>
  <si>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</si>
  <si>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</si>
  <si>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</si>
  <si>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</si>
  <si>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</si>
  <si>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</si>
  <si>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</si>
  <si>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</si>
  <si>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</si>
  <si>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</si>
  <si>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</si>
  <si>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</si>
  <si>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</si>
  <si>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</si>
  <si>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</si>
  <si>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</si>
  <si>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</si>
  <si>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</si>
  <si>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</si>
  <si>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</si>
  <si>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</si>
  <si>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</si>
  <si>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</si>
  <si>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</si>
  <si>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</si>
  <si>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</si>
  <si>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</si>
  <si>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</si>
  <si>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</si>
  <si>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</si>
  <si>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</si>
  <si>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</si>
  <si>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</si>
  <si>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</si>
  <si>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</si>
  <si>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</si>
  <si>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</si>
  <si>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</si>
  <si>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</si>
  <si>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</si>
  <si>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</si>
  <si>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</si>
  <si>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</si>
  <si>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</si>
  <si>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</si>
  <si>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</si>
  <si>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</si>
  <si>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</si>
  <si>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</si>
  <si>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</si>
  <si>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</si>
  <si>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</si>
  <si>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</si>
  <si>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</si>
  <si>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</si>
  <si>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</si>
  <si>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</si>
  <si>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</si>
  <si>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</si>
  <si>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</si>
  <si>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</si>
  <si>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</si>
  <si>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</si>
  <si>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</si>
  <si>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</si>
  <si>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</si>
  <si>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</si>
  <si>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</si>
  <si>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</si>
  <si>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</si>
  <si>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</si>
  <si>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</si>
  <si>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</si>
  <si>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</si>
  <si>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</si>
  <si>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</si>
  <si>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</si>
  <si>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</si>
  <si>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</si>
  <si>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</si>
  <si>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</si>
  <si>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</si>
  <si>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</si>
  <si>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</si>
  <si>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</si>
  <si>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</si>
  <si>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</si>
  <si>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</si>
  <si>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</si>
  <si>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</si>
  <si>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</si>
  <si>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</si>
  <si>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</si>
  <si>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</si>
  <si>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</si>
  <si>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</si>
  <si>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</si>
  <si>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</si>
  <si>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</si>
  <si>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</si>
  <si>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</si>
  <si>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</si>
  <si>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</si>
  <si>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</si>
  <si>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</si>
  <si>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</si>
  <si>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</si>
  <si>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</si>
  <si>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</si>
  <si>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</si>
  <si>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</si>
  <si>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</si>
  <si>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</si>
  <si>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</si>
  <si>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</si>
  <si>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</si>
  <si>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</si>
  <si>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</si>
  <si>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</si>
  <si>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</si>
  <si>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</si>
  <si>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</si>
  <si>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</si>
  <si>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</si>
  <si>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</si>
  <si>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</si>
  <si>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</si>
  <si>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</si>
  <si>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</si>
  <si>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</si>
  <si>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</si>
  <si>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</si>
  <si>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</si>
  <si>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</si>
  <si>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</si>
  <si>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</si>
  <si>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</si>
  <si>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</si>
  <si>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</si>
  <si>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</si>
  <si>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</si>
  <si>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</si>
  <si>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</si>
  <si>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</si>
  <si>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</si>
  <si>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</si>
  <si>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</si>
  <si>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</si>
  <si>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</si>
  <si>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</si>
  <si>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</si>
  <si>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</si>
  <si>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</si>
  <si>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</si>
  <si>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</si>
  <si>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</si>
  <si>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</si>
  <si>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</si>
  <si>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</si>
  <si>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</si>
  <si>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</si>
  <si>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</si>
  <si>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</si>
  <si>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</si>
  <si>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</si>
  <si>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</si>
  <si>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</si>
  <si>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</si>
  <si>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</si>
  <si>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</si>
  <si>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</si>
  <si>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</si>
  <si>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</si>
  <si>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</si>
  <si>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</si>
  <si>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</si>
  <si>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</si>
  <si>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</si>
  <si>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</si>
  <si>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</si>
  <si>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</si>
  <si>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</si>
  <si>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</si>
  <si>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</si>
  <si>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</si>
  <si>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</si>
  <si>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</si>
  <si>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</si>
  <si>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</si>
  <si>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</si>
  <si>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</si>
  <si>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</si>
  <si>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</si>
  <si>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</si>
  <si>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</si>
  <si>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</si>
  <si>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</si>
  <si>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</si>
  <si>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</si>
  <si>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</si>
  <si>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</si>
  <si>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</si>
  <si>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</si>
  <si>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</si>
  <si>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</si>
  <si>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</si>
  <si>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</si>
  <si>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</si>
  <si>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</si>
  <si>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</si>
  <si>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</si>
  <si>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</si>
  <si>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</si>
  <si>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</si>
  <si>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</si>
  <si>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</si>
  <si>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</si>
  <si>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</si>
  <si>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</si>
  <si>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</si>
  <si>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</si>
  <si>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</si>
  <si>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</si>
  <si>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</si>
  <si>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</si>
  <si>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</si>
  <si>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</si>
  <si>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</si>
  <si>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</si>
  <si>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</si>
  <si>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</si>
  <si>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</si>
  <si>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</si>
  <si>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</si>
  <si>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</si>
  <si>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</si>
  <si>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</si>
  <si>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</si>
  <si>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</si>
  <si>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</si>
  <si>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</si>
  <si>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</si>
  <si>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</si>
  <si>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</si>
  <si>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</si>
  <si>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</si>
  <si>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</si>
  <si>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</si>
  <si>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</si>
  <si>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</si>
  <si>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</si>
  <si>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</si>
  <si>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</si>
  <si>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</si>
  <si>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</si>
  <si>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</si>
  <si>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</si>
  <si>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</si>
  <si>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</si>
  <si>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</si>
  <si>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</si>
  <si>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</si>
  <si>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</si>
  <si>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</si>
  <si>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</si>
  <si>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</si>
  <si>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</si>
  <si>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</si>
  <si>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</si>
  <si>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</si>
  <si>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</si>
  <si>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</si>
  <si>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</si>
  <si>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</si>
  <si>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</si>
  <si>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</si>
  <si>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</si>
  <si>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</si>
  <si>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</si>
  <si>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</si>
  <si>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</si>
  <si>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</si>
  <si>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</si>
  <si>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</si>
  <si>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</si>
  <si>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</si>
  <si>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</si>
  <si>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</si>
  <si>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</si>
  <si>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</si>
  <si>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</si>
  <si>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</si>
  <si>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</si>
  <si>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</si>
  <si>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</si>
  <si>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</si>
  <si>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</si>
  <si>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</si>
  <si>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</si>
  <si>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</si>
  <si>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</si>
  <si>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</si>
  <si>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</si>
  <si>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</si>
  <si>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</si>
  <si>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</si>
  <si>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</si>
  <si>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</si>
  <si>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</si>
  <si>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</si>
  <si>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</si>
  <si>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</si>
  <si>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</si>
  <si>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</si>
  <si>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</si>
  <si>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</si>
  <si>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</si>
  <si>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</si>
  <si>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</si>
  <si>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</si>
  <si>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</si>
  <si>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</si>
  <si>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</si>
  <si>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</si>
  <si>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</si>
  <si>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</si>
  <si>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</si>
  <si>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</si>
  <si>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</si>
  <si>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</si>
  <si>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</si>
  <si>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</si>
  <si>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</si>
  <si>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</si>
  <si>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</si>
  <si>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</si>
  <si>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</si>
  <si>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</si>
  <si>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</si>
  <si>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</si>
  <si>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</si>
  <si>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</si>
  <si>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</si>
  <si>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</si>
  <si>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</si>
  <si>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</si>
  <si>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</si>
  <si>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</si>
  <si>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</si>
  <si>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</si>
  <si>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</si>
  <si>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</si>
  <si>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</si>
  <si>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</si>
  <si>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</si>
  <si>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</si>
  <si>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</si>
  <si>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</si>
  <si>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</si>
  <si>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</si>
  <si>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</si>
  <si>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</si>
  <si>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</si>
  <si>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</si>
  <si>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</si>
  <si>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</si>
  <si>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</si>
  <si>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</si>
  <si>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</si>
  <si>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</si>
  <si>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</si>
  <si>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</si>
  <si>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</si>
  <si>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</si>
  <si>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</si>
  <si>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</si>
  <si>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</si>
  <si>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</si>
  <si>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</si>
  <si>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</si>
  <si>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</si>
  <si>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</si>
  <si>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</si>
  <si>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</si>
  <si>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</si>
  <si>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</si>
  <si>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</si>
  <si>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</si>
  <si>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</si>
  <si>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</si>
  <si>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</si>
  <si>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</si>
  <si>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</si>
  <si>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</si>
  <si>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</si>
  <si>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</si>
  <si>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</si>
  <si>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</si>
  <si>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</si>
  <si>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</si>
  <si>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</si>
  <si>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</si>
  <si>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</si>
  <si>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</si>
  <si>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</si>
  <si>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</si>
  <si>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</si>
  <si>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</si>
  <si>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</si>
  <si>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</si>
  <si>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</si>
  <si>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</si>
  <si>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</si>
  <si>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</si>
  <si>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</si>
  <si>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</si>
  <si>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</si>
  <si>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</si>
  <si>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</si>
  <si>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</si>
  <si>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</si>
  <si>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</si>
  <si>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</si>
  <si>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</si>
  <si>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</si>
  <si>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</si>
  <si>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</si>
  <si>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</si>
  <si>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</si>
  <si>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</si>
  <si>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</si>
  <si>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</si>
  <si>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</si>
  <si>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</si>
  <si>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</si>
  <si>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</si>
  <si>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</si>
  <si>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</si>
  <si>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</si>
  <si>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</si>
  <si>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</si>
  <si>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</si>
  <si>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</si>
  <si>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</si>
  <si>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</si>
  <si>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</si>
  <si>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</si>
  <si>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</si>
  <si>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</si>
  <si>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</si>
  <si>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</si>
  <si>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</si>
  <si>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</si>
  <si>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</si>
  <si>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</si>
  <si>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</si>
  <si>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</si>
  <si>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</si>
  <si>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</si>
  <si>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</si>
  <si>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</si>
  <si>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</si>
  <si>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</si>
  <si>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</si>
  <si>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</si>
  <si>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</si>
  <si>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</si>
  <si>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</si>
  <si>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</si>
  <si>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</si>
  <si>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</si>
  <si>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</si>
  <si>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</si>
  <si>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</si>
  <si>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</si>
  <si>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</si>
  <si>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</si>
  <si>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</si>
  <si>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</si>
  <si>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</si>
  <si>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</si>
  <si>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</si>
  <si>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</si>
  <si>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</si>
  <si>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</si>
  <si>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</si>
  <si>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</si>
  <si>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</si>
  <si>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</si>
  <si>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</si>
  <si>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</si>
  <si>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</si>
  <si>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</si>
  <si>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</si>
  <si>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</si>
  <si>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</si>
  <si>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</si>
  <si>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</si>
  <si>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</si>
  <si>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</si>
  <si>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</si>
  <si>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</si>
  <si>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</si>
  <si>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</si>
  <si>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</si>
  <si>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</si>
  <si>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</si>
  <si>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</si>
  <si>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</si>
  <si>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</si>
  <si>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</si>
  <si>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</si>
  <si>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</si>
  <si>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</si>
  <si>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</si>
  <si>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</si>
  <si>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</si>
  <si>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</si>
  <si>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</si>
  <si>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</si>
  <si>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</si>
  <si>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</si>
  <si>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</si>
  <si>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</si>
  <si>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</si>
  <si>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</si>
  <si>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</si>
  <si>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</si>
  <si>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</si>
  <si>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</si>
  <si>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</si>
  <si>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</si>
  <si>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</si>
  <si>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</si>
  <si>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</si>
  <si>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</si>
  <si>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</si>
  <si>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</si>
  <si>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</si>
  <si>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</si>
  <si>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</si>
  <si>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</si>
  <si>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</si>
  <si>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</si>
  <si>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</si>
  <si>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</si>
  <si>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</si>
  <si>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</si>
  <si>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</si>
  <si>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</si>
  <si>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</si>
  <si>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</si>
  <si>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</si>
  <si>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</si>
  <si>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</si>
  <si>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</si>
  <si>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</si>
  <si>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</si>
  <si>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</si>
  <si>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</si>
  <si>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</si>
  <si>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</si>
  <si>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</si>
  <si>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</si>
  <si>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</si>
  <si>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</si>
  <si>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</si>
  <si>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</si>
  <si>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</si>
  <si>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</si>
  <si>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</si>
  <si>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</si>
  <si>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</si>
  <si>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</si>
  <si>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</si>
  <si>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</si>
  <si>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</si>
  <si>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</si>
  <si>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</si>
  <si>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</si>
  <si>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</si>
  <si>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</si>
  <si>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</si>
  <si>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</si>
  <si>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</si>
  <si>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</si>
  <si>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</si>
  <si>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</si>
  <si>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</si>
  <si>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</si>
  <si>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</si>
  <si>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</si>
  <si>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</si>
  <si>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</si>
  <si>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</si>
  <si>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</si>
  <si>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</si>
  <si>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</si>
  <si>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</si>
  <si>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</si>
  <si>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</si>
  <si>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</si>
  <si>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</si>
  <si>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</si>
  <si>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</si>
  <si>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</si>
  <si>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</si>
  <si>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</si>
  <si>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</si>
  <si>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</si>
  <si>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</si>
  <si>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</si>
  <si>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</si>
  <si>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</si>
  <si>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</si>
  <si>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</si>
  <si>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</si>
  <si>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</si>
  <si>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</si>
  <si>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</si>
  <si>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</si>
  <si>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</si>
  <si>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</si>
  <si>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</si>
  <si>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</si>
  <si>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</si>
  <si>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</si>
  <si>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</si>
  <si>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</si>
  <si>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</si>
  <si>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</si>
  <si>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</si>
  <si>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</si>
  <si>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</si>
  <si>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</si>
  <si>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</si>
  <si>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</si>
  <si>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</si>
  <si>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</si>
  <si>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</si>
  <si>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</si>
  <si>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</si>
  <si>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</si>
  <si>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</si>
  <si>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</si>
  <si>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</si>
  <si>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</si>
  <si>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</si>
  <si>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</si>
  <si>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</si>
  <si>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</si>
  <si>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</si>
  <si>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</si>
  <si>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</si>
  <si>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</si>
  <si>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</si>
  <si>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</si>
  <si>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</si>
  <si>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</si>
  <si>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</si>
  <si>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</si>
  <si>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</si>
  <si>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</si>
  <si>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</si>
  <si>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</si>
  <si>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</si>
  <si>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</si>
  <si>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</si>
  <si>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</si>
  <si>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</si>
  <si>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</si>
  <si>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</si>
  <si>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</si>
  <si>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</si>
  <si>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</si>
  <si>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</si>
  <si>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</si>
  <si>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</si>
  <si>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</si>
  <si>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</si>
  <si>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</si>
  <si>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</si>
  <si>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</si>
  <si>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</si>
  <si>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</si>
  <si>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</si>
  <si>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</si>
  <si>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</si>
  <si>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</si>
  <si>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</si>
  <si>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</si>
  <si>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</si>
  <si>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</si>
  <si>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</si>
  <si>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</si>
  <si>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</si>
  <si>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</si>
  <si>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</si>
  <si>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</si>
  <si>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</si>
  <si>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</si>
  <si>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</si>
  <si>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</si>
  <si>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</si>
  <si>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</si>
  <si>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</si>
  <si>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</si>
  <si>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</si>
  <si>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</si>
  <si>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</si>
  <si>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</si>
  <si>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</si>
  <si>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</si>
  <si>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</si>
  <si>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</si>
  <si>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</si>
  <si>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</si>
  <si>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</si>
  <si>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</si>
  <si>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</si>
  <si>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</si>
  <si>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</si>
  <si>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</si>
  <si>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</si>
  <si>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</si>
  <si>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</si>
  <si>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</si>
  <si>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</si>
  <si>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</si>
  <si>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</si>
  <si>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</si>
  <si>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</si>
  <si>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</si>
  <si>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</si>
  <si>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</si>
  <si>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</si>
  <si>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</si>
  <si>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</si>
  <si>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</si>
  <si>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</si>
  <si>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</si>
  <si>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</si>
  <si>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</si>
  <si>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</si>
  <si>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</si>
  <si>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</si>
  <si>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</si>
  <si>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</si>
  <si>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</si>
  <si>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</si>
  <si>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</si>
  <si>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</si>
  <si>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</si>
  <si>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</si>
  <si>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</si>
  <si>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</si>
  <si>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</si>
  <si>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</si>
  <si>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</si>
  <si>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</si>
  <si>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</si>
  <si>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</si>
  <si>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</si>
  <si>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</si>
  <si>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</si>
  <si>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</si>
  <si>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</si>
  <si>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</si>
  <si>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</si>
  <si>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</si>
  <si>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</si>
  <si>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</si>
  <si>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</si>
  <si>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</si>
  <si>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</si>
  <si>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</si>
  <si>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</si>
  <si>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</si>
  <si>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</si>
  <si>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</si>
  <si>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</si>
  <si>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</si>
  <si>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</si>
  <si>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</si>
  <si>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</si>
  <si>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</si>
  <si>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</si>
  <si>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</si>
  <si>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</si>
  <si>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</si>
  <si>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</si>
  <si>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</si>
  <si>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</si>
  <si>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</si>
  <si>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</si>
  <si>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</si>
  <si>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</si>
  <si>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</si>
  <si>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</si>
  <si>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</si>
  <si>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</si>
  <si>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</si>
  <si>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</si>
  <si>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</si>
  <si>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</si>
  <si>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</si>
  <si>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</si>
  <si>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</si>
  <si>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</si>
  <si>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</si>
  <si>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</si>
  <si>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</si>
  <si>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</si>
  <si>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</si>
  <si>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</si>
  <si>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</si>
  <si>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</si>
  <si>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</si>
  <si>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</si>
  <si>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</si>
  <si>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</si>
  <si>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</si>
  <si>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</si>
  <si>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</si>
  <si>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</si>
  <si>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</si>
  <si>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</si>
  <si>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</si>
  <si>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</si>
  <si>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</si>
  <si>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</si>
  <si>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</si>
  <si>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</si>
  <si>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</si>
  <si>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</si>
  <si>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</si>
  <si>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</si>
  <si>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</si>
  <si>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</si>
  <si>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</si>
  <si>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</si>
  <si>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</si>
  <si>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</si>
  <si>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</si>
  <si>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</si>
  <si>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</si>
  <si>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</si>
  <si>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</si>
  <si>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</si>
  <si>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</si>
  <si>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</si>
  <si>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</si>
  <si>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</si>
  <si>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</si>
  <si>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</si>
  <si>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</si>
  <si>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</si>
  <si>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</si>
  <si>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</si>
  <si>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</si>
  <si>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</si>
  <si>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</si>
  <si>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</si>
  <si>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</si>
  <si>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</si>
  <si>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</si>
  <si>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</si>
  <si>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</si>
  <si>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</si>
  <si>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</si>
  <si>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</si>
  <si>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</si>
  <si>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</si>
  <si>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</si>
  <si>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</si>
  <si>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</si>
  <si>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</si>
  <si>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</si>
  <si>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</si>
  <si>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</si>
  <si>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</si>
  <si>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</si>
  <si>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</si>
  <si>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</si>
  <si>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</si>
  <si>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</si>
  <si>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</si>
  <si>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</si>
  <si>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</si>
  <si>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</si>
  <si>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</si>
  <si>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</si>
  <si>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</si>
  <si>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</si>
  <si>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</si>
  <si>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</si>
  <si>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</si>
  <si>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</si>
  <si>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</si>
  <si>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</si>
  <si>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</si>
  <si>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</si>
  <si>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</si>
  <si>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</si>
  <si>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</si>
  <si>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</si>
  <si>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</si>
  <si>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</si>
  <si>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</si>
  <si>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</si>
  <si>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</si>
  <si>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</si>
  <si>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</si>
  <si>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</si>
  <si>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</si>
  <si>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</si>
  <si>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</si>
  <si>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</si>
  <si>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</si>
  <si>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</si>
  <si>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</si>
  <si>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</si>
  <si>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</si>
  <si>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</si>
  <si>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</si>
  <si>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</si>
  <si>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</si>
  <si>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</si>
  <si>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</si>
  <si>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</si>
  <si>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</si>
  <si>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</si>
  <si>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</si>
  <si>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</si>
  <si>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</si>
  <si>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</si>
  <si>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</si>
  <si>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</si>
  <si>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</si>
  <si>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</si>
  <si>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</si>
  <si>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</si>
  <si>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</si>
  <si>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</si>
  <si>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</si>
  <si>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</si>
  <si>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</si>
  <si>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</si>
  <si>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</si>
  <si>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</si>
  <si>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</si>
  <si>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</si>
  <si>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</si>
  <si>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</si>
  <si>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</si>
  <si>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</si>
  <si>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</si>
  <si>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</si>
  <si>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</si>
  <si>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</si>
  <si>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</si>
  <si>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</si>
  <si>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</si>
  <si>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</si>
  <si>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</si>
  <si>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</si>
  <si>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</si>
  <si>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</si>
  <si>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</si>
  <si>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</si>
  <si>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</si>
  <si>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</si>
  <si>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</si>
  <si>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</si>
  <si>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</si>
  <si>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</si>
  <si>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</si>
  <si>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</si>
  <si>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</si>
  <si>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</si>
  <si>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</si>
  <si>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</si>
  <si>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</si>
  <si>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</si>
  <si>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</si>
  <si>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</si>
  <si>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</si>
  <si>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</si>
  <si>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</si>
  <si>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</si>
  <si>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</si>
  <si>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</si>
  <si>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</si>
  <si>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</si>
  <si>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</si>
  <si>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</si>
  <si>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</si>
  <si>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</si>
  <si>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</si>
  <si>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</si>
  <si>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</si>
  <si>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</si>
  <si>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</si>
  <si>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</si>
  <si>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</si>
  <si>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</si>
  <si>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</si>
  <si>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</si>
  <si>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</si>
  <si>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</si>
  <si>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</si>
  <si>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</si>
  <si>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</si>
  <si>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</si>
  <si>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</si>
  <si>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</si>
  <si>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</si>
  <si>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</si>
  <si>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</si>
  <si>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</si>
  <si>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</si>
  <si>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</si>
  <si>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</si>
  <si>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</si>
  <si>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</si>
  <si>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</si>
  <si>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</si>
  <si>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</si>
  <si>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</si>
  <si>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</si>
  <si>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</si>
  <si>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</si>
  <si>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</si>
  <si>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</si>
  <si>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</si>
  <si>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</si>
  <si>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</si>
  <si>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</si>
  <si>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</si>
  <si>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</si>
  <si>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</si>
  <si>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</si>
  <si>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</si>
  <si>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</si>
  <si>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</si>
  <si>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</si>
  <si>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</si>
  <si>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</si>
  <si>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</si>
  <si>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</si>
  <si>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</si>
  <si>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</si>
  <si>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</si>
  <si>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</si>
  <si>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</si>
  <si>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</si>
  <si>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</si>
  <si>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</si>
  <si>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</si>
  <si>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</si>
  <si>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</si>
  <si>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</si>
  <si>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</si>
  <si>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</si>
  <si>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</si>
  <si>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</si>
  <si>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</si>
  <si>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</si>
  <si>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</si>
  <si>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</si>
  <si>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</si>
  <si>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</si>
  <si>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</si>
  <si>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</si>
  <si>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</si>
  <si>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</si>
  <si>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</si>
  <si>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</si>
  <si>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</si>
  <si>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</si>
  <si>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</si>
  <si>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</si>
  <si>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</si>
  <si>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</si>
  <si>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</si>
  <si>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</si>
  <si>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</si>
  <si>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</si>
  <si>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</si>
  <si>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</si>
  <si>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</si>
  <si>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</si>
  <si>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</si>
  <si>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</si>
  <si>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</si>
  <si>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</si>
  <si>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</si>
  <si>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</si>
  <si>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</si>
  <si>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</si>
  <si>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</si>
  <si>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</si>
  <si>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</si>
  <si>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</si>
  <si>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</si>
  <si>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</si>
  <si>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</si>
  <si>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</si>
  <si>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</si>
  <si>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</si>
  <si>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</si>
  <si>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</si>
  <si>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</si>
  <si>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</si>
  <si>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</si>
  <si>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</si>
  <si>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</si>
  <si>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</si>
  <si>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</si>
  <si>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</si>
  <si>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</si>
  <si>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</si>
  <si>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</si>
  <si>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</si>
  <si>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</si>
  <si>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</si>
  <si>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</si>
  <si>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</si>
  <si>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</si>
  <si>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</si>
  <si>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</si>
  <si>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</si>
  <si>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</si>
  <si>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</si>
  <si>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</si>
  <si>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</si>
  <si>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</si>
  <si>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</si>
  <si>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</si>
  <si>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</si>
  <si>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</si>
  <si>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</si>
  <si>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</si>
  <si>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</si>
  <si>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</si>
  <si>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</si>
  <si>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</si>
  <si>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</si>
  <si>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</si>
  <si>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</si>
  <si>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</si>
  <si>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</si>
  <si>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</si>
  <si>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</si>
  <si>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</si>
  <si>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</si>
  <si>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</si>
  <si>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</si>
  <si>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</si>
  <si>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</si>
  <si>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</si>
  <si>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</si>
  <si>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</si>
  <si>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</si>
  <si>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</si>
  <si>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</si>
  <si>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</si>
  <si>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</si>
  <si>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</si>
  <si>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</si>
  <si>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</si>
  <si>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</si>
  <si>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</si>
  <si>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</si>
  <si>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</si>
  <si>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</si>
  <si>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</si>
  <si>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</si>
  <si>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</si>
  <si>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</si>
  <si>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</si>
  <si>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</si>
  <si>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</si>
  <si>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</si>
  <si>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</si>
  <si>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</si>
  <si>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</si>
  <si>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</si>
  <si>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</si>
  <si>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</si>
  <si>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</si>
  <si>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</si>
  <si>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</si>
  <si>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</si>
  <si>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</si>
  <si>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</si>
  <si>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</si>
  <si>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</si>
  <si>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</si>
  <si>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</si>
  <si>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</si>
  <si>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</si>
  <si>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</si>
  <si>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</si>
  <si>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</si>
  <si>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</si>
  <si>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</si>
  <si>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</si>
  <si>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</si>
  <si>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</si>
  <si>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</si>
  <si>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</si>
  <si>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</si>
  <si>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</si>
  <si>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</si>
  <si>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</si>
  <si>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</si>
  <si>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</si>
  <si>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</si>
  <si>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</si>
  <si>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</si>
  <si>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</si>
  <si>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</si>
  <si>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</si>
  <si>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</si>
  <si>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</si>
  <si>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</si>
  <si>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</si>
  <si>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</si>
  <si>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</si>
  <si>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</si>
  <si>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</si>
  <si>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</si>
  <si>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</si>
  <si>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 xml:space="preserve">HINDALCO </t>
  </si>
  <si>
    <t>15900-16100</t>
  </si>
  <si>
    <t>17000-17500</t>
  </si>
  <si>
    <t>920-930</t>
  </si>
  <si>
    <t>1020-1050</t>
  </si>
  <si>
    <t>1242-1252</t>
  </si>
  <si>
    <t>1350-1380</t>
  </si>
  <si>
    <t>Part Profit of Rs.10.50/-</t>
  </si>
  <si>
    <t>Intrday Call</t>
  </si>
  <si>
    <t>204-208</t>
  </si>
  <si>
    <t>Profit of Rs.5.50/-</t>
  </si>
  <si>
    <t>Profit of Rs.2.5/-</t>
  </si>
  <si>
    <t>1040-1060</t>
  </si>
  <si>
    <t>176.5-177.5</t>
  </si>
  <si>
    <t>190-195</t>
  </si>
  <si>
    <t>2300-2350</t>
  </si>
  <si>
    <t>405-415</t>
  </si>
  <si>
    <t>850-860</t>
  </si>
  <si>
    <t xml:space="preserve">CESC </t>
  </si>
  <si>
    <t>621-625</t>
  </si>
  <si>
    <t>650-660</t>
  </si>
  <si>
    <t>Part Profit of Rs.14/-</t>
  </si>
  <si>
    <t>Part Profit of Rs.29/-</t>
  </si>
  <si>
    <t>JINAAM</t>
  </si>
  <si>
    <t>NIFTY 11150 PE 01-Oct</t>
  </si>
  <si>
    <t>173-175</t>
  </si>
  <si>
    <t>Part Profit of Rs.82.50/-</t>
  </si>
  <si>
    <t xml:space="preserve">DALBHARAT </t>
  </si>
  <si>
    <t>780-790</t>
  </si>
  <si>
    <t>850-870</t>
  </si>
  <si>
    <t xml:space="preserve">NATCOPHARM </t>
  </si>
  <si>
    <t xml:space="preserve">SBILIFE </t>
  </si>
  <si>
    <t>CHDCHEM</t>
  </si>
  <si>
    <t>HARSHA RAJESHBHAI JHAVERI</t>
  </si>
  <si>
    <t>INDIACREDIT RISK MANAGEMENT LLP</t>
  </si>
  <si>
    <t>KAPILRAJ</t>
  </si>
  <si>
    <t xml:space="preserve">CENTURYTEX </t>
  </si>
  <si>
    <t>405-410</t>
  </si>
  <si>
    <t xml:space="preserve">RELAXO </t>
  </si>
  <si>
    <t>667-670</t>
  </si>
  <si>
    <t>COLPAL OCT FUT</t>
  </si>
  <si>
    <t>1460-1470</t>
  </si>
  <si>
    <t xml:space="preserve">HDFC  </t>
  </si>
  <si>
    <t>1785-1790</t>
  </si>
  <si>
    <t>1950-2000</t>
  </si>
  <si>
    <t>Loss of Rs. 27.50/-</t>
  </si>
  <si>
    <t>Loss of Rs.57/-</t>
  </si>
  <si>
    <t>Profit of Rs.4.50/-</t>
  </si>
  <si>
    <t xml:space="preserve">Retail Research Technical Calls &amp; Fundamental Performance Report for the month of October-2020 </t>
  </si>
  <si>
    <t>CHEMCON</t>
  </si>
  <si>
    <t>HINDEVER</t>
  </si>
  <si>
    <t>KHANIK RAMESHBHAI SHAH HUF</t>
  </si>
  <si>
    <t>RAJU AJIT BHANDARI</t>
  </si>
  <si>
    <t>CHETAN KISHOR BHIMJIYANI</t>
  </si>
  <si>
    <t>PARLEIND</t>
  </si>
  <si>
    <t>GLIMMER ENTERPRISE PRIVATE LIMITED</t>
  </si>
  <si>
    <t>UPASAFN</t>
  </si>
  <si>
    <t>M BHAVAIKA JAIN</t>
  </si>
  <si>
    <t>Chemcon Special Chem Ltd</t>
  </si>
  <si>
    <t>NUMIV RESEARCH PRIVATE LIMITED</t>
  </si>
  <si>
    <t>ALPHAGREP SECURITIES PRIVATE LIMITED</t>
  </si>
  <si>
    <t>PVR Limited</t>
  </si>
  <si>
    <t>XTX MARKETS LLP</t>
  </si>
  <si>
    <t>GRAVITON RESEARCH CAPITAL LLP</t>
  </si>
  <si>
    <t xml:space="preserve">CADILAHC </t>
  </si>
  <si>
    <t>2545-2555</t>
  </si>
  <si>
    <t>334-336</t>
  </si>
  <si>
    <t>ASIANPAINT OCT FUT</t>
  </si>
  <si>
    <t>2020-2023</t>
  </si>
  <si>
    <t>NIFTY 11500 PE 08-Oct</t>
  </si>
  <si>
    <t>Profit of Rs.57/-</t>
  </si>
  <si>
    <t>Profit of Rs.6.50/-</t>
  </si>
  <si>
    <t>Loss of Rs.1.75</t>
  </si>
  <si>
    <t>KAMAL MANDANI</t>
  </si>
  <si>
    <t>NARESH KUMAR PAWARIYA</t>
  </si>
  <si>
    <t>LKPFIN</t>
  </si>
  <si>
    <t>LTS INVESTMENT FUND LTD</t>
  </si>
  <si>
    <t>METSL</t>
  </si>
  <si>
    <t>PREMLATA RAMESH SARAOGI</t>
  </si>
  <si>
    <t>NYSSACORP</t>
  </si>
  <si>
    <t>SEETHARAMAIAH</t>
  </si>
  <si>
    <t>SIDDHARTH CHIMANLAL SHAH</t>
  </si>
  <si>
    <t>PGINDST</t>
  </si>
  <si>
    <t>VISHAL ENCLAVE PRIVATE LIMITED</t>
  </si>
  <si>
    <t>PURSHOTTAM</t>
  </si>
  <si>
    <t>PEEYUSH KUMAR AGGARWAL HUF</t>
  </si>
  <si>
    <t>MOONCITY ADVISORS PRIVATE LIMITED</t>
  </si>
  <si>
    <t>REGENCY</t>
  </si>
  <si>
    <t>SURINDER BHATANAGAR</t>
  </si>
  <si>
    <t>ANKIT KUMAR MODANWAL</t>
  </si>
  <si>
    <t>PRIYA CHOUHAN</t>
  </si>
  <si>
    <t>AMANDEEP SINGH</t>
  </si>
  <si>
    <t>VISHNU B SHARMA</t>
  </si>
  <si>
    <t>ANGELBRKG</t>
  </si>
  <si>
    <t>Angel Broking Limited</t>
  </si>
  <si>
    <t>DEEPAK-RE</t>
  </si>
  <si>
    <t>Deepak Fertilizers RE</t>
  </si>
  <si>
    <t>ROBUST MARKETING SERVICES PVT LTD</t>
  </si>
  <si>
    <t>HINDCON</t>
  </si>
  <si>
    <t>Hindcon Chemicals Limited</t>
  </si>
  <si>
    <t>HEM SECURITIES LIMITED</t>
  </si>
  <si>
    <t>ASTRIXQUANT TECHNOLOGIES LLP</t>
  </si>
  <si>
    <t>SHANTI</t>
  </si>
  <si>
    <t>Shanti Overseas (Ind) Ltd</t>
  </si>
  <si>
    <t>BNP PARIBAS ARBITRAGE</t>
  </si>
  <si>
    <t>AEQUITAS INVESTMENT CONSULTANCY PRIVATE LIMITED - PMS</t>
  </si>
  <si>
    <t>HEM FINLEASE PVT LTD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</si>
</sst>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0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3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169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58" borderId="37" xfId="0" applyFont="1" applyFill="1" applyBorder="1" applyAlignment="1">
      <alignment horizontal="center" vertical="top"/>
    </xf>
    <xf numFmtId="0" fontId="8" fillId="58" borderId="37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C23" sqref="C2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44110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44110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24" t="s">
        <v>16</v>
      </c>
      <c r="B9" s="526" t="s">
        <v>17</v>
      </c>
      <c r="C9" s="526" t="s">
        <v>18</v>
      </c>
      <c r="D9" s="274" t="s">
        <v>19</v>
      </c>
      <c r="E9" s="274" t="s">
        <v>20</v>
      </c>
      <c r="F9" s="521" t="s">
        <v>21</v>
      </c>
      <c r="G9" s="522"/>
      <c r="H9" s="523"/>
      <c r="I9" s="521" t="s">
        <v>22</v>
      </c>
      <c r="J9" s="522"/>
      <c r="K9" s="523"/>
      <c r="L9" s="274"/>
      <c r="M9" s="281"/>
      <c r="N9" s="281"/>
      <c r="O9" s="281"/>
    </row>
    <row r="10" spans="1:15" ht="59.25" customHeight="1">
      <c r="A10" s="525"/>
      <c r="B10" s="527" t="s">
        <v>17</v>
      </c>
      <c r="C10" s="527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22425.15</v>
      </c>
      <c r="E11" s="303">
        <v>22510.899999999998</v>
      </c>
      <c r="F11" s="315">
        <v>22181.799999999996</v>
      </c>
      <c r="G11" s="315">
        <v>21938.449999999997</v>
      </c>
      <c r="H11" s="315">
        <v>21609.349999999995</v>
      </c>
      <c r="I11" s="315">
        <v>22754.249999999996</v>
      </c>
      <c r="J11" s="315">
        <v>23083.349999999995</v>
      </c>
      <c r="K11" s="315">
        <v>23326.699999999997</v>
      </c>
      <c r="L11" s="302">
        <v>22840</v>
      </c>
      <c r="M11" s="302">
        <v>22267.55</v>
      </c>
      <c r="N11" s="319">
        <v>1539725</v>
      </c>
      <c r="O11" s="320">
        <v>-2.6968528816986855E-2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11517.65</v>
      </c>
      <c r="E12" s="316">
        <v>11518.566666666666</v>
      </c>
      <c r="F12" s="317">
        <v>11449.233333333332</v>
      </c>
      <c r="G12" s="317">
        <v>11380.816666666666</v>
      </c>
      <c r="H12" s="317">
        <v>11311.483333333332</v>
      </c>
      <c r="I12" s="317">
        <v>11586.983333333332</v>
      </c>
      <c r="J12" s="317">
        <v>11656.316666666668</v>
      </c>
      <c r="K12" s="317">
        <v>11724.733333333332</v>
      </c>
      <c r="L12" s="304">
        <v>11587.9</v>
      </c>
      <c r="M12" s="304">
        <v>11450.15</v>
      </c>
      <c r="N12" s="319">
        <v>10378200</v>
      </c>
      <c r="O12" s="320">
        <v>1.8361654683141868E-2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1422.35</v>
      </c>
      <c r="E13" s="316">
        <v>1421.8833333333332</v>
      </c>
      <c r="F13" s="317">
        <v>1409.6166666666663</v>
      </c>
      <c r="G13" s="317">
        <v>1396.8833333333332</v>
      </c>
      <c r="H13" s="317">
        <v>1384.6166666666663</v>
      </c>
      <c r="I13" s="317">
        <v>1434.6166666666663</v>
      </c>
      <c r="J13" s="317">
        <v>1446.8833333333332</v>
      </c>
      <c r="K13" s="317">
        <v>1459.6166666666663</v>
      </c>
      <c r="L13" s="304">
        <v>1434.15</v>
      </c>
      <c r="M13" s="304">
        <v>1409.15</v>
      </c>
      <c r="N13" s="319">
        <v>1726000</v>
      </c>
      <c r="O13" s="320">
        <v>-1.9318181818181818E-2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328</v>
      </c>
      <c r="E14" s="316">
        <v>324.05</v>
      </c>
      <c r="F14" s="317">
        <v>312.8</v>
      </c>
      <c r="G14" s="317">
        <v>297.60000000000002</v>
      </c>
      <c r="H14" s="317">
        <v>286.35000000000002</v>
      </c>
      <c r="I14" s="317">
        <v>339.25</v>
      </c>
      <c r="J14" s="317">
        <v>350.5</v>
      </c>
      <c r="K14" s="317">
        <v>365.7</v>
      </c>
      <c r="L14" s="304">
        <v>335.3</v>
      </c>
      <c r="M14" s="304">
        <v>308.85000000000002</v>
      </c>
      <c r="N14" s="319">
        <v>18988000</v>
      </c>
      <c r="O14" s="320">
        <v>1.7577706323687031E-2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351.45</v>
      </c>
      <c r="E15" s="316">
        <v>353.39999999999992</v>
      </c>
      <c r="F15" s="317">
        <v>347.39999999999986</v>
      </c>
      <c r="G15" s="317">
        <v>343.34999999999997</v>
      </c>
      <c r="H15" s="317">
        <v>337.34999999999991</v>
      </c>
      <c r="I15" s="317">
        <v>357.44999999999982</v>
      </c>
      <c r="J15" s="317">
        <v>363.44999999999993</v>
      </c>
      <c r="K15" s="317">
        <v>367.49999999999977</v>
      </c>
      <c r="L15" s="304">
        <v>359.4</v>
      </c>
      <c r="M15" s="304">
        <v>349.35</v>
      </c>
      <c r="N15" s="319">
        <v>28225000</v>
      </c>
      <c r="O15" s="320">
        <v>-1.3456833275078644E-2</v>
      </c>
    </row>
    <row r="16" spans="1:15" ht="15">
      <c r="A16" s="277">
        <v>6</v>
      </c>
      <c r="B16" s="389" t="s">
        <v>44</v>
      </c>
      <c r="C16" s="277" t="s">
        <v>45</v>
      </c>
      <c r="D16" s="316">
        <v>755.25</v>
      </c>
      <c r="E16" s="316">
        <v>752.5333333333333</v>
      </c>
      <c r="F16" s="317">
        <v>742.36666666666656</v>
      </c>
      <c r="G16" s="317">
        <v>729.48333333333323</v>
      </c>
      <c r="H16" s="317">
        <v>719.31666666666649</v>
      </c>
      <c r="I16" s="317">
        <v>765.41666666666663</v>
      </c>
      <c r="J16" s="317">
        <v>775.58333333333337</v>
      </c>
      <c r="K16" s="317">
        <v>788.4666666666667</v>
      </c>
      <c r="L16" s="304">
        <v>762.7</v>
      </c>
      <c r="M16" s="304">
        <v>739.65</v>
      </c>
      <c r="N16" s="319">
        <v>867000</v>
      </c>
      <c r="O16" s="320">
        <v>-1.8120045300113252E-2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222.2</v>
      </c>
      <c r="E17" s="316">
        <v>222.4</v>
      </c>
      <c r="F17" s="317">
        <v>220.3</v>
      </c>
      <c r="G17" s="317">
        <v>218.4</v>
      </c>
      <c r="H17" s="317">
        <v>216.3</v>
      </c>
      <c r="I17" s="317">
        <v>224.3</v>
      </c>
      <c r="J17" s="317">
        <v>226.39999999999998</v>
      </c>
      <c r="K17" s="317">
        <v>228.3</v>
      </c>
      <c r="L17" s="304">
        <v>224.5</v>
      </c>
      <c r="M17" s="304">
        <v>220.5</v>
      </c>
      <c r="N17" s="319">
        <v>13533000</v>
      </c>
      <c r="O17" s="320">
        <v>-3.3141847105612019E-3</v>
      </c>
    </row>
    <row r="18" spans="1:15" ht="15">
      <c r="A18" s="277">
        <v>8</v>
      </c>
      <c r="B18" s="389" t="s">
        <v>39</v>
      </c>
      <c r="C18" s="277" t="s">
        <v>47</v>
      </c>
      <c r="D18" s="316">
        <v>2124.15</v>
      </c>
      <c r="E18" s="316">
        <v>2111.7166666666667</v>
      </c>
      <c r="F18" s="317">
        <v>2078.4333333333334</v>
      </c>
      <c r="G18" s="317">
        <v>2032.7166666666667</v>
      </c>
      <c r="H18" s="317">
        <v>1999.4333333333334</v>
      </c>
      <c r="I18" s="317">
        <v>2157.4333333333334</v>
      </c>
      <c r="J18" s="317">
        <v>2190.7166666666672</v>
      </c>
      <c r="K18" s="317">
        <v>2236.4333333333334</v>
      </c>
      <c r="L18" s="304">
        <v>2145</v>
      </c>
      <c r="M18" s="304">
        <v>2066</v>
      </c>
      <c r="N18" s="319">
        <v>1678000</v>
      </c>
      <c r="O18" s="320">
        <v>-8.9312295325989874E-4</v>
      </c>
    </row>
    <row r="19" spans="1:15" ht="15">
      <c r="A19" s="277">
        <v>9</v>
      </c>
      <c r="B19" s="389" t="s">
        <v>44</v>
      </c>
      <c r="C19" s="277" t="s">
        <v>48</v>
      </c>
      <c r="D19" s="316">
        <v>135.55000000000001</v>
      </c>
      <c r="E19" s="316">
        <v>134.76666666666665</v>
      </c>
      <c r="F19" s="317">
        <v>133.68333333333331</v>
      </c>
      <c r="G19" s="317">
        <v>131.81666666666666</v>
      </c>
      <c r="H19" s="317">
        <v>130.73333333333332</v>
      </c>
      <c r="I19" s="317">
        <v>136.6333333333333</v>
      </c>
      <c r="J19" s="317">
        <v>137.71666666666667</v>
      </c>
      <c r="K19" s="317">
        <v>139.58333333333329</v>
      </c>
      <c r="L19" s="304">
        <v>135.85</v>
      </c>
      <c r="M19" s="304">
        <v>132.9</v>
      </c>
      <c r="N19" s="319">
        <v>9905000</v>
      </c>
      <c r="O19" s="320">
        <v>2.5362318840579712E-2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75.599999999999994</v>
      </c>
      <c r="E20" s="316">
        <v>75.899999999999991</v>
      </c>
      <c r="F20" s="317">
        <v>74.399999999999977</v>
      </c>
      <c r="G20" s="317">
        <v>73.199999999999989</v>
      </c>
      <c r="H20" s="317">
        <v>71.699999999999974</v>
      </c>
      <c r="I20" s="317">
        <v>77.09999999999998</v>
      </c>
      <c r="J20" s="317">
        <v>78.600000000000009</v>
      </c>
      <c r="K20" s="317">
        <v>79.799999999999983</v>
      </c>
      <c r="L20" s="304">
        <v>77.400000000000006</v>
      </c>
      <c r="M20" s="304">
        <v>74.7</v>
      </c>
      <c r="N20" s="319">
        <v>36432000</v>
      </c>
      <c r="O20" s="320">
        <v>3.0025445292620866E-2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2032.05</v>
      </c>
      <c r="E21" s="316">
        <v>2031.1166666666668</v>
      </c>
      <c r="F21" s="317">
        <v>2016.4333333333336</v>
      </c>
      <c r="G21" s="317">
        <v>2000.8166666666668</v>
      </c>
      <c r="H21" s="317">
        <v>1986.1333333333337</v>
      </c>
      <c r="I21" s="317">
        <v>2046.7333333333336</v>
      </c>
      <c r="J21" s="317">
        <v>2061.416666666667</v>
      </c>
      <c r="K21" s="317">
        <v>2077.0333333333338</v>
      </c>
      <c r="L21" s="304">
        <v>2045.8</v>
      </c>
      <c r="M21" s="304">
        <v>2015.5</v>
      </c>
      <c r="N21" s="319">
        <v>2555700</v>
      </c>
      <c r="O21" s="320">
        <v>-1.4574898785425101E-2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848</v>
      </c>
      <c r="E22" s="316">
        <v>837.80000000000007</v>
      </c>
      <c r="F22" s="317">
        <v>823.70000000000016</v>
      </c>
      <c r="G22" s="317">
        <v>799.40000000000009</v>
      </c>
      <c r="H22" s="317">
        <v>785.30000000000018</v>
      </c>
      <c r="I22" s="317">
        <v>862.10000000000014</v>
      </c>
      <c r="J22" s="317">
        <v>876.2</v>
      </c>
      <c r="K22" s="317">
        <v>900.50000000000011</v>
      </c>
      <c r="L22" s="304">
        <v>851.9</v>
      </c>
      <c r="M22" s="304">
        <v>813.5</v>
      </c>
      <c r="N22" s="319">
        <v>14570400</v>
      </c>
      <c r="O22" s="320">
        <v>2.5809994508511808E-2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446.4</v>
      </c>
      <c r="E23" s="316">
        <v>448.76666666666665</v>
      </c>
      <c r="F23" s="317">
        <v>438.93333333333328</v>
      </c>
      <c r="G23" s="317">
        <v>431.46666666666664</v>
      </c>
      <c r="H23" s="317">
        <v>421.63333333333327</v>
      </c>
      <c r="I23" s="317">
        <v>456.23333333333329</v>
      </c>
      <c r="J23" s="317">
        <v>466.06666666666666</v>
      </c>
      <c r="K23" s="317">
        <v>473.5333333333333</v>
      </c>
      <c r="L23" s="304">
        <v>458.6</v>
      </c>
      <c r="M23" s="304">
        <v>441.3</v>
      </c>
      <c r="N23" s="319">
        <v>51427200</v>
      </c>
      <c r="O23" s="320">
        <v>1.3959210713102731E-2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2957.5</v>
      </c>
      <c r="E24" s="316">
        <v>2976.25</v>
      </c>
      <c r="F24" s="317">
        <v>2921.2</v>
      </c>
      <c r="G24" s="317">
        <v>2884.8999999999996</v>
      </c>
      <c r="H24" s="317">
        <v>2829.8499999999995</v>
      </c>
      <c r="I24" s="317">
        <v>3012.55</v>
      </c>
      <c r="J24" s="317">
        <v>3067.6000000000004</v>
      </c>
      <c r="K24" s="317">
        <v>3103.9000000000005</v>
      </c>
      <c r="L24" s="304">
        <v>3031.3</v>
      </c>
      <c r="M24" s="304">
        <v>2939.95</v>
      </c>
      <c r="N24" s="319">
        <v>2384000</v>
      </c>
      <c r="O24" s="320">
        <v>-3.9774443661262711E-2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5909.9</v>
      </c>
      <c r="E25" s="316">
        <v>5995.333333333333</v>
      </c>
      <c r="F25" s="317">
        <v>5801.6666666666661</v>
      </c>
      <c r="G25" s="317">
        <v>5693.4333333333334</v>
      </c>
      <c r="H25" s="317">
        <v>5499.7666666666664</v>
      </c>
      <c r="I25" s="317">
        <v>6103.5666666666657</v>
      </c>
      <c r="J25" s="317">
        <v>6297.2333333333318</v>
      </c>
      <c r="K25" s="317">
        <v>6405.4666666666653</v>
      </c>
      <c r="L25" s="304">
        <v>6189</v>
      </c>
      <c r="M25" s="304">
        <v>5887.1</v>
      </c>
      <c r="N25" s="319">
        <v>773750</v>
      </c>
      <c r="O25" s="320">
        <v>-1.3231308783676073E-2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3389.05</v>
      </c>
      <c r="E26" s="316">
        <v>3431.1833333333329</v>
      </c>
      <c r="F26" s="317">
        <v>3333.4166666666661</v>
      </c>
      <c r="G26" s="317">
        <v>3277.7833333333333</v>
      </c>
      <c r="H26" s="317">
        <v>3180.0166666666664</v>
      </c>
      <c r="I26" s="317">
        <v>3486.8166666666657</v>
      </c>
      <c r="J26" s="317">
        <v>3584.583333333333</v>
      </c>
      <c r="K26" s="317">
        <v>3640.2166666666653</v>
      </c>
      <c r="L26" s="304">
        <v>3528.95</v>
      </c>
      <c r="M26" s="304">
        <v>3375.55</v>
      </c>
      <c r="N26" s="319">
        <v>4232750</v>
      </c>
      <c r="O26" s="320">
        <v>-4.4310228042447504E-2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1456.55</v>
      </c>
      <c r="E27" s="316">
        <v>1457.6333333333332</v>
      </c>
      <c r="F27" s="317">
        <v>1439.2666666666664</v>
      </c>
      <c r="G27" s="317">
        <v>1421.9833333333331</v>
      </c>
      <c r="H27" s="317">
        <v>1403.6166666666663</v>
      </c>
      <c r="I27" s="317">
        <v>1474.9166666666665</v>
      </c>
      <c r="J27" s="317">
        <v>1493.2833333333333</v>
      </c>
      <c r="K27" s="317">
        <v>1510.5666666666666</v>
      </c>
      <c r="L27" s="304">
        <v>1476</v>
      </c>
      <c r="M27" s="304">
        <v>1440.35</v>
      </c>
      <c r="N27" s="319">
        <v>1655200</v>
      </c>
      <c r="O27" s="320">
        <v>7.3132780082987556E-2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292.64999999999998</v>
      </c>
      <c r="E28" s="316">
        <v>293.56666666666666</v>
      </c>
      <c r="F28" s="317">
        <v>288.13333333333333</v>
      </c>
      <c r="G28" s="317">
        <v>283.61666666666667</v>
      </c>
      <c r="H28" s="317">
        <v>278.18333333333334</v>
      </c>
      <c r="I28" s="317">
        <v>298.08333333333331</v>
      </c>
      <c r="J28" s="317">
        <v>303.51666666666659</v>
      </c>
      <c r="K28" s="317">
        <v>308.0333333333333</v>
      </c>
      <c r="L28" s="304">
        <v>299</v>
      </c>
      <c r="M28" s="304">
        <v>289.05</v>
      </c>
      <c r="N28" s="319">
        <v>13181400</v>
      </c>
      <c r="O28" s="320">
        <v>-6.2355953905249679E-2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41.7</v>
      </c>
      <c r="E29" s="316">
        <v>42.033333333333331</v>
      </c>
      <c r="F29" s="317">
        <v>41.066666666666663</v>
      </c>
      <c r="G29" s="317">
        <v>40.43333333333333</v>
      </c>
      <c r="H29" s="317">
        <v>39.466666666666661</v>
      </c>
      <c r="I29" s="317">
        <v>42.666666666666664</v>
      </c>
      <c r="J29" s="317">
        <v>43.633333333333333</v>
      </c>
      <c r="K29" s="317">
        <v>44.266666666666666</v>
      </c>
      <c r="L29" s="304">
        <v>43</v>
      </c>
      <c r="M29" s="304">
        <v>41.4</v>
      </c>
      <c r="N29" s="319">
        <v>45829800</v>
      </c>
      <c r="O29" s="320">
        <v>4.6629213483146068E-2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1347.45</v>
      </c>
      <c r="E30" s="316">
        <v>1347.3166666666666</v>
      </c>
      <c r="F30" s="317">
        <v>1331.8833333333332</v>
      </c>
      <c r="G30" s="317">
        <v>1316.3166666666666</v>
      </c>
      <c r="H30" s="317">
        <v>1300.8833333333332</v>
      </c>
      <c r="I30" s="317">
        <v>1362.8833333333332</v>
      </c>
      <c r="J30" s="317">
        <v>1378.3166666666666</v>
      </c>
      <c r="K30" s="317">
        <v>1393.8833333333332</v>
      </c>
      <c r="L30" s="304">
        <v>1362.75</v>
      </c>
      <c r="M30" s="304">
        <v>1331.75</v>
      </c>
      <c r="N30" s="319">
        <v>1816650</v>
      </c>
      <c r="O30" s="320">
        <v>-1.4912019087384432E-2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96.4</v>
      </c>
      <c r="E31" s="316">
        <v>96.033333333333346</v>
      </c>
      <c r="F31" s="317">
        <v>95.216666666666697</v>
      </c>
      <c r="G31" s="317">
        <v>94.033333333333346</v>
      </c>
      <c r="H31" s="317">
        <v>93.216666666666697</v>
      </c>
      <c r="I31" s="317">
        <v>97.216666666666697</v>
      </c>
      <c r="J31" s="317">
        <v>98.033333333333331</v>
      </c>
      <c r="K31" s="317">
        <v>99.216666666666697</v>
      </c>
      <c r="L31" s="304">
        <v>96.85</v>
      </c>
      <c r="M31" s="304">
        <v>94.85</v>
      </c>
      <c r="N31" s="319">
        <v>31555200</v>
      </c>
      <c r="O31" s="320">
        <v>3.8684719535783366E-3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593.70000000000005</v>
      </c>
      <c r="E32" s="316">
        <v>592.31666666666672</v>
      </c>
      <c r="F32" s="317">
        <v>588.38333333333344</v>
      </c>
      <c r="G32" s="317">
        <v>583.06666666666672</v>
      </c>
      <c r="H32" s="317">
        <v>579.13333333333344</v>
      </c>
      <c r="I32" s="317">
        <v>597.63333333333344</v>
      </c>
      <c r="J32" s="317">
        <v>601.56666666666661</v>
      </c>
      <c r="K32" s="317">
        <v>606.88333333333344</v>
      </c>
      <c r="L32" s="304">
        <v>596.25</v>
      </c>
      <c r="M32" s="304">
        <v>587</v>
      </c>
      <c r="N32" s="319">
        <v>3571700</v>
      </c>
      <c r="O32" s="320">
        <v>-9.7590728880756327E-3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467.2</v>
      </c>
      <c r="E33" s="316">
        <v>465.0333333333333</v>
      </c>
      <c r="F33" s="317">
        <v>458.56666666666661</v>
      </c>
      <c r="G33" s="317">
        <v>449.93333333333328</v>
      </c>
      <c r="H33" s="317">
        <v>443.46666666666658</v>
      </c>
      <c r="I33" s="317">
        <v>473.66666666666663</v>
      </c>
      <c r="J33" s="317">
        <v>480.13333333333333</v>
      </c>
      <c r="K33" s="317">
        <v>488.76666666666665</v>
      </c>
      <c r="L33" s="304">
        <v>471.5</v>
      </c>
      <c r="M33" s="304">
        <v>456.4</v>
      </c>
      <c r="N33" s="319">
        <v>7056000</v>
      </c>
      <c r="O33" s="320">
        <v>-3.8119440914866584E-3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426.2</v>
      </c>
      <c r="E34" s="316">
        <v>429.90000000000003</v>
      </c>
      <c r="F34" s="317">
        <v>421.30000000000007</v>
      </c>
      <c r="G34" s="317">
        <v>416.40000000000003</v>
      </c>
      <c r="H34" s="317">
        <v>407.80000000000007</v>
      </c>
      <c r="I34" s="317">
        <v>434.80000000000007</v>
      </c>
      <c r="J34" s="317">
        <v>443.40000000000009</v>
      </c>
      <c r="K34" s="317">
        <v>448.30000000000007</v>
      </c>
      <c r="L34" s="304">
        <v>438.5</v>
      </c>
      <c r="M34" s="304">
        <v>425</v>
      </c>
      <c r="N34" s="319">
        <v>121281222</v>
      </c>
      <c r="O34" s="320">
        <v>-5.7962172056131786E-4</v>
      </c>
    </row>
    <row r="35" spans="1:15" ht="15">
      <c r="A35" s="277">
        <v>25</v>
      </c>
      <c r="B35" s="389" t="s">
        <v>64</v>
      </c>
      <c r="C35" s="277" t="s">
        <v>70</v>
      </c>
      <c r="D35" s="316">
        <v>29.65</v>
      </c>
      <c r="E35" s="316">
        <v>29.75</v>
      </c>
      <c r="F35" s="317">
        <v>29.4</v>
      </c>
      <c r="G35" s="317">
        <v>29.15</v>
      </c>
      <c r="H35" s="317">
        <v>28.799999999999997</v>
      </c>
      <c r="I35" s="317">
        <v>30</v>
      </c>
      <c r="J35" s="317">
        <v>30.35</v>
      </c>
      <c r="K35" s="317">
        <v>30.6</v>
      </c>
      <c r="L35" s="304">
        <v>30.1</v>
      </c>
      <c r="M35" s="304">
        <v>29.5</v>
      </c>
      <c r="N35" s="319">
        <v>69972000</v>
      </c>
      <c r="O35" s="320">
        <v>1.0309278350515464E-2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459.8</v>
      </c>
      <c r="E36" s="316">
        <v>456.84999999999997</v>
      </c>
      <c r="F36" s="317">
        <v>451.99999999999994</v>
      </c>
      <c r="G36" s="317">
        <v>444.2</v>
      </c>
      <c r="H36" s="317">
        <v>439.34999999999997</v>
      </c>
      <c r="I36" s="317">
        <v>464.64999999999992</v>
      </c>
      <c r="J36" s="317">
        <v>469.49999999999994</v>
      </c>
      <c r="K36" s="317">
        <v>477.2999999999999</v>
      </c>
      <c r="L36" s="304">
        <v>461.7</v>
      </c>
      <c r="M36" s="304">
        <v>449.05</v>
      </c>
      <c r="N36" s="319">
        <v>13110000</v>
      </c>
      <c r="O36" s="320">
        <v>2.4621878297572987E-3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13470.95</v>
      </c>
      <c r="E37" s="316">
        <v>13564.966666666667</v>
      </c>
      <c r="F37" s="317">
        <v>13330.983333333334</v>
      </c>
      <c r="G37" s="317">
        <v>13191.016666666666</v>
      </c>
      <c r="H37" s="317">
        <v>12957.033333333333</v>
      </c>
      <c r="I37" s="317">
        <v>13704.933333333334</v>
      </c>
      <c r="J37" s="317">
        <v>13938.916666666668</v>
      </c>
      <c r="K37" s="317">
        <v>14078.883333333335</v>
      </c>
      <c r="L37" s="304">
        <v>13798.95</v>
      </c>
      <c r="M37" s="304">
        <v>13425</v>
      </c>
      <c r="N37" s="319">
        <v>119350</v>
      </c>
      <c r="O37" s="320">
        <v>2.578427159432746E-2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355.5</v>
      </c>
      <c r="E38" s="316">
        <v>355.84999999999997</v>
      </c>
      <c r="F38" s="317">
        <v>351.94999999999993</v>
      </c>
      <c r="G38" s="317">
        <v>348.4</v>
      </c>
      <c r="H38" s="317">
        <v>344.49999999999994</v>
      </c>
      <c r="I38" s="317">
        <v>359.39999999999992</v>
      </c>
      <c r="J38" s="317">
        <v>363.2999999999999</v>
      </c>
      <c r="K38" s="317">
        <v>366.84999999999991</v>
      </c>
      <c r="L38" s="304">
        <v>359.75</v>
      </c>
      <c r="M38" s="304">
        <v>352.3</v>
      </c>
      <c r="N38" s="319">
        <v>27082800</v>
      </c>
      <c r="O38" s="320">
        <v>-1.6794092661569626E-2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3844.6</v>
      </c>
      <c r="E39" s="316">
        <v>3837.4333333333329</v>
      </c>
      <c r="F39" s="317">
        <v>3800.0666666666657</v>
      </c>
      <c r="G39" s="317">
        <v>3755.5333333333328</v>
      </c>
      <c r="H39" s="317">
        <v>3718.1666666666656</v>
      </c>
      <c r="I39" s="317">
        <v>3881.9666666666658</v>
      </c>
      <c r="J39" s="317">
        <v>3919.3333333333335</v>
      </c>
      <c r="K39" s="317">
        <v>3963.8666666666659</v>
      </c>
      <c r="L39" s="304">
        <v>3874.8</v>
      </c>
      <c r="M39" s="304">
        <v>3792.9</v>
      </c>
      <c r="N39" s="319">
        <v>926800</v>
      </c>
      <c r="O39" s="320">
        <v>3.9479587258860478E-2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416.55</v>
      </c>
      <c r="E40" s="316">
        <v>410.84999999999997</v>
      </c>
      <c r="F40" s="317">
        <v>402.19999999999993</v>
      </c>
      <c r="G40" s="317">
        <v>387.84999999999997</v>
      </c>
      <c r="H40" s="317">
        <v>379.19999999999993</v>
      </c>
      <c r="I40" s="317">
        <v>425.19999999999993</v>
      </c>
      <c r="J40" s="317">
        <v>433.84999999999991</v>
      </c>
      <c r="K40" s="317">
        <v>448.19999999999993</v>
      </c>
      <c r="L40" s="304">
        <v>419.5</v>
      </c>
      <c r="M40" s="304">
        <v>396.5</v>
      </c>
      <c r="N40" s="319">
        <v>8749400</v>
      </c>
      <c r="O40" s="320">
        <v>0.15141864504921829</v>
      </c>
    </row>
    <row r="41" spans="1:15" ht="15">
      <c r="A41" s="277">
        <v>31</v>
      </c>
      <c r="B41" s="389" t="s">
        <v>54</v>
      </c>
      <c r="C41" s="277" t="s">
        <v>77</v>
      </c>
      <c r="D41" s="316">
        <v>89.7</v>
      </c>
      <c r="E41" s="316">
        <v>90.633333333333326</v>
      </c>
      <c r="F41" s="317">
        <v>87.966666666666654</v>
      </c>
      <c r="G41" s="317">
        <v>86.233333333333334</v>
      </c>
      <c r="H41" s="317">
        <v>83.566666666666663</v>
      </c>
      <c r="I41" s="317">
        <v>92.366666666666646</v>
      </c>
      <c r="J41" s="317">
        <v>95.033333333333331</v>
      </c>
      <c r="K41" s="317">
        <v>96.766666666666637</v>
      </c>
      <c r="L41" s="304">
        <v>93.3</v>
      </c>
      <c r="M41" s="304">
        <v>88.9</v>
      </c>
      <c r="N41" s="319">
        <v>13695000</v>
      </c>
      <c r="O41" s="320">
        <v>8.1753554502369666E-2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252.05</v>
      </c>
      <c r="E42" s="316">
        <v>254.53333333333339</v>
      </c>
      <c r="F42" s="317">
        <v>245.96666666666675</v>
      </c>
      <c r="G42" s="317">
        <v>239.88333333333335</v>
      </c>
      <c r="H42" s="317">
        <v>231.31666666666672</v>
      </c>
      <c r="I42" s="317">
        <v>260.61666666666679</v>
      </c>
      <c r="J42" s="317">
        <v>269.18333333333345</v>
      </c>
      <c r="K42" s="317">
        <v>275.26666666666682</v>
      </c>
      <c r="L42" s="304">
        <v>263.10000000000002</v>
      </c>
      <c r="M42" s="304">
        <v>248.45</v>
      </c>
      <c r="N42" s="319">
        <v>6545000</v>
      </c>
      <c r="O42" s="320">
        <v>2.2256930886372511E-2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783.6</v>
      </c>
      <c r="E43" s="316">
        <v>778.85</v>
      </c>
      <c r="F43" s="317">
        <v>770.25</v>
      </c>
      <c r="G43" s="317">
        <v>756.9</v>
      </c>
      <c r="H43" s="317">
        <v>748.3</v>
      </c>
      <c r="I43" s="317">
        <v>792.2</v>
      </c>
      <c r="J43" s="317">
        <v>800.80000000000018</v>
      </c>
      <c r="K43" s="317">
        <v>814.15000000000009</v>
      </c>
      <c r="L43" s="304">
        <v>787.45</v>
      </c>
      <c r="M43" s="304">
        <v>765.5</v>
      </c>
      <c r="N43" s="319">
        <v>13588900</v>
      </c>
      <c r="O43" s="320">
        <v>1.6235660120552206E-2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118.95</v>
      </c>
      <c r="E44" s="316">
        <v>118.89999999999999</v>
      </c>
      <c r="F44" s="317">
        <v>118.04999999999998</v>
      </c>
      <c r="G44" s="317">
        <v>117.14999999999999</v>
      </c>
      <c r="H44" s="317">
        <v>116.29999999999998</v>
      </c>
      <c r="I44" s="317">
        <v>119.79999999999998</v>
      </c>
      <c r="J44" s="317">
        <v>120.64999999999998</v>
      </c>
      <c r="K44" s="317">
        <v>121.54999999999998</v>
      </c>
      <c r="L44" s="304">
        <v>119.75</v>
      </c>
      <c r="M44" s="304">
        <v>118</v>
      </c>
      <c r="N44" s="319">
        <v>44300100</v>
      </c>
      <c r="O44" s="320">
        <v>-1.6914360784957713E-2</v>
      </c>
    </row>
    <row r="45" spans="1:15" ht="15">
      <c r="A45" s="277">
        <v>35</v>
      </c>
      <c r="B45" s="423" t="s">
        <v>107</v>
      </c>
      <c r="C45" s="277" t="s">
        <v>3634</v>
      </c>
      <c r="D45" s="316">
        <v>2355.1</v>
      </c>
      <c r="E45" s="316">
        <v>2380.7333333333331</v>
      </c>
      <c r="F45" s="317">
        <v>2314.3666666666663</v>
      </c>
      <c r="G45" s="317">
        <v>2273.6333333333332</v>
      </c>
      <c r="H45" s="317">
        <v>2207.2666666666664</v>
      </c>
      <c r="I45" s="317">
        <v>2421.4666666666662</v>
      </c>
      <c r="J45" s="317">
        <v>2487.833333333333</v>
      </c>
      <c r="K45" s="317">
        <v>2528.5666666666662</v>
      </c>
      <c r="L45" s="304">
        <v>2447.1</v>
      </c>
      <c r="M45" s="304">
        <v>2340</v>
      </c>
      <c r="N45" s="319">
        <v>565875</v>
      </c>
      <c r="O45" s="320">
        <v>3.1442241968557758E-2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1459.2</v>
      </c>
      <c r="E46" s="316">
        <v>1455.6666666666667</v>
      </c>
      <c r="F46" s="317">
        <v>1446.5333333333335</v>
      </c>
      <c r="G46" s="317">
        <v>1433.8666666666668</v>
      </c>
      <c r="H46" s="317">
        <v>1424.7333333333336</v>
      </c>
      <c r="I46" s="317">
        <v>1468.3333333333335</v>
      </c>
      <c r="J46" s="317">
        <v>1477.4666666666667</v>
      </c>
      <c r="K46" s="317">
        <v>1490.1333333333334</v>
      </c>
      <c r="L46" s="304">
        <v>1464.8</v>
      </c>
      <c r="M46" s="304">
        <v>1443</v>
      </c>
      <c r="N46" s="319">
        <v>2154600</v>
      </c>
      <c r="O46" s="320">
        <v>9.5113151853066583E-3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354.35</v>
      </c>
      <c r="E47" s="316">
        <v>355.66666666666669</v>
      </c>
      <c r="F47" s="317">
        <v>350.68333333333339</v>
      </c>
      <c r="G47" s="317">
        <v>347.01666666666671</v>
      </c>
      <c r="H47" s="317">
        <v>342.03333333333342</v>
      </c>
      <c r="I47" s="317">
        <v>359.33333333333337</v>
      </c>
      <c r="J47" s="317">
        <v>364.31666666666661</v>
      </c>
      <c r="K47" s="317">
        <v>367.98333333333335</v>
      </c>
      <c r="L47" s="304">
        <v>360.65</v>
      </c>
      <c r="M47" s="304">
        <v>352</v>
      </c>
      <c r="N47" s="319">
        <v>7647759</v>
      </c>
      <c r="O47" s="320">
        <v>5.1353674258702194E-2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455.2</v>
      </c>
      <c r="E48" s="316">
        <v>451.15000000000003</v>
      </c>
      <c r="F48" s="317">
        <v>446.10000000000008</v>
      </c>
      <c r="G48" s="317">
        <v>437.00000000000006</v>
      </c>
      <c r="H48" s="317">
        <v>431.9500000000001</v>
      </c>
      <c r="I48" s="317">
        <v>460.25000000000006</v>
      </c>
      <c r="J48" s="317">
        <v>465.3</v>
      </c>
      <c r="K48" s="317">
        <v>474.40000000000003</v>
      </c>
      <c r="L48" s="304">
        <v>456.2</v>
      </c>
      <c r="M48" s="304">
        <v>442.05</v>
      </c>
      <c r="N48" s="319">
        <v>1994400</v>
      </c>
      <c r="O48" s="320">
        <v>-1.0125074449076831E-2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522.75</v>
      </c>
      <c r="E49" s="316">
        <v>520.08333333333337</v>
      </c>
      <c r="F49" s="317">
        <v>515.76666666666677</v>
      </c>
      <c r="G49" s="317">
        <v>508.78333333333342</v>
      </c>
      <c r="H49" s="317">
        <v>504.46666666666681</v>
      </c>
      <c r="I49" s="317">
        <v>527.06666666666672</v>
      </c>
      <c r="J49" s="317">
        <v>531.38333333333333</v>
      </c>
      <c r="K49" s="317">
        <v>538.36666666666667</v>
      </c>
      <c r="L49" s="304">
        <v>524.4</v>
      </c>
      <c r="M49" s="304">
        <v>513.1</v>
      </c>
      <c r="N49" s="319">
        <v>11117500</v>
      </c>
      <c r="O49" s="320">
        <v>2.0422212023864159E-2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3142.05</v>
      </c>
      <c r="E50" s="316">
        <v>3119.5333333333333</v>
      </c>
      <c r="F50" s="317">
        <v>3083.1666666666665</v>
      </c>
      <c r="G50" s="317">
        <v>3024.2833333333333</v>
      </c>
      <c r="H50" s="317">
        <v>2987.9166666666665</v>
      </c>
      <c r="I50" s="317">
        <v>3178.4166666666665</v>
      </c>
      <c r="J50" s="317">
        <v>3214.7833333333333</v>
      </c>
      <c r="K50" s="317">
        <v>3273.6666666666665</v>
      </c>
      <c r="L50" s="304">
        <v>3155.9</v>
      </c>
      <c r="M50" s="304">
        <v>3060.65</v>
      </c>
      <c r="N50" s="319">
        <v>3715600</v>
      </c>
      <c r="O50" s="320">
        <v>-1.0334540805454933E-2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160</v>
      </c>
      <c r="E51" s="316">
        <v>160.03333333333333</v>
      </c>
      <c r="F51" s="317">
        <v>157.41666666666666</v>
      </c>
      <c r="G51" s="317">
        <v>154.83333333333331</v>
      </c>
      <c r="H51" s="317">
        <v>152.21666666666664</v>
      </c>
      <c r="I51" s="317">
        <v>162.61666666666667</v>
      </c>
      <c r="J51" s="317">
        <v>165.23333333333335</v>
      </c>
      <c r="K51" s="317">
        <v>167.81666666666669</v>
      </c>
      <c r="L51" s="304">
        <v>162.65</v>
      </c>
      <c r="M51" s="304">
        <v>157.44999999999999</v>
      </c>
      <c r="N51" s="319">
        <v>27393300</v>
      </c>
      <c r="O51" s="320">
        <v>9.8540145985401457E-3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5191.1000000000004</v>
      </c>
      <c r="E52" s="316">
        <v>5172.8666666666668</v>
      </c>
      <c r="F52" s="317">
        <v>5130.7333333333336</v>
      </c>
      <c r="G52" s="317">
        <v>5070.3666666666668</v>
      </c>
      <c r="H52" s="317">
        <v>5028.2333333333336</v>
      </c>
      <c r="I52" s="317">
        <v>5233.2333333333336</v>
      </c>
      <c r="J52" s="317">
        <v>5275.3666666666668</v>
      </c>
      <c r="K52" s="317">
        <v>5335.7333333333336</v>
      </c>
      <c r="L52" s="304">
        <v>5215</v>
      </c>
      <c r="M52" s="304">
        <v>5112.5</v>
      </c>
      <c r="N52" s="319">
        <v>2718500</v>
      </c>
      <c r="O52" s="320">
        <v>4.6002392124390467E-4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2210.3000000000002</v>
      </c>
      <c r="E53" s="316">
        <v>2207.0333333333333</v>
      </c>
      <c r="F53" s="317">
        <v>2187.0666666666666</v>
      </c>
      <c r="G53" s="317">
        <v>2163.8333333333335</v>
      </c>
      <c r="H53" s="317">
        <v>2143.8666666666668</v>
      </c>
      <c r="I53" s="317">
        <v>2230.2666666666664</v>
      </c>
      <c r="J53" s="317">
        <v>2250.2333333333327</v>
      </c>
      <c r="K53" s="317">
        <v>2273.4666666666662</v>
      </c>
      <c r="L53" s="304">
        <v>2227</v>
      </c>
      <c r="M53" s="304">
        <v>2183.8000000000002</v>
      </c>
      <c r="N53" s="319">
        <v>2246300</v>
      </c>
      <c r="O53" s="320">
        <v>-6.9627108154108001E-3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1242.3499999999999</v>
      </c>
      <c r="E54" s="316">
        <v>1257.7833333333333</v>
      </c>
      <c r="F54" s="317">
        <v>1214.6666666666665</v>
      </c>
      <c r="G54" s="317">
        <v>1186.9833333333331</v>
      </c>
      <c r="H54" s="317">
        <v>1143.8666666666663</v>
      </c>
      <c r="I54" s="317">
        <v>1285.4666666666667</v>
      </c>
      <c r="J54" s="317">
        <v>1328.5833333333335</v>
      </c>
      <c r="K54" s="317">
        <v>1356.2666666666669</v>
      </c>
      <c r="L54" s="304">
        <v>1300.9000000000001</v>
      </c>
      <c r="M54" s="304">
        <v>1230.0999999999999</v>
      </c>
      <c r="N54" s="319">
        <v>2777500</v>
      </c>
      <c r="O54" s="320">
        <v>0.13687528140477262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166.95</v>
      </c>
      <c r="E55" s="316">
        <v>166.71666666666667</v>
      </c>
      <c r="F55" s="317">
        <v>163.73333333333335</v>
      </c>
      <c r="G55" s="317">
        <v>160.51666666666668</v>
      </c>
      <c r="H55" s="317">
        <v>157.53333333333336</v>
      </c>
      <c r="I55" s="317">
        <v>169.93333333333334</v>
      </c>
      <c r="J55" s="317">
        <v>172.91666666666663</v>
      </c>
      <c r="K55" s="317">
        <v>176.13333333333333</v>
      </c>
      <c r="L55" s="304">
        <v>169.7</v>
      </c>
      <c r="M55" s="304">
        <v>163.5</v>
      </c>
      <c r="N55" s="319">
        <v>7916400</v>
      </c>
      <c r="O55" s="320">
        <v>4.8640915593705293E-2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50.95</v>
      </c>
      <c r="E56" s="316">
        <v>51.233333333333327</v>
      </c>
      <c r="F56" s="317">
        <v>50.016666666666652</v>
      </c>
      <c r="G56" s="317">
        <v>49.083333333333321</v>
      </c>
      <c r="H56" s="317">
        <v>47.866666666666646</v>
      </c>
      <c r="I56" s="317">
        <v>52.166666666666657</v>
      </c>
      <c r="J56" s="317">
        <v>53.38333333333334</v>
      </c>
      <c r="K56" s="317">
        <v>54.316666666666663</v>
      </c>
      <c r="L56" s="304">
        <v>52.45</v>
      </c>
      <c r="M56" s="304">
        <v>50.3</v>
      </c>
      <c r="N56" s="319">
        <v>74400500</v>
      </c>
      <c r="O56" s="320">
        <v>1.9687791239515376E-2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87.15</v>
      </c>
      <c r="E57" s="316">
        <v>87.63333333333334</v>
      </c>
      <c r="F57" s="317">
        <v>86.066666666666677</v>
      </c>
      <c r="G57" s="317">
        <v>84.983333333333334</v>
      </c>
      <c r="H57" s="317">
        <v>83.416666666666671</v>
      </c>
      <c r="I57" s="317">
        <v>88.716666666666683</v>
      </c>
      <c r="J57" s="317">
        <v>90.283333333333346</v>
      </c>
      <c r="K57" s="317">
        <v>91.366666666666688</v>
      </c>
      <c r="L57" s="304">
        <v>89.2</v>
      </c>
      <c r="M57" s="304">
        <v>86.55</v>
      </c>
      <c r="N57" s="319">
        <v>23668000</v>
      </c>
      <c r="O57" s="320">
        <v>5.7024364955935722E-3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499.4</v>
      </c>
      <c r="E58" s="316">
        <v>495.75</v>
      </c>
      <c r="F58" s="317">
        <v>489.5</v>
      </c>
      <c r="G58" s="317">
        <v>479.6</v>
      </c>
      <c r="H58" s="317">
        <v>473.35</v>
      </c>
      <c r="I58" s="317">
        <v>505.65</v>
      </c>
      <c r="J58" s="317">
        <v>511.9</v>
      </c>
      <c r="K58" s="317">
        <v>521.79999999999995</v>
      </c>
      <c r="L58" s="304">
        <v>502</v>
      </c>
      <c r="M58" s="304">
        <v>485.85</v>
      </c>
      <c r="N58" s="319">
        <v>7447400</v>
      </c>
      <c r="O58" s="320">
        <v>4.7557424781624072E-2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23.5</v>
      </c>
      <c r="E59" s="316">
        <v>23.55</v>
      </c>
      <c r="F59" s="317">
        <v>23.3</v>
      </c>
      <c r="G59" s="317">
        <v>23.1</v>
      </c>
      <c r="H59" s="317">
        <v>22.85</v>
      </c>
      <c r="I59" s="317">
        <v>23.75</v>
      </c>
      <c r="J59" s="317">
        <v>24</v>
      </c>
      <c r="K59" s="317">
        <v>24.2</v>
      </c>
      <c r="L59" s="304">
        <v>23.8</v>
      </c>
      <c r="M59" s="304">
        <v>23.35</v>
      </c>
      <c r="N59" s="319">
        <v>65700000</v>
      </c>
      <c r="O59" s="320">
        <v>4.817618719889883E-3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756.6</v>
      </c>
      <c r="E60" s="316">
        <v>752.80000000000007</v>
      </c>
      <c r="F60" s="317">
        <v>744.00000000000011</v>
      </c>
      <c r="G60" s="317">
        <v>731.40000000000009</v>
      </c>
      <c r="H60" s="317">
        <v>722.60000000000014</v>
      </c>
      <c r="I60" s="317">
        <v>765.40000000000009</v>
      </c>
      <c r="J60" s="317">
        <v>774.2</v>
      </c>
      <c r="K60" s="317">
        <v>786.80000000000007</v>
      </c>
      <c r="L60" s="304">
        <v>761.6</v>
      </c>
      <c r="M60" s="304">
        <v>740.2</v>
      </c>
      <c r="N60" s="319">
        <v>5260000</v>
      </c>
      <c r="O60" s="320">
        <v>0.11205073995771671</v>
      </c>
    </row>
    <row r="61" spans="1:15" ht="15">
      <c r="A61" s="277">
        <v>51</v>
      </c>
      <c r="B61" s="423" t="s">
        <v>39</v>
      </c>
      <c r="C61" s="277" t="s">
        <v>248</v>
      </c>
      <c r="D61" s="316">
        <v>870.15</v>
      </c>
      <c r="E61" s="316">
        <v>877.2166666666667</v>
      </c>
      <c r="F61" s="317">
        <v>857.43333333333339</v>
      </c>
      <c r="G61" s="317">
        <v>844.7166666666667</v>
      </c>
      <c r="H61" s="317">
        <v>824.93333333333339</v>
      </c>
      <c r="I61" s="317">
        <v>889.93333333333339</v>
      </c>
      <c r="J61" s="317">
        <v>909.7166666666667</v>
      </c>
      <c r="K61" s="317">
        <v>922.43333333333339</v>
      </c>
      <c r="L61" s="304">
        <v>897</v>
      </c>
      <c r="M61" s="304">
        <v>864.5</v>
      </c>
      <c r="N61" s="319">
        <v>704600</v>
      </c>
      <c r="O61" s="320">
        <v>0.12681912681912683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752.85</v>
      </c>
      <c r="E62" s="316">
        <v>754.81666666666661</v>
      </c>
      <c r="F62" s="317">
        <v>743.48333333333323</v>
      </c>
      <c r="G62" s="317">
        <v>734.11666666666667</v>
      </c>
      <c r="H62" s="317">
        <v>722.7833333333333</v>
      </c>
      <c r="I62" s="317">
        <v>764.18333333333317</v>
      </c>
      <c r="J62" s="317">
        <v>775.51666666666665</v>
      </c>
      <c r="K62" s="317">
        <v>784.8833333333331</v>
      </c>
      <c r="L62" s="304">
        <v>766.15</v>
      </c>
      <c r="M62" s="304">
        <v>745.45</v>
      </c>
      <c r="N62" s="319">
        <v>17694700</v>
      </c>
      <c r="O62" s="320">
        <v>-1.0465919353981831E-2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672.75</v>
      </c>
      <c r="E63" s="316">
        <v>672.75</v>
      </c>
      <c r="F63" s="317">
        <v>668.5</v>
      </c>
      <c r="G63" s="317">
        <v>664.25</v>
      </c>
      <c r="H63" s="317">
        <v>660</v>
      </c>
      <c r="I63" s="317">
        <v>677</v>
      </c>
      <c r="J63" s="317">
        <v>681.25</v>
      </c>
      <c r="K63" s="317">
        <v>685.5</v>
      </c>
      <c r="L63" s="304">
        <v>677</v>
      </c>
      <c r="M63" s="304">
        <v>668.5</v>
      </c>
      <c r="N63" s="319">
        <v>5144000</v>
      </c>
      <c r="O63" s="320">
        <v>-2.9250802038120399E-2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826.5</v>
      </c>
      <c r="E64" s="316">
        <v>829.26666666666677</v>
      </c>
      <c r="F64" s="317">
        <v>817.53333333333353</v>
      </c>
      <c r="G64" s="317">
        <v>808.56666666666672</v>
      </c>
      <c r="H64" s="317">
        <v>796.83333333333348</v>
      </c>
      <c r="I64" s="317">
        <v>838.23333333333358</v>
      </c>
      <c r="J64" s="317">
        <v>849.96666666666692</v>
      </c>
      <c r="K64" s="317">
        <v>858.93333333333362</v>
      </c>
      <c r="L64" s="304">
        <v>841</v>
      </c>
      <c r="M64" s="304">
        <v>820.3</v>
      </c>
      <c r="N64" s="319">
        <v>16058000</v>
      </c>
      <c r="O64" s="320">
        <v>3.0825918935921633E-2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1791.2</v>
      </c>
      <c r="E65" s="316">
        <v>1797.4333333333332</v>
      </c>
      <c r="F65" s="317">
        <v>1773.8666666666663</v>
      </c>
      <c r="G65" s="317">
        <v>1756.5333333333331</v>
      </c>
      <c r="H65" s="317">
        <v>1732.9666666666662</v>
      </c>
      <c r="I65" s="317">
        <v>1814.7666666666664</v>
      </c>
      <c r="J65" s="317">
        <v>1838.3333333333335</v>
      </c>
      <c r="K65" s="317">
        <v>1855.6666666666665</v>
      </c>
      <c r="L65" s="304">
        <v>1821</v>
      </c>
      <c r="M65" s="304">
        <v>1780.1</v>
      </c>
      <c r="N65" s="319">
        <v>25899600</v>
      </c>
      <c r="O65" s="320">
        <v>-1.0510149113456888E-2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1113.1500000000001</v>
      </c>
      <c r="E66" s="316">
        <v>1117.7333333333333</v>
      </c>
      <c r="F66" s="317">
        <v>1104.4666666666667</v>
      </c>
      <c r="G66" s="317">
        <v>1095.7833333333333</v>
      </c>
      <c r="H66" s="317">
        <v>1082.5166666666667</v>
      </c>
      <c r="I66" s="317">
        <v>1126.4166666666667</v>
      </c>
      <c r="J66" s="317">
        <v>1139.6833333333336</v>
      </c>
      <c r="K66" s="317">
        <v>1148.3666666666668</v>
      </c>
      <c r="L66" s="304">
        <v>1131</v>
      </c>
      <c r="M66" s="304">
        <v>1109.05</v>
      </c>
      <c r="N66" s="319">
        <v>39653900</v>
      </c>
      <c r="O66" s="320">
        <v>-2.5729034350422963E-2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577.9</v>
      </c>
      <c r="E67" s="316">
        <v>575.41666666666663</v>
      </c>
      <c r="F67" s="317">
        <v>570.98333333333323</v>
      </c>
      <c r="G67" s="317">
        <v>564.06666666666661</v>
      </c>
      <c r="H67" s="317">
        <v>559.63333333333321</v>
      </c>
      <c r="I67" s="317">
        <v>582.33333333333326</v>
      </c>
      <c r="J67" s="317">
        <v>586.76666666666665</v>
      </c>
      <c r="K67" s="317">
        <v>593.68333333333328</v>
      </c>
      <c r="L67" s="304">
        <v>579.85</v>
      </c>
      <c r="M67" s="304">
        <v>568.5</v>
      </c>
      <c r="N67" s="319">
        <v>10170600</v>
      </c>
      <c r="O67" s="320">
        <v>1.5709106887839174E-2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3138.5</v>
      </c>
      <c r="E68" s="316">
        <v>3159.25</v>
      </c>
      <c r="F68" s="317">
        <v>3077.65</v>
      </c>
      <c r="G68" s="317">
        <v>3016.8</v>
      </c>
      <c r="H68" s="317">
        <v>2935.2000000000003</v>
      </c>
      <c r="I68" s="317">
        <v>3220.1</v>
      </c>
      <c r="J68" s="317">
        <v>3301.7000000000003</v>
      </c>
      <c r="K68" s="317">
        <v>3362.5499999999997</v>
      </c>
      <c r="L68" s="304">
        <v>3240.85</v>
      </c>
      <c r="M68" s="304">
        <v>3098.4</v>
      </c>
      <c r="N68" s="319">
        <v>2071800</v>
      </c>
      <c r="O68" s="320">
        <v>1.4096916299559472E-2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180</v>
      </c>
      <c r="E69" s="316">
        <v>177.96666666666667</v>
      </c>
      <c r="F69" s="317">
        <v>175.18333333333334</v>
      </c>
      <c r="G69" s="317">
        <v>170.36666666666667</v>
      </c>
      <c r="H69" s="317">
        <v>167.58333333333334</v>
      </c>
      <c r="I69" s="317">
        <v>182.78333333333333</v>
      </c>
      <c r="J69" s="317">
        <v>185.56666666666669</v>
      </c>
      <c r="K69" s="317">
        <v>190.38333333333333</v>
      </c>
      <c r="L69" s="304">
        <v>180.75</v>
      </c>
      <c r="M69" s="304">
        <v>173.15</v>
      </c>
      <c r="N69" s="319">
        <v>29730200</v>
      </c>
      <c r="O69" s="320">
        <v>4.5516407076969606E-2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176.6</v>
      </c>
      <c r="E70" s="316">
        <v>175.98333333333335</v>
      </c>
      <c r="F70" s="317">
        <v>174.4666666666667</v>
      </c>
      <c r="G70" s="317">
        <v>172.33333333333334</v>
      </c>
      <c r="H70" s="317">
        <v>170.81666666666669</v>
      </c>
      <c r="I70" s="317">
        <v>178.1166666666667</v>
      </c>
      <c r="J70" s="317">
        <v>179.63333333333335</v>
      </c>
      <c r="K70" s="317">
        <v>181.76666666666671</v>
      </c>
      <c r="L70" s="304">
        <v>177.5</v>
      </c>
      <c r="M70" s="304">
        <v>173.85</v>
      </c>
      <c r="N70" s="319">
        <v>32100300</v>
      </c>
      <c r="O70" s="320">
        <v>-1.3439731205375893E-3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2114</v>
      </c>
      <c r="E71" s="316">
        <v>2106.8166666666671</v>
      </c>
      <c r="F71" s="317">
        <v>2088.2833333333342</v>
      </c>
      <c r="G71" s="317">
        <v>2062.5666666666671</v>
      </c>
      <c r="H71" s="317">
        <v>2044.0333333333342</v>
      </c>
      <c r="I71" s="317">
        <v>2132.5333333333342</v>
      </c>
      <c r="J71" s="317">
        <v>2151.0666666666671</v>
      </c>
      <c r="K71" s="317">
        <v>2176.7833333333342</v>
      </c>
      <c r="L71" s="304">
        <v>2125.35</v>
      </c>
      <c r="M71" s="304">
        <v>2081.1</v>
      </c>
      <c r="N71" s="319">
        <v>7458000</v>
      </c>
      <c r="O71" s="320">
        <v>5.9314811658428501E-2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153.30000000000001</v>
      </c>
      <c r="E72" s="316">
        <v>155.18333333333337</v>
      </c>
      <c r="F72" s="317">
        <v>150.71666666666673</v>
      </c>
      <c r="G72" s="317">
        <v>148.13333333333335</v>
      </c>
      <c r="H72" s="317">
        <v>143.66666666666671</v>
      </c>
      <c r="I72" s="317">
        <v>157.76666666666674</v>
      </c>
      <c r="J72" s="317">
        <v>162.23333333333338</v>
      </c>
      <c r="K72" s="317">
        <v>164.81666666666675</v>
      </c>
      <c r="L72" s="304">
        <v>159.65</v>
      </c>
      <c r="M72" s="304">
        <v>152.6</v>
      </c>
      <c r="N72" s="319">
        <v>13020000</v>
      </c>
      <c r="O72" s="320">
        <v>3.0674846625766871E-2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375.05</v>
      </c>
      <c r="E73" s="316">
        <v>376.75</v>
      </c>
      <c r="F73" s="317">
        <v>369.6</v>
      </c>
      <c r="G73" s="317">
        <v>364.15000000000003</v>
      </c>
      <c r="H73" s="317">
        <v>357.00000000000006</v>
      </c>
      <c r="I73" s="317">
        <v>382.2</v>
      </c>
      <c r="J73" s="317">
        <v>389.34999999999997</v>
      </c>
      <c r="K73" s="317">
        <v>394.79999999999995</v>
      </c>
      <c r="L73" s="304">
        <v>383.9</v>
      </c>
      <c r="M73" s="304">
        <v>371.3</v>
      </c>
      <c r="N73" s="319">
        <v>116923125</v>
      </c>
      <c r="O73" s="320">
        <v>2.4756852343059241E-3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422.4</v>
      </c>
      <c r="E74" s="316">
        <v>422.89999999999992</v>
      </c>
      <c r="F74" s="317">
        <v>418.09999999999985</v>
      </c>
      <c r="G74" s="317">
        <v>413.79999999999995</v>
      </c>
      <c r="H74" s="317">
        <v>408.99999999999989</v>
      </c>
      <c r="I74" s="317">
        <v>427.19999999999982</v>
      </c>
      <c r="J74" s="317">
        <v>431.99999999999989</v>
      </c>
      <c r="K74" s="317">
        <v>436.29999999999978</v>
      </c>
      <c r="L74" s="304">
        <v>427.7</v>
      </c>
      <c r="M74" s="304">
        <v>418.6</v>
      </c>
      <c r="N74" s="319">
        <v>6513000</v>
      </c>
      <c r="O74" s="320">
        <v>1.2593283582089552E-2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9.0500000000000007</v>
      </c>
      <c r="E75" s="316">
        <v>9.1833333333333336</v>
      </c>
      <c r="F75" s="317">
        <v>8.8166666666666664</v>
      </c>
      <c r="G75" s="317">
        <v>8.5833333333333321</v>
      </c>
      <c r="H75" s="317">
        <v>8.216666666666665</v>
      </c>
      <c r="I75" s="317">
        <v>9.4166666666666679</v>
      </c>
      <c r="J75" s="317">
        <v>9.783333333333335</v>
      </c>
      <c r="K75" s="317">
        <v>10.016666666666669</v>
      </c>
      <c r="L75" s="304">
        <v>9.5500000000000007</v>
      </c>
      <c r="M75" s="304">
        <v>8.9499999999999993</v>
      </c>
      <c r="N75" s="319">
        <v>372680000</v>
      </c>
      <c r="O75" s="320">
        <v>2.0705521472392636E-2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30.15</v>
      </c>
      <c r="E76" s="316">
        <v>30.416666666666668</v>
      </c>
      <c r="F76" s="317">
        <v>29.683333333333337</v>
      </c>
      <c r="G76" s="317">
        <v>29.216666666666669</v>
      </c>
      <c r="H76" s="317">
        <v>28.483333333333338</v>
      </c>
      <c r="I76" s="317">
        <v>30.883333333333336</v>
      </c>
      <c r="J76" s="317">
        <v>31.616666666666664</v>
      </c>
      <c r="K76" s="317">
        <v>32.083333333333336</v>
      </c>
      <c r="L76" s="304">
        <v>31.15</v>
      </c>
      <c r="M76" s="304">
        <v>29.95</v>
      </c>
      <c r="N76" s="319">
        <v>143431000</v>
      </c>
      <c r="O76" s="320">
        <v>1.7659746562415746E-2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391.55</v>
      </c>
      <c r="E77" s="316">
        <v>394.51666666666665</v>
      </c>
      <c r="F77" s="317">
        <v>387.2833333333333</v>
      </c>
      <c r="G77" s="317">
        <v>383.01666666666665</v>
      </c>
      <c r="H77" s="317">
        <v>375.7833333333333</v>
      </c>
      <c r="I77" s="317">
        <v>398.7833333333333</v>
      </c>
      <c r="J77" s="317">
        <v>406.01666666666665</v>
      </c>
      <c r="K77" s="317">
        <v>410.2833333333333</v>
      </c>
      <c r="L77" s="304">
        <v>401.75</v>
      </c>
      <c r="M77" s="304">
        <v>390.25</v>
      </c>
      <c r="N77" s="319">
        <v>6920375</v>
      </c>
      <c r="O77" s="320">
        <v>2.9032917603762011E-2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1302.3</v>
      </c>
      <c r="E78" s="316">
        <v>1302.3166666666666</v>
      </c>
      <c r="F78" s="317">
        <v>1271.0833333333333</v>
      </c>
      <c r="G78" s="317">
        <v>1239.8666666666666</v>
      </c>
      <c r="H78" s="317">
        <v>1208.6333333333332</v>
      </c>
      <c r="I78" s="317">
        <v>1333.5333333333333</v>
      </c>
      <c r="J78" s="317">
        <v>1364.7666666666669</v>
      </c>
      <c r="K78" s="317">
        <v>1395.9833333333333</v>
      </c>
      <c r="L78" s="304">
        <v>1333.55</v>
      </c>
      <c r="M78" s="304">
        <v>1271.0999999999999</v>
      </c>
      <c r="N78" s="319">
        <v>2525000</v>
      </c>
      <c r="O78" s="320">
        <v>-3.0337941628264208E-2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604.75</v>
      </c>
      <c r="E79" s="316">
        <v>610.38333333333333</v>
      </c>
      <c r="F79" s="317">
        <v>588.76666666666665</v>
      </c>
      <c r="G79" s="317">
        <v>572.7833333333333</v>
      </c>
      <c r="H79" s="317">
        <v>551.16666666666663</v>
      </c>
      <c r="I79" s="317">
        <v>626.36666666666667</v>
      </c>
      <c r="J79" s="317">
        <v>647.98333333333323</v>
      </c>
      <c r="K79" s="317">
        <v>663.9666666666667</v>
      </c>
      <c r="L79" s="304">
        <v>632</v>
      </c>
      <c r="M79" s="304">
        <v>594.4</v>
      </c>
      <c r="N79" s="319">
        <v>27204000</v>
      </c>
      <c r="O79" s="320">
        <v>-1.5546291471252388E-2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179.25</v>
      </c>
      <c r="E80" s="316">
        <v>179.98333333333335</v>
      </c>
      <c r="F80" s="317">
        <v>176.51666666666671</v>
      </c>
      <c r="G80" s="317">
        <v>173.78333333333336</v>
      </c>
      <c r="H80" s="317">
        <v>170.31666666666672</v>
      </c>
      <c r="I80" s="317">
        <v>182.7166666666667</v>
      </c>
      <c r="J80" s="317">
        <v>186.18333333333334</v>
      </c>
      <c r="K80" s="317">
        <v>188.91666666666669</v>
      </c>
      <c r="L80" s="304">
        <v>183.45</v>
      </c>
      <c r="M80" s="304">
        <v>177.25</v>
      </c>
      <c r="N80" s="319">
        <v>13812400</v>
      </c>
      <c r="O80" s="320">
        <v>2.217157065893079E-2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1040.0999999999999</v>
      </c>
      <c r="E81" s="316">
        <v>1032.5</v>
      </c>
      <c r="F81" s="317">
        <v>1019.0999999999999</v>
      </c>
      <c r="G81" s="317">
        <v>998.09999999999991</v>
      </c>
      <c r="H81" s="317">
        <v>984.69999999999982</v>
      </c>
      <c r="I81" s="317">
        <v>1053.5</v>
      </c>
      <c r="J81" s="317">
        <v>1066.9000000000001</v>
      </c>
      <c r="K81" s="317">
        <v>1087.9000000000001</v>
      </c>
      <c r="L81" s="304">
        <v>1045.9000000000001</v>
      </c>
      <c r="M81" s="304">
        <v>1011.5</v>
      </c>
      <c r="N81" s="319">
        <v>32242800</v>
      </c>
      <c r="O81" s="320">
        <v>9.1264177871253661E-3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75.8</v>
      </c>
      <c r="E82" s="316">
        <v>75.350000000000009</v>
      </c>
      <c r="F82" s="317">
        <v>74.450000000000017</v>
      </c>
      <c r="G82" s="317">
        <v>73.100000000000009</v>
      </c>
      <c r="H82" s="317">
        <v>72.200000000000017</v>
      </c>
      <c r="I82" s="317">
        <v>76.700000000000017</v>
      </c>
      <c r="J82" s="317">
        <v>77.600000000000023</v>
      </c>
      <c r="K82" s="317">
        <v>78.950000000000017</v>
      </c>
      <c r="L82" s="304">
        <v>76.25</v>
      </c>
      <c r="M82" s="304">
        <v>74</v>
      </c>
      <c r="N82" s="319">
        <v>62643000</v>
      </c>
      <c r="O82" s="320">
        <v>-4.143044047099869E-2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170.15</v>
      </c>
      <c r="E83" s="316">
        <v>170.98333333333335</v>
      </c>
      <c r="F83" s="317">
        <v>168.76666666666671</v>
      </c>
      <c r="G83" s="317">
        <v>167.38333333333335</v>
      </c>
      <c r="H83" s="317">
        <v>165.16666666666671</v>
      </c>
      <c r="I83" s="317">
        <v>172.3666666666667</v>
      </c>
      <c r="J83" s="317">
        <v>174.58333333333334</v>
      </c>
      <c r="K83" s="317">
        <v>175.9666666666667</v>
      </c>
      <c r="L83" s="304">
        <v>173.2</v>
      </c>
      <c r="M83" s="304">
        <v>169.6</v>
      </c>
      <c r="N83" s="319">
        <v>136204800</v>
      </c>
      <c r="O83" s="320">
        <v>1.0085668857827666E-2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197.85</v>
      </c>
      <c r="E84" s="316">
        <v>196.46666666666667</v>
      </c>
      <c r="F84" s="317">
        <v>193.88333333333333</v>
      </c>
      <c r="G84" s="317">
        <v>189.91666666666666</v>
      </c>
      <c r="H84" s="317">
        <v>187.33333333333331</v>
      </c>
      <c r="I84" s="317">
        <v>200.43333333333334</v>
      </c>
      <c r="J84" s="317">
        <v>203.01666666666665</v>
      </c>
      <c r="K84" s="317">
        <v>206.98333333333335</v>
      </c>
      <c r="L84" s="304">
        <v>199.05</v>
      </c>
      <c r="M84" s="304">
        <v>192.5</v>
      </c>
      <c r="N84" s="319">
        <v>25090000</v>
      </c>
      <c r="O84" s="320">
        <v>3.3999587883783225E-2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291.75</v>
      </c>
      <c r="E85" s="316">
        <v>289.26666666666665</v>
      </c>
      <c r="F85" s="317">
        <v>285.38333333333333</v>
      </c>
      <c r="G85" s="317">
        <v>279.01666666666665</v>
      </c>
      <c r="H85" s="317">
        <v>275.13333333333333</v>
      </c>
      <c r="I85" s="317">
        <v>295.63333333333333</v>
      </c>
      <c r="J85" s="317">
        <v>299.51666666666665</v>
      </c>
      <c r="K85" s="317">
        <v>305.88333333333333</v>
      </c>
      <c r="L85" s="304">
        <v>293.14999999999998</v>
      </c>
      <c r="M85" s="304">
        <v>282.89999999999998</v>
      </c>
      <c r="N85" s="319">
        <v>42935400</v>
      </c>
      <c r="O85" s="320">
        <v>2.8378634041748125E-3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2387.75</v>
      </c>
      <c r="E86" s="316">
        <v>2382.7333333333336</v>
      </c>
      <c r="F86" s="317">
        <v>2358.666666666667</v>
      </c>
      <c r="G86" s="317">
        <v>2329.5833333333335</v>
      </c>
      <c r="H86" s="317">
        <v>2305.5166666666669</v>
      </c>
      <c r="I86" s="317">
        <v>2411.8166666666671</v>
      </c>
      <c r="J86" s="317">
        <v>2435.8833333333337</v>
      </c>
      <c r="K86" s="317">
        <v>2464.9666666666672</v>
      </c>
      <c r="L86" s="304">
        <v>2406.8000000000002</v>
      </c>
      <c r="M86" s="304">
        <v>2353.65</v>
      </c>
      <c r="N86" s="319">
        <v>1897500</v>
      </c>
      <c r="O86" s="320">
        <v>-1.9126389247867664E-2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1314.25</v>
      </c>
      <c r="E87" s="316">
        <v>1318.6499999999999</v>
      </c>
      <c r="F87" s="317">
        <v>1303.5499999999997</v>
      </c>
      <c r="G87" s="317">
        <v>1292.8499999999999</v>
      </c>
      <c r="H87" s="317">
        <v>1277.7499999999998</v>
      </c>
      <c r="I87" s="317">
        <v>1329.3499999999997</v>
      </c>
      <c r="J87" s="317">
        <v>1344.4499999999996</v>
      </c>
      <c r="K87" s="317">
        <v>1355.1499999999996</v>
      </c>
      <c r="L87" s="304">
        <v>1333.75</v>
      </c>
      <c r="M87" s="304">
        <v>1307.95</v>
      </c>
      <c r="N87" s="319">
        <v>11690000</v>
      </c>
      <c r="O87" s="320">
        <v>7.3765123573816824E-3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63.6</v>
      </c>
      <c r="E88" s="316">
        <v>64.149999999999991</v>
      </c>
      <c r="F88" s="317">
        <v>62.549999999999983</v>
      </c>
      <c r="G88" s="317">
        <v>61.499999999999993</v>
      </c>
      <c r="H88" s="317">
        <v>59.899999999999984</v>
      </c>
      <c r="I88" s="317">
        <v>65.199999999999989</v>
      </c>
      <c r="J88" s="317">
        <v>66.799999999999983</v>
      </c>
      <c r="K88" s="317">
        <v>67.84999999999998</v>
      </c>
      <c r="L88" s="304">
        <v>65.75</v>
      </c>
      <c r="M88" s="304">
        <v>63.1</v>
      </c>
      <c r="N88" s="319">
        <v>26955200</v>
      </c>
      <c r="O88" s="320">
        <v>1.3551521350038353E-2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276.35000000000002</v>
      </c>
      <c r="E89" s="316">
        <v>280.51666666666671</v>
      </c>
      <c r="F89" s="317">
        <v>271.23333333333341</v>
      </c>
      <c r="G89" s="317">
        <v>266.11666666666667</v>
      </c>
      <c r="H89" s="317">
        <v>256.83333333333337</v>
      </c>
      <c r="I89" s="317">
        <v>285.63333333333344</v>
      </c>
      <c r="J89" s="317">
        <v>294.91666666666674</v>
      </c>
      <c r="K89" s="317">
        <v>300.03333333333347</v>
      </c>
      <c r="L89" s="304">
        <v>289.8</v>
      </c>
      <c r="M89" s="304">
        <v>275.39999999999998</v>
      </c>
      <c r="N89" s="319">
        <v>7988000</v>
      </c>
      <c r="O89" s="320">
        <v>6.9916956871149211E-2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901.35</v>
      </c>
      <c r="E90" s="316">
        <v>904.21666666666658</v>
      </c>
      <c r="F90" s="317">
        <v>896.18333333333317</v>
      </c>
      <c r="G90" s="317">
        <v>891.01666666666654</v>
      </c>
      <c r="H90" s="317">
        <v>882.98333333333312</v>
      </c>
      <c r="I90" s="317">
        <v>909.38333333333321</v>
      </c>
      <c r="J90" s="317">
        <v>917.41666666666674</v>
      </c>
      <c r="K90" s="317">
        <v>922.58333333333326</v>
      </c>
      <c r="L90" s="304">
        <v>912.25</v>
      </c>
      <c r="M90" s="304">
        <v>899.05</v>
      </c>
      <c r="N90" s="319">
        <v>12938200</v>
      </c>
      <c r="O90" s="320">
        <v>3.978076379066478E-2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1043.2</v>
      </c>
      <c r="E91" s="316">
        <v>1036.8</v>
      </c>
      <c r="F91" s="317">
        <v>1021.0999999999999</v>
      </c>
      <c r="G91" s="317">
        <v>999</v>
      </c>
      <c r="H91" s="317">
        <v>983.3</v>
      </c>
      <c r="I91" s="317">
        <v>1058.8999999999999</v>
      </c>
      <c r="J91" s="317">
        <v>1074.6000000000001</v>
      </c>
      <c r="K91" s="317">
        <v>1096.6999999999998</v>
      </c>
      <c r="L91" s="304">
        <v>1052.5</v>
      </c>
      <c r="M91" s="304">
        <v>1014.7</v>
      </c>
      <c r="N91" s="319">
        <v>8012950</v>
      </c>
      <c r="O91" s="320">
        <v>1.3329033645060733E-2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608.75</v>
      </c>
      <c r="E92" s="316">
        <v>608.5333333333333</v>
      </c>
      <c r="F92" s="317">
        <v>599.01666666666665</v>
      </c>
      <c r="G92" s="317">
        <v>589.2833333333333</v>
      </c>
      <c r="H92" s="317">
        <v>579.76666666666665</v>
      </c>
      <c r="I92" s="317">
        <v>618.26666666666665</v>
      </c>
      <c r="J92" s="317">
        <v>627.7833333333333</v>
      </c>
      <c r="K92" s="317">
        <v>637.51666666666665</v>
      </c>
      <c r="L92" s="304">
        <v>618.04999999999995</v>
      </c>
      <c r="M92" s="304">
        <v>598.79999999999995</v>
      </c>
      <c r="N92" s="319">
        <v>16416400</v>
      </c>
      <c r="O92" s="320">
        <v>1.7616940032977525E-2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129.19999999999999</v>
      </c>
      <c r="E93" s="316">
        <v>130.15</v>
      </c>
      <c r="F93" s="317">
        <v>127.30000000000001</v>
      </c>
      <c r="G93" s="317">
        <v>125.4</v>
      </c>
      <c r="H93" s="317">
        <v>122.55000000000001</v>
      </c>
      <c r="I93" s="317">
        <v>132.05000000000001</v>
      </c>
      <c r="J93" s="317">
        <v>134.89999999999998</v>
      </c>
      <c r="K93" s="317">
        <v>136.80000000000001</v>
      </c>
      <c r="L93" s="304">
        <v>133</v>
      </c>
      <c r="M93" s="304">
        <v>128.25</v>
      </c>
      <c r="N93" s="319">
        <v>15990492</v>
      </c>
      <c r="O93" s="320">
        <v>-2.5398824517212426E-2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167.2</v>
      </c>
      <c r="E94" s="316">
        <v>167.36666666666667</v>
      </c>
      <c r="F94" s="317">
        <v>164.93333333333334</v>
      </c>
      <c r="G94" s="317">
        <v>162.66666666666666</v>
      </c>
      <c r="H94" s="317">
        <v>160.23333333333332</v>
      </c>
      <c r="I94" s="317">
        <v>169.63333333333335</v>
      </c>
      <c r="J94" s="317">
        <v>172.06666666666669</v>
      </c>
      <c r="K94" s="317">
        <v>174.33333333333337</v>
      </c>
      <c r="L94" s="304">
        <v>169.8</v>
      </c>
      <c r="M94" s="304">
        <v>165.1</v>
      </c>
      <c r="N94" s="319">
        <v>15552000</v>
      </c>
      <c r="O94" s="320">
        <v>-4.4247787610619468E-2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377.85</v>
      </c>
      <c r="E95" s="316">
        <v>373.95000000000005</v>
      </c>
      <c r="F95" s="317">
        <v>368.60000000000008</v>
      </c>
      <c r="G95" s="317">
        <v>359.35</v>
      </c>
      <c r="H95" s="317">
        <v>354.00000000000006</v>
      </c>
      <c r="I95" s="317">
        <v>383.2000000000001</v>
      </c>
      <c r="J95" s="317">
        <v>388.55</v>
      </c>
      <c r="K95" s="317">
        <v>397.80000000000013</v>
      </c>
      <c r="L95" s="304">
        <v>379.3</v>
      </c>
      <c r="M95" s="304">
        <v>364.7</v>
      </c>
      <c r="N95" s="319">
        <v>9766000</v>
      </c>
      <c r="O95" s="320">
        <v>5.1690717208701269E-2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6857.8</v>
      </c>
      <c r="E96" s="316">
        <v>6840.2666666666673</v>
      </c>
      <c r="F96" s="317">
        <v>6781.633333333335</v>
      </c>
      <c r="G96" s="317">
        <v>6705.4666666666681</v>
      </c>
      <c r="H96" s="317">
        <v>6646.8333333333358</v>
      </c>
      <c r="I96" s="317">
        <v>6916.4333333333343</v>
      </c>
      <c r="J96" s="317">
        <v>6975.0666666666675</v>
      </c>
      <c r="K96" s="317">
        <v>7051.2333333333336</v>
      </c>
      <c r="L96" s="304">
        <v>6898.9</v>
      </c>
      <c r="M96" s="304">
        <v>6764.1</v>
      </c>
      <c r="N96" s="319">
        <v>2386900</v>
      </c>
      <c r="O96" s="320">
        <v>1.930907106577677E-3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525.4</v>
      </c>
      <c r="E97" s="316">
        <v>525.13333333333333</v>
      </c>
      <c r="F97" s="317">
        <v>521.26666666666665</v>
      </c>
      <c r="G97" s="317">
        <v>517.13333333333333</v>
      </c>
      <c r="H97" s="317">
        <v>513.26666666666665</v>
      </c>
      <c r="I97" s="317">
        <v>529.26666666666665</v>
      </c>
      <c r="J97" s="317">
        <v>533.13333333333321</v>
      </c>
      <c r="K97" s="317">
        <v>537.26666666666665</v>
      </c>
      <c r="L97" s="304">
        <v>529</v>
      </c>
      <c r="M97" s="304">
        <v>521</v>
      </c>
      <c r="N97" s="319">
        <v>14778750</v>
      </c>
      <c r="O97" s="320">
        <v>-2.1031713173801442E-2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615.29999999999995</v>
      </c>
      <c r="E98" s="316">
        <v>615.43333333333328</v>
      </c>
      <c r="F98" s="317">
        <v>602.86666666666656</v>
      </c>
      <c r="G98" s="317">
        <v>590.43333333333328</v>
      </c>
      <c r="H98" s="317">
        <v>577.86666666666656</v>
      </c>
      <c r="I98" s="317">
        <v>627.86666666666656</v>
      </c>
      <c r="J98" s="317">
        <v>640.43333333333339</v>
      </c>
      <c r="K98" s="317">
        <v>652.86666666666656</v>
      </c>
      <c r="L98" s="304">
        <v>628</v>
      </c>
      <c r="M98" s="304">
        <v>603</v>
      </c>
      <c r="N98" s="319">
        <v>2180100</v>
      </c>
      <c r="O98" s="320">
        <v>2.9904306220095694E-3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856.5</v>
      </c>
      <c r="E99" s="316">
        <v>861.85</v>
      </c>
      <c r="F99" s="317">
        <v>848.55000000000007</v>
      </c>
      <c r="G99" s="317">
        <v>840.6</v>
      </c>
      <c r="H99" s="317">
        <v>827.30000000000007</v>
      </c>
      <c r="I99" s="317">
        <v>869.80000000000007</v>
      </c>
      <c r="J99" s="317">
        <v>883.1</v>
      </c>
      <c r="K99" s="317">
        <v>891.05000000000007</v>
      </c>
      <c r="L99" s="304">
        <v>875.15</v>
      </c>
      <c r="M99" s="304">
        <v>853.9</v>
      </c>
      <c r="N99" s="319">
        <v>1231200</v>
      </c>
      <c r="O99" s="320">
        <v>-1.5827338129496403E-2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1355.1</v>
      </c>
      <c r="E100" s="316">
        <v>1354.55</v>
      </c>
      <c r="F100" s="317">
        <v>1336.1</v>
      </c>
      <c r="G100" s="317">
        <v>1317.1</v>
      </c>
      <c r="H100" s="317">
        <v>1298.6499999999999</v>
      </c>
      <c r="I100" s="317">
        <v>1373.55</v>
      </c>
      <c r="J100" s="317">
        <v>1392.0000000000002</v>
      </c>
      <c r="K100" s="317">
        <v>1411</v>
      </c>
      <c r="L100" s="304">
        <v>1373</v>
      </c>
      <c r="M100" s="304">
        <v>1335.55</v>
      </c>
      <c r="N100" s="319">
        <v>1624800</v>
      </c>
      <c r="O100" s="320">
        <v>9.6060442525634102E-2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116.75</v>
      </c>
      <c r="E101" s="316">
        <v>116.64999999999999</v>
      </c>
      <c r="F101" s="317">
        <v>114.94999999999999</v>
      </c>
      <c r="G101" s="317">
        <v>113.14999999999999</v>
      </c>
      <c r="H101" s="317">
        <v>111.44999999999999</v>
      </c>
      <c r="I101" s="317">
        <v>118.44999999999999</v>
      </c>
      <c r="J101" s="317">
        <v>120.15</v>
      </c>
      <c r="K101" s="317">
        <v>121.94999999999999</v>
      </c>
      <c r="L101" s="304">
        <v>118.35</v>
      </c>
      <c r="M101" s="304">
        <v>114.85</v>
      </c>
      <c r="N101" s="319">
        <v>22134000</v>
      </c>
      <c r="O101" s="320">
        <v>1.9013857557202706E-2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60733.9</v>
      </c>
      <c r="E102" s="316">
        <v>60863.366666666661</v>
      </c>
      <c r="F102" s="317">
        <v>60413.983333333323</v>
      </c>
      <c r="G102" s="317">
        <v>60094.066666666658</v>
      </c>
      <c r="H102" s="317">
        <v>59644.68333333332</v>
      </c>
      <c r="I102" s="317">
        <v>61183.283333333326</v>
      </c>
      <c r="J102" s="317">
        <v>61632.666666666672</v>
      </c>
      <c r="K102" s="317">
        <v>61952.583333333328</v>
      </c>
      <c r="L102" s="304">
        <v>61312.75</v>
      </c>
      <c r="M102" s="304">
        <v>60543.45</v>
      </c>
      <c r="N102" s="319">
        <v>35590</v>
      </c>
      <c r="O102" s="320">
        <v>-4.966622162883845E-2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1162.75</v>
      </c>
      <c r="E103" s="316">
        <v>1168.4666666666667</v>
      </c>
      <c r="F103" s="317">
        <v>1144.5333333333333</v>
      </c>
      <c r="G103" s="317">
        <v>1126.3166666666666</v>
      </c>
      <c r="H103" s="317">
        <v>1102.3833333333332</v>
      </c>
      <c r="I103" s="317">
        <v>1186.6833333333334</v>
      </c>
      <c r="J103" s="317">
        <v>1210.6166666666668</v>
      </c>
      <c r="K103" s="317">
        <v>1228.8333333333335</v>
      </c>
      <c r="L103" s="304">
        <v>1192.4000000000001</v>
      </c>
      <c r="M103" s="304">
        <v>1150.25</v>
      </c>
      <c r="N103" s="319">
        <v>3465000</v>
      </c>
      <c r="O103" s="320">
        <v>-7.581516303260652E-2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32.5</v>
      </c>
      <c r="E104" s="316">
        <v>32.583333333333336</v>
      </c>
      <c r="F104" s="317">
        <v>32.166666666666671</v>
      </c>
      <c r="G104" s="317">
        <v>31.833333333333336</v>
      </c>
      <c r="H104" s="317">
        <v>31.416666666666671</v>
      </c>
      <c r="I104" s="317">
        <v>32.916666666666671</v>
      </c>
      <c r="J104" s="317">
        <v>33.333333333333343</v>
      </c>
      <c r="K104" s="317">
        <v>33.666666666666671</v>
      </c>
      <c r="L104" s="304">
        <v>33</v>
      </c>
      <c r="M104" s="304">
        <v>32.25</v>
      </c>
      <c r="N104" s="319">
        <v>43384000</v>
      </c>
      <c r="O104" s="320">
        <v>-1.5649452269170579E-3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3506.55</v>
      </c>
      <c r="E105" s="316">
        <v>3551.5833333333335</v>
      </c>
      <c r="F105" s="317">
        <v>3446.2666666666669</v>
      </c>
      <c r="G105" s="317">
        <v>3385.9833333333336</v>
      </c>
      <c r="H105" s="317">
        <v>3280.666666666667</v>
      </c>
      <c r="I105" s="317">
        <v>3611.8666666666668</v>
      </c>
      <c r="J105" s="317">
        <v>3717.1833333333334</v>
      </c>
      <c r="K105" s="317">
        <v>3777.4666666666667</v>
      </c>
      <c r="L105" s="304">
        <v>3656.9</v>
      </c>
      <c r="M105" s="304">
        <v>3491.3</v>
      </c>
      <c r="N105" s="319">
        <v>629500</v>
      </c>
      <c r="O105" s="320">
        <v>-1.5637216575449569E-2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16111.25</v>
      </c>
      <c r="E106" s="316">
        <v>16053.933333333334</v>
      </c>
      <c r="F106" s="317">
        <v>15897.866666666669</v>
      </c>
      <c r="G106" s="317">
        <v>15684.483333333334</v>
      </c>
      <c r="H106" s="317">
        <v>15528.416666666668</v>
      </c>
      <c r="I106" s="317">
        <v>16267.316666666669</v>
      </c>
      <c r="J106" s="317">
        <v>16423.383333333335</v>
      </c>
      <c r="K106" s="317">
        <v>16636.76666666667</v>
      </c>
      <c r="L106" s="304">
        <v>16210</v>
      </c>
      <c r="M106" s="304">
        <v>15840.55</v>
      </c>
      <c r="N106" s="319">
        <v>405400</v>
      </c>
      <c r="O106" s="320">
        <v>2.34886883421931E-3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83.8</v>
      </c>
      <c r="E107" s="316">
        <v>83.733333333333334</v>
      </c>
      <c r="F107" s="317">
        <v>83.166666666666671</v>
      </c>
      <c r="G107" s="317">
        <v>82.533333333333331</v>
      </c>
      <c r="H107" s="317">
        <v>81.966666666666669</v>
      </c>
      <c r="I107" s="317">
        <v>84.366666666666674</v>
      </c>
      <c r="J107" s="317">
        <v>84.933333333333337</v>
      </c>
      <c r="K107" s="317">
        <v>85.566666666666677</v>
      </c>
      <c r="L107" s="304">
        <v>84.3</v>
      </c>
      <c r="M107" s="304">
        <v>83.1</v>
      </c>
      <c r="N107" s="319">
        <v>35757900</v>
      </c>
      <c r="O107" s="320">
        <v>-5.0335570469798654E-3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84.75</v>
      </c>
      <c r="E108" s="316">
        <v>84.916666666666671</v>
      </c>
      <c r="F108" s="317">
        <v>83.933333333333337</v>
      </c>
      <c r="G108" s="317">
        <v>83.11666666666666</v>
      </c>
      <c r="H108" s="317">
        <v>82.133333333333326</v>
      </c>
      <c r="I108" s="317">
        <v>85.733333333333348</v>
      </c>
      <c r="J108" s="317">
        <v>86.716666666666669</v>
      </c>
      <c r="K108" s="317">
        <v>87.53333333333336</v>
      </c>
      <c r="L108" s="304">
        <v>85.9</v>
      </c>
      <c r="M108" s="304">
        <v>84.1</v>
      </c>
      <c r="N108" s="319">
        <v>47840100</v>
      </c>
      <c r="O108" s="320">
        <v>3.2984615384615383E-2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69.55</v>
      </c>
      <c r="E109" s="316">
        <v>69.399999999999991</v>
      </c>
      <c r="F109" s="317">
        <v>68.749999999999986</v>
      </c>
      <c r="G109" s="317">
        <v>67.949999999999989</v>
      </c>
      <c r="H109" s="317">
        <v>67.299999999999983</v>
      </c>
      <c r="I109" s="317">
        <v>70.199999999999989</v>
      </c>
      <c r="J109" s="317">
        <v>70.849999999999994</v>
      </c>
      <c r="K109" s="317">
        <v>71.649999999999991</v>
      </c>
      <c r="L109" s="304">
        <v>70.05</v>
      </c>
      <c r="M109" s="304">
        <v>68.599999999999994</v>
      </c>
      <c r="N109" s="319">
        <v>52244500</v>
      </c>
      <c r="O109" s="320">
        <v>-1.9083417666618478E-2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20718.099999999999</v>
      </c>
      <c r="E110" s="316">
        <v>20971.183333333331</v>
      </c>
      <c r="F110" s="317">
        <v>20376.766666666663</v>
      </c>
      <c r="G110" s="317">
        <v>20035.433333333331</v>
      </c>
      <c r="H110" s="317">
        <v>19441.016666666663</v>
      </c>
      <c r="I110" s="317">
        <v>21312.516666666663</v>
      </c>
      <c r="J110" s="317">
        <v>21906.933333333327</v>
      </c>
      <c r="K110" s="317">
        <v>22248.266666666663</v>
      </c>
      <c r="L110" s="304">
        <v>21565.599999999999</v>
      </c>
      <c r="M110" s="304">
        <v>20629.849999999999</v>
      </c>
      <c r="N110" s="319">
        <v>98490</v>
      </c>
      <c r="O110" s="320">
        <v>-3.6678403755868547E-2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1325.45</v>
      </c>
      <c r="E111" s="316">
        <v>1321.6666666666667</v>
      </c>
      <c r="F111" s="317">
        <v>1305.1333333333334</v>
      </c>
      <c r="G111" s="317">
        <v>1284.8166666666666</v>
      </c>
      <c r="H111" s="317">
        <v>1268.2833333333333</v>
      </c>
      <c r="I111" s="317">
        <v>1341.9833333333336</v>
      </c>
      <c r="J111" s="317">
        <v>1358.5166666666669</v>
      </c>
      <c r="K111" s="317">
        <v>1378.8333333333337</v>
      </c>
      <c r="L111" s="304">
        <v>1338.2</v>
      </c>
      <c r="M111" s="304">
        <v>1301.3499999999999</v>
      </c>
      <c r="N111" s="319">
        <v>3195500</v>
      </c>
      <c r="O111" s="320">
        <v>-1.9574755315558554E-2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226.6</v>
      </c>
      <c r="E112" s="316">
        <v>225.48333333333335</v>
      </c>
      <c r="F112" s="317">
        <v>223.2166666666667</v>
      </c>
      <c r="G112" s="317">
        <v>219.83333333333334</v>
      </c>
      <c r="H112" s="317">
        <v>217.56666666666669</v>
      </c>
      <c r="I112" s="317">
        <v>228.8666666666667</v>
      </c>
      <c r="J112" s="317">
        <v>231.13333333333335</v>
      </c>
      <c r="K112" s="317">
        <v>234.51666666666671</v>
      </c>
      <c r="L112" s="304">
        <v>227.75</v>
      </c>
      <c r="M112" s="304">
        <v>222.1</v>
      </c>
      <c r="N112" s="319">
        <v>11460000</v>
      </c>
      <c r="O112" s="320">
        <v>-3.3156162996709697E-2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87.65</v>
      </c>
      <c r="E113" s="316">
        <v>88.583333333333329</v>
      </c>
      <c r="F113" s="317">
        <v>86.266666666666652</v>
      </c>
      <c r="G113" s="317">
        <v>84.883333333333326</v>
      </c>
      <c r="H113" s="317">
        <v>82.566666666666649</v>
      </c>
      <c r="I113" s="317">
        <v>89.966666666666654</v>
      </c>
      <c r="J113" s="317">
        <v>92.283333333333346</v>
      </c>
      <c r="K113" s="317">
        <v>93.666666666666657</v>
      </c>
      <c r="L113" s="304">
        <v>90.9</v>
      </c>
      <c r="M113" s="304">
        <v>87.2</v>
      </c>
      <c r="N113" s="319">
        <v>44522200</v>
      </c>
      <c r="O113" s="320">
        <v>-2.638888888888889E-3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1454.6</v>
      </c>
      <c r="E114" s="316">
        <v>1464</v>
      </c>
      <c r="F114" s="317">
        <v>1442.8</v>
      </c>
      <c r="G114" s="317">
        <v>1431</v>
      </c>
      <c r="H114" s="317">
        <v>1409.8</v>
      </c>
      <c r="I114" s="317">
        <v>1475.8</v>
      </c>
      <c r="J114" s="317">
        <v>1496.9999999999998</v>
      </c>
      <c r="K114" s="317">
        <v>1508.8</v>
      </c>
      <c r="L114" s="304">
        <v>1485.2</v>
      </c>
      <c r="M114" s="304">
        <v>1452.2</v>
      </c>
      <c r="N114" s="319">
        <v>3315500</v>
      </c>
      <c r="O114" s="320">
        <v>2.046783625730994E-2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28.45</v>
      </c>
      <c r="E115" s="316">
        <v>28.516666666666669</v>
      </c>
      <c r="F115" s="317">
        <v>28.033333333333339</v>
      </c>
      <c r="G115" s="317">
        <v>27.616666666666671</v>
      </c>
      <c r="H115" s="317">
        <v>27.13333333333334</v>
      </c>
      <c r="I115" s="317">
        <v>28.933333333333337</v>
      </c>
      <c r="J115" s="317">
        <v>29.416666666666664</v>
      </c>
      <c r="K115" s="317">
        <v>29.833333333333336</v>
      </c>
      <c r="L115" s="304">
        <v>29</v>
      </c>
      <c r="M115" s="304">
        <v>28.1</v>
      </c>
      <c r="N115" s="319">
        <v>67088000</v>
      </c>
      <c r="O115" s="320">
        <v>-2.3435907886692479E-2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163.6</v>
      </c>
      <c r="E116" s="316">
        <v>164.46666666666667</v>
      </c>
      <c r="F116" s="317">
        <v>162.23333333333335</v>
      </c>
      <c r="G116" s="317">
        <v>160.86666666666667</v>
      </c>
      <c r="H116" s="317">
        <v>158.63333333333335</v>
      </c>
      <c r="I116" s="317">
        <v>165.83333333333334</v>
      </c>
      <c r="J116" s="317">
        <v>168.06666666666663</v>
      </c>
      <c r="K116" s="317">
        <v>169.43333333333334</v>
      </c>
      <c r="L116" s="304">
        <v>166.7</v>
      </c>
      <c r="M116" s="304">
        <v>163.1</v>
      </c>
      <c r="N116" s="319">
        <v>16592000</v>
      </c>
      <c r="O116" s="320">
        <v>1.8413945494721334E-2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1255.3</v>
      </c>
      <c r="E117" s="316">
        <v>1270.4333333333334</v>
      </c>
      <c r="F117" s="317">
        <v>1228.1166666666668</v>
      </c>
      <c r="G117" s="317">
        <v>1200.9333333333334</v>
      </c>
      <c r="H117" s="317">
        <v>1158.6166666666668</v>
      </c>
      <c r="I117" s="317">
        <v>1297.6166666666668</v>
      </c>
      <c r="J117" s="317">
        <v>1339.9333333333334</v>
      </c>
      <c r="K117" s="317">
        <v>1367.1166666666668</v>
      </c>
      <c r="L117" s="304">
        <v>1312.75</v>
      </c>
      <c r="M117" s="304">
        <v>1243.25</v>
      </c>
      <c r="N117" s="319">
        <v>1789986</v>
      </c>
      <c r="O117" s="320">
        <v>4.6395431834403998E-2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752.1</v>
      </c>
      <c r="E118" s="316">
        <v>751.9666666666667</v>
      </c>
      <c r="F118" s="317">
        <v>746.23333333333335</v>
      </c>
      <c r="G118" s="317">
        <v>740.36666666666667</v>
      </c>
      <c r="H118" s="317">
        <v>734.63333333333333</v>
      </c>
      <c r="I118" s="317">
        <v>757.83333333333337</v>
      </c>
      <c r="J118" s="317">
        <v>763.56666666666672</v>
      </c>
      <c r="K118" s="317">
        <v>769.43333333333339</v>
      </c>
      <c r="L118" s="304">
        <v>757.7</v>
      </c>
      <c r="M118" s="304">
        <v>746.1</v>
      </c>
      <c r="N118" s="319">
        <v>1263950</v>
      </c>
      <c r="O118" s="320">
        <v>-3.351206434316354E-3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175.8</v>
      </c>
      <c r="E119" s="316">
        <v>178.43333333333331</v>
      </c>
      <c r="F119" s="317">
        <v>171.06666666666661</v>
      </c>
      <c r="G119" s="317">
        <v>166.33333333333329</v>
      </c>
      <c r="H119" s="317">
        <v>158.96666666666658</v>
      </c>
      <c r="I119" s="317">
        <v>183.16666666666663</v>
      </c>
      <c r="J119" s="317">
        <v>190.53333333333336</v>
      </c>
      <c r="K119" s="317">
        <v>195.26666666666665</v>
      </c>
      <c r="L119" s="304">
        <v>185.8</v>
      </c>
      <c r="M119" s="304">
        <v>173.7</v>
      </c>
      <c r="N119" s="319">
        <v>16658200</v>
      </c>
      <c r="O119" s="320">
        <v>-1.0349088662341674E-2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99.4</v>
      </c>
      <c r="E120" s="316">
        <v>100.83333333333333</v>
      </c>
      <c r="F120" s="317">
        <v>97.766666666666652</v>
      </c>
      <c r="G120" s="317">
        <v>96.133333333333326</v>
      </c>
      <c r="H120" s="317">
        <v>93.066666666666649</v>
      </c>
      <c r="I120" s="317">
        <v>102.46666666666665</v>
      </c>
      <c r="J120" s="317">
        <v>105.53333333333335</v>
      </c>
      <c r="K120" s="317">
        <v>107.16666666666666</v>
      </c>
      <c r="L120" s="304">
        <v>103.9</v>
      </c>
      <c r="M120" s="304">
        <v>99.2</v>
      </c>
      <c r="N120" s="319">
        <v>18744000</v>
      </c>
      <c r="O120" s="320">
        <v>0.1003874603733709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2222.6999999999998</v>
      </c>
      <c r="E121" s="316">
        <v>2229.9166666666665</v>
      </c>
      <c r="F121" s="317">
        <v>2204.833333333333</v>
      </c>
      <c r="G121" s="317">
        <v>2186.9666666666667</v>
      </c>
      <c r="H121" s="317">
        <v>2161.8833333333332</v>
      </c>
      <c r="I121" s="317">
        <v>2247.7833333333328</v>
      </c>
      <c r="J121" s="317">
        <v>2272.8666666666659</v>
      </c>
      <c r="K121" s="317">
        <v>2290.7333333333327</v>
      </c>
      <c r="L121" s="304">
        <v>2255</v>
      </c>
      <c r="M121" s="304">
        <v>2212.0500000000002</v>
      </c>
      <c r="N121" s="319">
        <v>33617850</v>
      </c>
      <c r="O121" s="320">
        <v>1.7096759407801258E-2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35.299999999999997</v>
      </c>
      <c r="E122" s="316">
        <v>35.283333333333331</v>
      </c>
      <c r="F122" s="317">
        <v>34.61666666666666</v>
      </c>
      <c r="G122" s="317">
        <v>33.93333333333333</v>
      </c>
      <c r="H122" s="317">
        <v>33.266666666666659</v>
      </c>
      <c r="I122" s="317">
        <v>35.966666666666661</v>
      </c>
      <c r="J122" s="317">
        <v>36.633333333333333</v>
      </c>
      <c r="K122" s="317">
        <v>37.316666666666663</v>
      </c>
      <c r="L122" s="304">
        <v>35.950000000000003</v>
      </c>
      <c r="M122" s="304">
        <v>34.6</v>
      </c>
      <c r="N122" s="319">
        <v>51775000</v>
      </c>
      <c r="O122" s="320">
        <v>8.0063416567578274E-2</v>
      </c>
    </row>
    <row r="123" spans="1:15" ht="15">
      <c r="A123" s="277">
        <v>113</v>
      </c>
      <c r="B123" s="423" t="s">
        <v>57</v>
      </c>
      <c r="C123" s="277" t="s">
        <v>280</v>
      </c>
      <c r="D123" s="316">
        <v>829.35</v>
      </c>
      <c r="E123" s="316">
        <v>828.63333333333333</v>
      </c>
      <c r="F123" s="317">
        <v>818.91666666666663</v>
      </c>
      <c r="G123" s="317">
        <v>808.48333333333335</v>
      </c>
      <c r="H123" s="317">
        <v>798.76666666666665</v>
      </c>
      <c r="I123" s="317">
        <v>839.06666666666661</v>
      </c>
      <c r="J123" s="317">
        <v>848.7833333333333</v>
      </c>
      <c r="K123" s="317">
        <v>859.21666666666658</v>
      </c>
      <c r="L123" s="304">
        <v>838.35</v>
      </c>
      <c r="M123" s="304">
        <v>818.2</v>
      </c>
      <c r="N123" s="319">
        <v>5891250</v>
      </c>
      <c r="O123" s="320">
        <v>3.5773604190622206E-3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189.65</v>
      </c>
      <c r="E124" s="316">
        <v>190.7166666666667</v>
      </c>
      <c r="F124" s="317">
        <v>186.63333333333338</v>
      </c>
      <c r="G124" s="317">
        <v>183.61666666666667</v>
      </c>
      <c r="H124" s="317">
        <v>179.53333333333336</v>
      </c>
      <c r="I124" s="317">
        <v>193.73333333333341</v>
      </c>
      <c r="J124" s="317">
        <v>197.81666666666672</v>
      </c>
      <c r="K124" s="317">
        <v>200.83333333333343</v>
      </c>
      <c r="L124" s="304">
        <v>194.8</v>
      </c>
      <c r="M124" s="304">
        <v>187.7</v>
      </c>
      <c r="N124" s="319">
        <v>107064000</v>
      </c>
      <c r="O124" s="320">
        <v>-1.8459473065950663E-3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20193.400000000001</v>
      </c>
      <c r="E125" s="316">
        <v>20340.533333333336</v>
      </c>
      <c r="F125" s="317">
        <v>19894.116666666672</v>
      </c>
      <c r="G125" s="317">
        <v>19594.833333333336</v>
      </c>
      <c r="H125" s="317">
        <v>19148.416666666672</v>
      </c>
      <c r="I125" s="317">
        <v>20639.816666666673</v>
      </c>
      <c r="J125" s="317">
        <v>21086.233333333337</v>
      </c>
      <c r="K125" s="317">
        <v>21385.516666666674</v>
      </c>
      <c r="L125" s="304">
        <v>20786.95</v>
      </c>
      <c r="M125" s="304">
        <v>20041.25</v>
      </c>
      <c r="N125" s="319">
        <v>150250</v>
      </c>
      <c r="O125" s="320">
        <v>2.9814941740918439E-2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1280.0999999999999</v>
      </c>
      <c r="E126" s="316">
        <v>1277.45</v>
      </c>
      <c r="F126" s="317">
        <v>1266.25</v>
      </c>
      <c r="G126" s="317">
        <v>1252.3999999999999</v>
      </c>
      <c r="H126" s="317">
        <v>1241.1999999999998</v>
      </c>
      <c r="I126" s="317">
        <v>1291.3000000000002</v>
      </c>
      <c r="J126" s="317">
        <v>1302.5000000000005</v>
      </c>
      <c r="K126" s="317">
        <v>1316.3500000000004</v>
      </c>
      <c r="L126" s="304">
        <v>1288.6500000000001</v>
      </c>
      <c r="M126" s="304">
        <v>1263.5999999999999</v>
      </c>
      <c r="N126" s="319">
        <v>2035000</v>
      </c>
      <c r="O126" s="320">
        <v>1.2588943623426382E-2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4148.95</v>
      </c>
      <c r="E127" s="316">
        <v>4148.1333333333332</v>
      </c>
      <c r="F127" s="317">
        <v>4109.9666666666662</v>
      </c>
      <c r="G127" s="317">
        <v>4070.9833333333327</v>
      </c>
      <c r="H127" s="317">
        <v>4032.8166666666657</v>
      </c>
      <c r="I127" s="317">
        <v>4187.1166666666668</v>
      </c>
      <c r="J127" s="317">
        <v>4225.2833333333347</v>
      </c>
      <c r="K127" s="317">
        <v>4264.2666666666673</v>
      </c>
      <c r="L127" s="304">
        <v>4186.3</v>
      </c>
      <c r="M127" s="304">
        <v>4109.1499999999996</v>
      </c>
      <c r="N127" s="319">
        <v>633000</v>
      </c>
      <c r="O127" s="320">
        <v>3.6006546644844518E-2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656.8</v>
      </c>
      <c r="E128" s="316">
        <v>661.75</v>
      </c>
      <c r="F128" s="317">
        <v>645.04999999999995</v>
      </c>
      <c r="G128" s="317">
        <v>633.29999999999995</v>
      </c>
      <c r="H128" s="317">
        <v>616.59999999999991</v>
      </c>
      <c r="I128" s="317">
        <v>673.5</v>
      </c>
      <c r="J128" s="317">
        <v>690.2</v>
      </c>
      <c r="K128" s="317">
        <v>701.95</v>
      </c>
      <c r="L128" s="304">
        <v>678.45</v>
      </c>
      <c r="M128" s="304">
        <v>650</v>
      </c>
      <c r="N128" s="319">
        <v>3868600</v>
      </c>
      <c r="O128" s="320">
        <v>-2.488231338264963E-2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525.20000000000005</v>
      </c>
      <c r="E129" s="316">
        <v>519.48333333333335</v>
      </c>
      <c r="F129" s="317">
        <v>511.9666666666667</v>
      </c>
      <c r="G129" s="317">
        <v>498.73333333333335</v>
      </c>
      <c r="H129" s="317">
        <v>491.2166666666667</v>
      </c>
      <c r="I129" s="317">
        <v>532.7166666666667</v>
      </c>
      <c r="J129" s="317">
        <v>540.23333333333335</v>
      </c>
      <c r="K129" s="317">
        <v>553.4666666666667</v>
      </c>
      <c r="L129" s="304">
        <v>527</v>
      </c>
      <c r="M129" s="304">
        <v>506.25</v>
      </c>
      <c r="N129" s="319">
        <v>35949200</v>
      </c>
      <c r="O129" s="320">
        <v>2.1562698917886695E-2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462.65</v>
      </c>
      <c r="E130" s="316">
        <v>463.26666666666665</v>
      </c>
      <c r="F130" s="317">
        <v>456.68333333333328</v>
      </c>
      <c r="G130" s="317">
        <v>450.71666666666664</v>
      </c>
      <c r="H130" s="317">
        <v>444.13333333333327</v>
      </c>
      <c r="I130" s="317">
        <v>469.23333333333329</v>
      </c>
      <c r="J130" s="317">
        <v>475.81666666666666</v>
      </c>
      <c r="K130" s="317">
        <v>481.7833333333333</v>
      </c>
      <c r="L130" s="304">
        <v>469.85</v>
      </c>
      <c r="M130" s="304">
        <v>457.3</v>
      </c>
      <c r="N130" s="319">
        <v>4443000</v>
      </c>
      <c r="O130" s="320">
        <v>4.0677966101694916E-3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309.64999999999998</v>
      </c>
      <c r="E131" s="316">
        <v>307.46666666666664</v>
      </c>
      <c r="F131" s="317">
        <v>302.7833333333333</v>
      </c>
      <c r="G131" s="317">
        <v>295.91666666666669</v>
      </c>
      <c r="H131" s="317">
        <v>291.23333333333335</v>
      </c>
      <c r="I131" s="317">
        <v>314.33333333333326</v>
      </c>
      <c r="J131" s="317">
        <v>319.01666666666654</v>
      </c>
      <c r="K131" s="317">
        <v>325.88333333333321</v>
      </c>
      <c r="L131" s="304">
        <v>312.14999999999998</v>
      </c>
      <c r="M131" s="304">
        <v>300.60000000000002</v>
      </c>
      <c r="N131" s="319">
        <v>6586000</v>
      </c>
      <c r="O131" s="320">
        <v>4.6726001271455819E-2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506.2</v>
      </c>
      <c r="E132" s="316">
        <v>508.66666666666669</v>
      </c>
      <c r="F132" s="317">
        <v>502.33333333333337</v>
      </c>
      <c r="G132" s="317">
        <v>498.4666666666667</v>
      </c>
      <c r="H132" s="317">
        <v>492.13333333333338</v>
      </c>
      <c r="I132" s="317">
        <v>512.5333333333333</v>
      </c>
      <c r="J132" s="317">
        <v>518.86666666666679</v>
      </c>
      <c r="K132" s="317">
        <v>522.73333333333335</v>
      </c>
      <c r="L132" s="304">
        <v>515</v>
      </c>
      <c r="M132" s="304">
        <v>504.8</v>
      </c>
      <c r="N132" s="319">
        <v>18459900</v>
      </c>
      <c r="O132" s="320">
        <v>1.6503122212310439E-2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134.55000000000001</v>
      </c>
      <c r="E133" s="316">
        <v>135.01666666666668</v>
      </c>
      <c r="F133" s="317">
        <v>132.03333333333336</v>
      </c>
      <c r="G133" s="317">
        <v>129.51666666666668</v>
      </c>
      <c r="H133" s="317">
        <v>126.53333333333336</v>
      </c>
      <c r="I133" s="317">
        <v>137.53333333333336</v>
      </c>
      <c r="J133" s="317">
        <v>140.51666666666665</v>
      </c>
      <c r="K133" s="317">
        <v>143.03333333333336</v>
      </c>
      <c r="L133" s="304">
        <v>138</v>
      </c>
      <c r="M133" s="304">
        <v>132.5</v>
      </c>
      <c r="N133" s="319">
        <v>72999900</v>
      </c>
      <c r="O133" s="320">
        <v>-1.5754687980325852E-2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54.15</v>
      </c>
      <c r="E134" s="316">
        <v>54.449999999999996</v>
      </c>
      <c r="F134" s="317">
        <v>53.54999999999999</v>
      </c>
      <c r="G134" s="317">
        <v>52.949999999999996</v>
      </c>
      <c r="H134" s="317">
        <v>52.04999999999999</v>
      </c>
      <c r="I134" s="317">
        <v>55.04999999999999</v>
      </c>
      <c r="J134" s="317">
        <v>55.949999999999996</v>
      </c>
      <c r="K134" s="317">
        <v>56.54999999999999</v>
      </c>
      <c r="L134" s="304">
        <v>55.35</v>
      </c>
      <c r="M134" s="304">
        <v>53.85</v>
      </c>
      <c r="N134" s="319">
        <v>68323500</v>
      </c>
      <c r="O134" s="320">
        <v>2.1598708114654825E-2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383.2</v>
      </c>
      <c r="E135" s="316">
        <v>380.26666666666665</v>
      </c>
      <c r="F135" s="317">
        <v>373.83333333333331</v>
      </c>
      <c r="G135" s="317">
        <v>364.46666666666664</v>
      </c>
      <c r="H135" s="317">
        <v>358.0333333333333</v>
      </c>
      <c r="I135" s="317">
        <v>389.63333333333333</v>
      </c>
      <c r="J135" s="317">
        <v>396.06666666666672</v>
      </c>
      <c r="K135" s="317">
        <v>405.43333333333334</v>
      </c>
      <c r="L135" s="304">
        <v>386.7</v>
      </c>
      <c r="M135" s="304">
        <v>370.9</v>
      </c>
      <c r="N135" s="319">
        <v>25078400</v>
      </c>
      <c r="O135" s="320">
        <v>-2.3822128110111172E-2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2710.65</v>
      </c>
      <c r="E136" s="316">
        <v>2675.1833333333329</v>
      </c>
      <c r="F136" s="317">
        <v>2624.6166666666659</v>
      </c>
      <c r="G136" s="317">
        <v>2538.583333333333</v>
      </c>
      <c r="H136" s="317">
        <v>2488.016666666666</v>
      </c>
      <c r="I136" s="317">
        <v>2761.2166666666658</v>
      </c>
      <c r="J136" s="317">
        <v>2811.7833333333324</v>
      </c>
      <c r="K136" s="317">
        <v>2897.8166666666657</v>
      </c>
      <c r="L136" s="304">
        <v>2725.75</v>
      </c>
      <c r="M136" s="304">
        <v>2589.15</v>
      </c>
      <c r="N136" s="319">
        <v>6869700</v>
      </c>
      <c r="O136" s="320">
        <v>0.11888009381413076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846</v>
      </c>
      <c r="E137" s="316">
        <v>841.48333333333323</v>
      </c>
      <c r="F137" s="317">
        <v>827.96666666666647</v>
      </c>
      <c r="G137" s="317">
        <v>809.93333333333328</v>
      </c>
      <c r="H137" s="317">
        <v>796.41666666666652</v>
      </c>
      <c r="I137" s="317">
        <v>859.51666666666642</v>
      </c>
      <c r="J137" s="317">
        <v>873.03333333333308</v>
      </c>
      <c r="K137" s="317">
        <v>891.06666666666638</v>
      </c>
      <c r="L137" s="304">
        <v>855</v>
      </c>
      <c r="M137" s="304">
        <v>823.45</v>
      </c>
      <c r="N137" s="319">
        <v>12255600</v>
      </c>
      <c r="O137" s="320">
        <v>8.8906450656919891E-3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1199.55</v>
      </c>
      <c r="E138" s="316">
        <v>1203.1166666666666</v>
      </c>
      <c r="F138" s="317">
        <v>1189.6333333333332</v>
      </c>
      <c r="G138" s="317">
        <v>1179.7166666666667</v>
      </c>
      <c r="H138" s="317">
        <v>1166.2333333333333</v>
      </c>
      <c r="I138" s="317">
        <v>1213.0333333333331</v>
      </c>
      <c r="J138" s="317">
        <v>1226.5166666666662</v>
      </c>
      <c r="K138" s="317">
        <v>1236.4333333333329</v>
      </c>
      <c r="L138" s="304">
        <v>1216.5999999999999</v>
      </c>
      <c r="M138" s="304">
        <v>1193.2</v>
      </c>
      <c r="N138" s="319">
        <v>5195250</v>
      </c>
      <c r="O138" s="320">
        <v>9.9139816299752149E-3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2837.45</v>
      </c>
      <c r="E139" s="316">
        <v>2820.8000000000006</v>
      </c>
      <c r="F139" s="317">
        <v>2792.2000000000012</v>
      </c>
      <c r="G139" s="317">
        <v>2746.9500000000007</v>
      </c>
      <c r="H139" s="317">
        <v>2718.3500000000013</v>
      </c>
      <c r="I139" s="317">
        <v>2866.0500000000011</v>
      </c>
      <c r="J139" s="317">
        <v>2894.6500000000005</v>
      </c>
      <c r="K139" s="317">
        <v>2939.900000000001</v>
      </c>
      <c r="L139" s="304">
        <v>2849.4</v>
      </c>
      <c r="M139" s="304">
        <v>2775.55</v>
      </c>
      <c r="N139" s="319">
        <v>856000</v>
      </c>
      <c r="O139" s="320">
        <v>4.3902439024390241E-2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310.5</v>
      </c>
      <c r="E140" s="316">
        <v>311.23333333333335</v>
      </c>
      <c r="F140" s="317">
        <v>308.4666666666667</v>
      </c>
      <c r="G140" s="317">
        <v>306.43333333333334</v>
      </c>
      <c r="H140" s="317">
        <v>303.66666666666669</v>
      </c>
      <c r="I140" s="317">
        <v>313.26666666666671</v>
      </c>
      <c r="J140" s="317">
        <v>316.03333333333336</v>
      </c>
      <c r="K140" s="317">
        <v>318.06666666666672</v>
      </c>
      <c r="L140" s="304">
        <v>314</v>
      </c>
      <c r="M140" s="304">
        <v>309.2</v>
      </c>
      <c r="N140" s="319">
        <v>2772000</v>
      </c>
      <c r="O140" s="320">
        <v>3.125E-2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473.5</v>
      </c>
      <c r="E141" s="316">
        <v>474.75</v>
      </c>
      <c r="F141" s="317">
        <v>464.9</v>
      </c>
      <c r="G141" s="317">
        <v>456.29999999999995</v>
      </c>
      <c r="H141" s="317">
        <v>446.44999999999993</v>
      </c>
      <c r="I141" s="317">
        <v>483.35</v>
      </c>
      <c r="J141" s="317">
        <v>493.20000000000005</v>
      </c>
      <c r="K141" s="317">
        <v>501.80000000000007</v>
      </c>
      <c r="L141" s="304">
        <v>484.6</v>
      </c>
      <c r="M141" s="304">
        <v>466.15</v>
      </c>
      <c r="N141" s="319">
        <v>4673200</v>
      </c>
      <c r="O141" s="320">
        <v>-4.7917855105533369E-2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963.3</v>
      </c>
      <c r="E142" s="316">
        <v>969.01666666666677</v>
      </c>
      <c r="F142" s="317">
        <v>952.43333333333351</v>
      </c>
      <c r="G142" s="317">
        <v>941.56666666666672</v>
      </c>
      <c r="H142" s="317">
        <v>924.98333333333346</v>
      </c>
      <c r="I142" s="317">
        <v>979.88333333333355</v>
      </c>
      <c r="J142" s="317">
        <v>996.46666666666681</v>
      </c>
      <c r="K142" s="317">
        <v>1007.3333333333336</v>
      </c>
      <c r="L142" s="304">
        <v>985.6</v>
      </c>
      <c r="M142" s="304">
        <v>958.15</v>
      </c>
      <c r="N142" s="319">
        <v>1418900</v>
      </c>
      <c r="O142" s="320">
        <v>1.9105077928607342E-2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4066.45</v>
      </c>
      <c r="E143" s="316">
        <v>4083.7999999999997</v>
      </c>
      <c r="F143" s="317">
        <v>4034.8999999999996</v>
      </c>
      <c r="G143" s="317">
        <v>4003.35</v>
      </c>
      <c r="H143" s="317">
        <v>3954.45</v>
      </c>
      <c r="I143" s="317">
        <v>4115.3499999999995</v>
      </c>
      <c r="J143" s="317">
        <v>4164.25</v>
      </c>
      <c r="K143" s="317">
        <v>4195.7999999999993</v>
      </c>
      <c r="L143" s="304">
        <v>4132.7</v>
      </c>
      <c r="M143" s="304">
        <v>4052.25</v>
      </c>
      <c r="N143" s="319">
        <v>1821200</v>
      </c>
      <c r="O143" s="320">
        <v>5.9655324790101631E-3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508.75</v>
      </c>
      <c r="E144" s="316">
        <v>508.5333333333333</v>
      </c>
      <c r="F144" s="317">
        <v>504.61666666666656</v>
      </c>
      <c r="G144" s="317">
        <v>500.48333333333323</v>
      </c>
      <c r="H144" s="317">
        <v>496.56666666666649</v>
      </c>
      <c r="I144" s="317">
        <v>512.66666666666663</v>
      </c>
      <c r="J144" s="317">
        <v>516.58333333333337</v>
      </c>
      <c r="K144" s="317">
        <v>520.7166666666667</v>
      </c>
      <c r="L144" s="304">
        <v>512.45000000000005</v>
      </c>
      <c r="M144" s="304">
        <v>504.4</v>
      </c>
      <c r="N144" s="319">
        <v>9064900</v>
      </c>
      <c r="O144" s="320">
        <v>-7.5434101907201822E-3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137.94999999999999</v>
      </c>
      <c r="E145" s="316">
        <v>137.93333333333331</v>
      </c>
      <c r="F145" s="317">
        <v>135.91666666666663</v>
      </c>
      <c r="G145" s="317">
        <v>133.88333333333333</v>
      </c>
      <c r="H145" s="317">
        <v>131.86666666666665</v>
      </c>
      <c r="I145" s="317">
        <v>139.96666666666661</v>
      </c>
      <c r="J145" s="317">
        <v>141.98333333333332</v>
      </c>
      <c r="K145" s="317">
        <v>144.01666666666659</v>
      </c>
      <c r="L145" s="304">
        <v>139.94999999999999</v>
      </c>
      <c r="M145" s="304">
        <v>135.9</v>
      </c>
      <c r="N145" s="319">
        <v>115648600</v>
      </c>
      <c r="O145" s="320">
        <v>-2.3147420790782927E-2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671.6</v>
      </c>
      <c r="E146" s="316">
        <v>675.16666666666663</v>
      </c>
      <c r="F146" s="317">
        <v>663.23333333333323</v>
      </c>
      <c r="G146" s="317">
        <v>654.86666666666656</v>
      </c>
      <c r="H146" s="317">
        <v>642.93333333333317</v>
      </c>
      <c r="I146" s="317">
        <v>683.5333333333333</v>
      </c>
      <c r="J146" s="317">
        <v>695.4666666666667</v>
      </c>
      <c r="K146" s="317">
        <v>703.83333333333337</v>
      </c>
      <c r="L146" s="304">
        <v>687.1</v>
      </c>
      <c r="M146" s="304">
        <v>666.8</v>
      </c>
      <c r="N146" s="319">
        <v>1980000</v>
      </c>
      <c r="O146" s="320">
        <v>4.8728813559322036E-2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335.1</v>
      </c>
      <c r="E147" s="316">
        <v>329.51666666666665</v>
      </c>
      <c r="F147" s="317">
        <v>322.88333333333333</v>
      </c>
      <c r="G147" s="317">
        <v>310.66666666666669</v>
      </c>
      <c r="H147" s="317">
        <v>304.03333333333336</v>
      </c>
      <c r="I147" s="317">
        <v>341.73333333333329</v>
      </c>
      <c r="J147" s="317">
        <v>348.36666666666662</v>
      </c>
      <c r="K147" s="317">
        <v>360.58333333333326</v>
      </c>
      <c r="L147" s="304">
        <v>336.15</v>
      </c>
      <c r="M147" s="304">
        <v>317.3</v>
      </c>
      <c r="N147" s="319">
        <v>27030400</v>
      </c>
      <c r="O147" s="320">
        <v>0.10302951162183338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208.85</v>
      </c>
      <c r="E148" s="316">
        <v>210.85</v>
      </c>
      <c r="F148" s="317">
        <v>206.14999999999998</v>
      </c>
      <c r="G148" s="317">
        <v>203.45</v>
      </c>
      <c r="H148" s="317">
        <v>198.74999999999997</v>
      </c>
      <c r="I148" s="317">
        <v>213.54999999999998</v>
      </c>
      <c r="J148" s="317">
        <v>218.24999999999997</v>
      </c>
      <c r="K148" s="317">
        <v>220.95</v>
      </c>
      <c r="L148" s="304">
        <v>215.55</v>
      </c>
      <c r="M148" s="304">
        <v>208.15</v>
      </c>
      <c r="N148" s="319">
        <v>32070000</v>
      </c>
      <c r="O148" s="320">
        <v>-6.2280701754385964E-2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44110</v>
      </c>
    </row>
    <row r="7" spans="1:15">
      <c r="A7"/>
    </row>
    <row r="8" spans="1:15" ht="28.5" customHeight="1">
      <c r="A8" s="529" t="s">
        <v>16</v>
      </c>
      <c r="B8" s="530" t="s">
        <v>18</v>
      </c>
      <c r="C8" s="528" t="s">
        <v>19</v>
      </c>
      <c r="D8" s="528" t="s">
        <v>20</v>
      </c>
      <c r="E8" s="528" t="s">
        <v>21</v>
      </c>
      <c r="F8" s="528"/>
      <c r="G8" s="528"/>
      <c r="H8" s="528" t="s">
        <v>22</v>
      </c>
      <c r="I8" s="528"/>
      <c r="J8" s="528"/>
      <c r="K8" s="274"/>
      <c r="L8" s="282"/>
      <c r="M8" s="282"/>
    </row>
    <row r="9" spans="1:15" ht="36" customHeight="1">
      <c r="A9" s="524"/>
      <c r="B9" s="526"/>
      <c r="C9" s="531" t="s">
        <v>23</v>
      </c>
      <c r="D9" s="531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11503.35</v>
      </c>
      <c r="D10" s="303">
        <v>11511.233333333332</v>
      </c>
      <c r="E10" s="303">
        <v>11444.416666666664</v>
      </c>
      <c r="F10" s="303">
        <v>11385.483333333332</v>
      </c>
      <c r="G10" s="303">
        <v>11318.666666666664</v>
      </c>
      <c r="H10" s="303">
        <v>11570.166666666664</v>
      </c>
      <c r="I10" s="303">
        <v>11636.983333333334</v>
      </c>
      <c r="J10" s="303">
        <v>11695.916666666664</v>
      </c>
      <c r="K10" s="302">
        <v>11578.05</v>
      </c>
      <c r="L10" s="302">
        <v>11452.3</v>
      </c>
      <c r="M10" s="307"/>
    </row>
    <row r="11" spans="1:15">
      <c r="A11" s="301">
        <v>2</v>
      </c>
      <c r="B11" s="277" t="s">
        <v>220</v>
      </c>
      <c r="C11" s="304">
        <v>22370.95</v>
      </c>
      <c r="D11" s="279">
        <v>22462.25</v>
      </c>
      <c r="E11" s="279">
        <v>22155.95</v>
      </c>
      <c r="F11" s="279">
        <v>21940.95</v>
      </c>
      <c r="G11" s="279">
        <v>21634.65</v>
      </c>
      <c r="H11" s="279">
        <v>22677.25</v>
      </c>
      <c r="I11" s="279">
        <v>22983.550000000003</v>
      </c>
      <c r="J11" s="279">
        <v>23198.55</v>
      </c>
      <c r="K11" s="304">
        <v>22768.55</v>
      </c>
      <c r="L11" s="304">
        <v>22247.25</v>
      </c>
      <c r="M11" s="307"/>
    </row>
    <row r="12" spans="1:15">
      <c r="A12" s="301">
        <v>3</v>
      </c>
      <c r="B12" s="285" t="s">
        <v>221</v>
      </c>
      <c r="C12" s="304">
        <v>1327.95</v>
      </c>
      <c r="D12" s="279">
        <v>1329.3166666666668</v>
      </c>
      <c r="E12" s="279">
        <v>1319.7333333333336</v>
      </c>
      <c r="F12" s="279">
        <v>1311.5166666666667</v>
      </c>
      <c r="G12" s="279">
        <v>1301.9333333333334</v>
      </c>
      <c r="H12" s="279">
        <v>1337.5333333333338</v>
      </c>
      <c r="I12" s="279">
        <v>1347.1166666666672</v>
      </c>
      <c r="J12" s="279">
        <v>1355.3333333333339</v>
      </c>
      <c r="K12" s="304">
        <v>1338.9</v>
      </c>
      <c r="L12" s="304">
        <v>1321.1</v>
      </c>
      <c r="M12" s="307"/>
    </row>
    <row r="13" spans="1:15">
      <c r="A13" s="301">
        <v>4</v>
      </c>
      <c r="B13" s="277" t="s">
        <v>222</v>
      </c>
      <c r="C13" s="304">
        <v>3085.25</v>
      </c>
      <c r="D13" s="279">
        <v>3094.3666666666668</v>
      </c>
      <c r="E13" s="279">
        <v>3072.5333333333338</v>
      </c>
      <c r="F13" s="279">
        <v>3059.8166666666671</v>
      </c>
      <c r="G13" s="279">
        <v>3037.983333333334</v>
      </c>
      <c r="H13" s="279">
        <v>3107.0833333333335</v>
      </c>
      <c r="I13" s="279">
        <v>3128.9166666666665</v>
      </c>
      <c r="J13" s="279">
        <v>3141.6333333333332</v>
      </c>
      <c r="K13" s="304">
        <v>3116.2</v>
      </c>
      <c r="L13" s="304">
        <v>3081.65</v>
      </c>
      <c r="M13" s="307"/>
    </row>
    <row r="14" spans="1:15">
      <c r="A14" s="301">
        <v>5</v>
      </c>
      <c r="B14" s="277" t="s">
        <v>223</v>
      </c>
      <c r="C14" s="304">
        <v>20809</v>
      </c>
      <c r="D14" s="279">
        <v>20697.116666666669</v>
      </c>
      <c r="E14" s="279">
        <v>20453.333333333336</v>
      </c>
      <c r="F14" s="279">
        <v>20097.666666666668</v>
      </c>
      <c r="G14" s="279">
        <v>19853.883333333335</v>
      </c>
      <c r="H14" s="279">
        <v>21052.783333333336</v>
      </c>
      <c r="I14" s="279">
        <v>21296.566666666669</v>
      </c>
      <c r="J14" s="279">
        <v>21652.233333333337</v>
      </c>
      <c r="K14" s="304">
        <v>20940.900000000001</v>
      </c>
      <c r="L14" s="304">
        <v>20341.45</v>
      </c>
      <c r="M14" s="307"/>
    </row>
    <row r="15" spans="1:15">
      <c r="A15" s="301">
        <v>6</v>
      </c>
      <c r="B15" s="277" t="s">
        <v>224</v>
      </c>
      <c r="C15" s="304">
        <v>2266.0500000000002</v>
      </c>
      <c r="D15" s="279">
        <v>2270.5666666666671</v>
      </c>
      <c r="E15" s="279">
        <v>2255.3333333333339</v>
      </c>
      <c r="F15" s="279">
        <v>2244.6166666666668</v>
      </c>
      <c r="G15" s="279">
        <v>2229.3833333333337</v>
      </c>
      <c r="H15" s="279">
        <v>2281.2833333333342</v>
      </c>
      <c r="I15" s="279">
        <v>2296.5166666666669</v>
      </c>
      <c r="J15" s="279">
        <v>2307.2333333333345</v>
      </c>
      <c r="K15" s="304">
        <v>2285.8000000000002</v>
      </c>
      <c r="L15" s="304">
        <v>2259.85</v>
      </c>
      <c r="M15" s="307"/>
    </row>
    <row r="16" spans="1:15">
      <c r="A16" s="301">
        <v>7</v>
      </c>
      <c r="B16" s="277" t="s">
        <v>225</v>
      </c>
      <c r="C16" s="304">
        <v>4707.8500000000004</v>
      </c>
      <c r="D16" s="279">
        <v>4720.7500000000009</v>
      </c>
      <c r="E16" s="279">
        <v>4679.4500000000016</v>
      </c>
      <c r="F16" s="279">
        <v>4651.0500000000011</v>
      </c>
      <c r="G16" s="279">
        <v>4609.7500000000018</v>
      </c>
      <c r="H16" s="279">
        <v>4749.1500000000015</v>
      </c>
      <c r="I16" s="279">
        <v>4790.4500000000007</v>
      </c>
      <c r="J16" s="279">
        <v>4818.8500000000013</v>
      </c>
      <c r="K16" s="304">
        <v>4762.05</v>
      </c>
      <c r="L16" s="304">
        <v>4692.3500000000004</v>
      </c>
      <c r="M16" s="307"/>
    </row>
    <row r="17" spans="1:13">
      <c r="A17" s="301">
        <v>8</v>
      </c>
      <c r="B17" s="277" t="s">
        <v>802</v>
      </c>
      <c r="C17" s="277">
        <v>1012.55</v>
      </c>
      <c r="D17" s="279">
        <v>1011.4666666666666</v>
      </c>
      <c r="E17" s="279">
        <v>997.88333333333321</v>
      </c>
      <c r="F17" s="279">
        <v>983.21666666666658</v>
      </c>
      <c r="G17" s="279">
        <v>969.63333333333321</v>
      </c>
      <c r="H17" s="279">
        <v>1026.1333333333332</v>
      </c>
      <c r="I17" s="279">
        <v>1039.7166666666665</v>
      </c>
      <c r="J17" s="279">
        <v>1054.3833333333332</v>
      </c>
      <c r="K17" s="277">
        <v>1025.05</v>
      </c>
      <c r="L17" s="277">
        <v>996.8</v>
      </c>
      <c r="M17" s="277">
        <v>3.09341</v>
      </c>
    </row>
    <row r="18" spans="1:13">
      <c r="A18" s="301">
        <v>9</v>
      </c>
      <c r="B18" s="277" t="s">
        <v>295</v>
      </c>
      <c r="C18" s="277">
        <v>15991.6</v>
      </c>
      <c r="D18" s="279">
        <v>16178.9</v>
      </c>
      <c r="E18" s="279">
        <v>15782.8</v>
      </c>
      <c r="F18" s="279">
        <v>15574</v>
      </c>
      <c r="G18" s="279">
        <v>15177.9</v>
      </c>
      <c r="H18" s="279">
        <v>16387.699999999997</v>
      </c>
      <c r="I18" s="279">
        <v>16783.800000000003</v>
      </c>
      <c r="J18" s="279">
        <v>16992.599999999999</v>
      </c>
      <c r="K18" s="277">
        <v>16575</v>
      </c>
      <c r="L18" s="277">
        <v>15970.1</v>
      </c>
      <c r="M18" s="277">
        <v>0.13278000000000001</v>
      </c>
    </row>
    <row r="19" spans="1:13">
      <c r="A19" s="301">
        <v>10</v>
      </c>
      <c r="B19" s="277" t="s">
        <v>227</v>
      </c>
      <c r="C19" s="277">
        <v>63.95</v>
      </c>
      <c r="D19" s="279">
        <v>64.333333333333343</v>
      </c>
      <c r="E19" s="279">
        <v>63.01666666666668</v>
      </c>
      <c r="F19" s="279">
        <v>62.083333333333336</v>
      </c>
      <c r="G19" s="279">
        <v>60.766666666666673</v>
      </c>
      <c r="H19" s="279">
        <v>65.26666666666668</v>
      </c>
      <c r="I19" s="279">
        <v>66.583333333333343</v>
      </c>
      <c r="J19" s="279">
        <v>67.516666666666694</v>
      </c>
      <c r="K19" s="277">
        <v>65.650000000000006</v>
      </c>
      <c r="L19" s="277">
        <v>63.4</v>
      </c>
      <c r="M19" s="277">
        <v>21.816549999999999</v>
      </c>
    </row>
    <row r="20" spans="1:13">
      <c r="A20" s="301">
        <v>11</v>
      </c>
      <c r="B20" s="277" t="s">
        <v>228</v>
      </c>
      <c r="C20" s="277">
        <v>132.19999999999999</v>
      </c>
      <c r="D20" s="279">
        <v>132.33333333333331</v>
      </c>
      <c r="E20" s="279">
        <v>129.81666666666663</v>
      </c>
      <c r="F20" s="279">
        <v>127.43333333333331</v>
      </c>
      <c r="G20" s="279">
        <v>124.91666666666663</v>
      </c>
      <c r="H20" s="279">
        <v>134.71666666666664</v>
      </c>
      <c r="I20" s="279">
        <v>137.23333333333329</v>
      </c>
      <c r="J20" s="279">
        <v>139.61666666666665</v>
      </c>
      <c r="K20" s="277">
        <v>134.85</v>
      </c>
      <c r="L20" s="277">
        <v>129.94999999999999</v>
      </c>
      <c r="M20" s="277">
        <v>9.4691200000000002</v>
      </c>
    </row>
    <row r="21" spans="1:13">
      <c r="A21" s="301">
        <v>12</v>
      </c>
      <c r="B21" s="277" t="s">
        <v>38</v>
      </c>
      <c r="C21" s="277">
        <v>1419.75</v>
      </c>
      <c r="D21" s="279">
        <v>1417.0833333333333</v>
      </c>
      <c r="E21" s="279">
        <v>1404.6666666666665</v>
      </c>
      <c r="F21" s="279">
        <v>1389.5833333333333</v>
      </c>
      <c r="G21" s="279">
        <v>1377.1666666666665</v>
      </c>
      <c r="H21" s="279">
        <v>1432.1666666666665</v>
      </c>
      <c r="I21" s="279">
        <v>1444.583333333333</v>
      </c>
      <c r="J21" s="279">
        <v>1459.6666666666665</v>
      </c>
      <c r="K21" s="277">
        <v>1429.5</v>
      </c>
      <c r="L21" s="277">
        <v>1402</v>
      </c>
      <c r="M21" s="277">
        <v>8.4275300000000009</v>
      </c>
    </row>
    <row r="22" spans="1:13">
      <c r="A22" s="301">
        <v>13</v>
      </c>
      <c r="B22" s="277" t="s">
        <v>296</v>
      </c>
      <c r="C22" s="277">
        <v>199.45</v>
      </c>
      <c r="D22" s="279">
        <v>197.18333333333331</v>
      </c>
      <c r="E22" s="279">
        <v>193.36666666666662</v>
      </c>
      <c r="F22" s="279">
        <v>187.2833333333333</v>
      </c>
      <c r="G22" s="279">
        <v>183.46666666666661</v>
      </c>
      <c r="H22" s="279">
        <v>203.26666666666662</v>
      </c>
      <c r="I22" s="279">
        <v>207.08333333333329</v>
      </c>
      <c r="J22" s="279">
        <v>213.16666666666663</v>
      </c>
      <c r="K22" s="277">
        <v>201</v>
      </c>
      <c r="L22" s="277">
        <v>191.1</v>
      </c>
      <c r="M22" s="277">
        <v>22.053989999999999</v>
      </c>
    </row>
    <row r="23" spans="1:13">
      <c r="A23" s="301">
        <v>14</v>
      </c>
      <c r="B23" s="277" t="s">
        <v>41</v>
      </c>
      <c r="C23" s="277">
        <v>350.35</v>
      </c>
      <c r="D23" s="279">
        <v>352.26666666666665</v>
      </c>
      <c r="E23" s="279">
        <v>346.5333333333333</v>
      </c>
      <c r="F23" s="279">
        <v>342.71666666666664</v>
      </c>
      <c r="G23" s="279">
        <v>336.98333333333329</v>
      </c>
      <c r="H23" s="279">
        <v>356.08333333333331</v>
      </c>
      <c r="I23" s="279">
        <v>361.81666666666666</v>
      </c>
      <c r="J23" s="279">
        <v>365.63333333333333</v>
      </c>
      <c r="K23" s="277">
        <v>358</v>
      </c>
      <c r="L23" s="277">
        <v>348.45</v>
      </c>
      <c r="M23" s="277">
        <v>118.96462</v>
      </c>
    </row>
    <row r="24" spans="1:13">
      <c r="A24" s="301">
        <v>15</v>
      </c>
      <c r="B24" s="277" t="s">
        <v>43</v>
      </c>
      <c r="C24" s="277">
        <v>36.9</v>
      </c>
      <c r="D24" s="279">
        <v>37.016666666666659</v>
      </c>
      <c r="E24" s="279">
        <v>36.73333333333332</v>
      </c>
      <c r="F24" s="279">
        <v>36.566666666666663</v>
      </c>
      <c r="G24" s="279">
        <v>36.283333333333324</v>
      </c>
      <c r="H24" s="279">
        <v>37.183333333333316</v>
      </c>
      <c r="I24" s="279">
        <v>37.466666666666661</v>
      </c>
      <c r="J24" s="279">
        <v>37.633333333333312</v>
      </c>
      <c r="K24" s="277">
        <v>37.299999999999997</v>
      </c>
      <c r="L24" s="277">
        <v>36.85</v>
      </c>
      <c r="M24" s="277">
        <v>8.7214299999999998</v>
      </c>
    </row>
    <row r="25" spans="1:13">
      <c r="A25" s="301">
        <v>16</v>
      </c>
      <c r="B25" s="277" t="s">
        <v>298</v>
      </c>
      <c r="C25" s="277">
        <v>257.39999999999998</v>
      </c>
      <c r="D25" s="279">
        <v>254.93333333333331</v>
      </c>
      <c r="E25" s="279">
        <v>250.46666666666664</v>
      </c>
      <c r="F25" s="279">
        <v>243.53333333333333</v>
      </c>
      <c r="G25" s="279">
        <v>239.06666666666666</v>
      </c>
      <c r="H25" s="279">
        <v>261.86666666666662</v>
      </c>
      <c r="I25" s="279">
        <v>266.33333333333326</v>
      </c>
      <c r="J25" s="279">
        <v>273.26666666666659</v>
      </c>
      <c r="K25" s="277">
        <v>259.39999999999998</v>
      </c>
      <c r="L25" s="277">
        <v>248</v>
      </c>
      <c r="M25" s="277">
        <v>3.3052299999999999</v>
      </c>
    </row>
    <row r="26" spans="1:13">
      <c r="A26" s="301">
        <v>17</v>
      </c>
      <c r="B26" s="277" t="s">
        <v>229</v>
      </c>
      <c r="C26" s="277">
        <v>1601.4</v>
      </c>
      <c r="D26" s="279">
        <v>1597.5</v>
      </c>
      <c r="E26" s="279">
        <v>1585</v>
      </c>
      <c r="F26" s="279">
        <v>1568.6</v>
      </c>
      <c r="G26" s="279">
        <v>1556.1</v>
      </c>
      <c r="H26" s="279">
        <v>1613.9</v>
      </c>
      <c r="I26" s="279">
        <v>1626.4</v>
      </c>
      <c r="J26" s="279">
        <v>1642.8000000000002</v>
      </c>
      <c r="K26" s="277">
        <v>1610</v>
      </c>
      <c r="L26" s="277">
        <v>1581.1</v>
      </c>
      <c r="M26" s="277">
        <v>0.98397000000000001</v>
      </c>
    </row>
    <row r="27" spans="1:13">
      <c r="A27" s="301">
        <v>18</v>
      </c>
      <c r="B27" s="277" t="s">
        <v>230</v>
      </c>
      <c r="C27" s="277">
        <v>2755.05</v>
      </c>
      <c r="D27" s="279">
        <v>2746.0499999999997</v>
      </c>
      <c r="E27" s="279">
        <v>2723.0999999999995</v>
      </c>
      <c r="F27" s="279">
        <v>2691.1499999999996</v>
      </c>
      <c r="G27" s="279">
        <v>2668.1999999999994</v>
      </c>
      <c r="H27" s="279">
        <v>2777.9999999999995</v>
      </c>
      <c r="I27" s="279">
        <v>2800.9499999999994</v>
      </c>
      <c r="J27" s="279">
        <v>2832.8999999999996</v>
      </c>
      <c r="K27" s="277">
        <v>2769</v>
      </c>
      <c r="L27" s="277">
        <v>2714.1</v>
      </c>
      <c r="M27" s="277">
        <v>0.48449999999999999</v>
      </c>
    </row>
    <row r="28" spans="1:13">
      <c r="A28" s="301">
        <v>19</v>
      </c>
      <c r="B28" s="277" t="s">
        <v>45</v>
      </c>
      <c r="C28" s="277">
        <v>751.55</v>
      </c>
      <c r="D28" s="279">
        <v>749.31666666666661</v>
      </c>
      <c r="E28" s="279">
        <v>738.63333333333321</v>
      </c>
      <c r="F28" s="279">
        <v>725.71666666666658</v>
      </c>
      <c r="G28" s="279">
        <v>715.03333333333319</v>
      </c>
      <c r="H28" s="279">
        <v>762.23333333333323</v>
      </c>
      <c r="I28" s="279">
        <v>772.91666666666663</v>
      </c>
      <c r="J28" s="279">
        <v>785.83333333333326</v>
      </c>
      <c r="K28" s="277">
        <v>760</v>
      </c>
      <c r="L28" s="277">
        <v>736.4</v>
      </c>
      <c r="M28" s="277">
        <v>6.75115</v>
      </c>
    </row>
    <row r="29" spans="1:13">
      <c r="A29" s="301">
        <v>20</v>
      </c>
      <c r="B29" s="277" t="s">
        <v>46</v>
      </c>
      <c r="C29" s="277">
        <v>221.35</v>
      </c>
      <c r="D29" s="279">
        <v>221.66666666666666</v>
      </c>
      <c r="E29" s="279">
        <v>219.13333333333333</v>
      </c>
      <c r="F29" s="279">
        <v>216.91666666666666</v>
      </c>
      <c r="G29" s="279">
        <v>214.38333333333333</v>
      </c>
      <c r="H29" s="279">
        <v>223.88333333333333</v>
      </c>
      <c r="I29" s="279">
        <v>226.41666666666669</v>
      </c>
      <c r="J29" s="279">
        <v>228.63333333333333</v>
      </c>
      <c r="K29" s="277">
        <v>224.2</v>
      </c>
      <c r="L29" s="277">
        <v>219.45</v>
      </c>
      <c r="M29" s="277">
        <v>32.594200000000001</v>
      </c>
    </row>
    <row r="30" spans="1:13">
      <c r="A30" s="301">
        <v>21</v>
      </c>
      <c r="B30" s="277" t="s">
        <v>47</v>
      </c>
      <c r="C30" s="277">
        <v>2126.75</v>
      </c>
      <c r="D30" s="279">
        <v>2117.2833333333333</v>
      </c>
      <c r="E30" s="279">
        <v>2077.5666666666666</v>
      </c>
      <c r="F30" s="279">
        <v>2028.3833333333332</v>
      </c>
      <c r="G30" s="279">
        <v>1988.6666666666665</v>
      </c>
      <c r="H30" s="279">
        <v>2166.4666666666667</v>
      </c>
      <c r="I30" s="279">
        <v>2206.1833333333329</v>
      </c>
      <c r="J30" s="279">
        <v>2255.3666666666668</v>
      </c>
      <c r="K30" s="277">
        <v>2157</v>
      </c>
      <c r="L30" s="277">
        <v>2068.1</v>
      </c>
      <c r="M30" s="277">
        <v>15.94712</v>
      </c>
    </row>
    <row r="31" spans="1:13">
      <c r="A31" s="301">
        <v>22</v>
      </c>
      <c r="B31" s="277" t="s">
        <v>48</v>
      </c>
      <c r="C31" s="277">
        <v>134.9</v>
      </c>
      <c r="D31" s="279">
        <v>134.1</v>
      </c>
      <c r="E31" s="279">
        <v>133</v>
      </c>
      <c r="F31" s="279">
        <v>131.1</v>
      </c>
      <c r="G31" s="279">
        <v>130</v>
      </c>
      <c r="H31" s="279">
        <v>136</v>
      </c>
      <c r="I31" s="279">
        <v>137.09999999999997</v>
      </c>
      <c r="J31" s="279">
        <v>139</v>
      </c>
      <c r="K31" s="277">
        <v>135.19999999999999</v>
      </c>
      <c r="L31" s="277">
        <v>132.19999999999999</v>
      </c>
      <c r="M31" s="277">
        <v>55.096960000000003</v>
      </c>
    </row>
    <row r="32" spans="1:13">
      <c r="A32" s="301">
        <v>23</v>
      </c>
      <c r="B32" s="277" t="s">
        <v>49</v>
      </c>
      <c r="C32" s="277">
        <v>75.25</v>
      </c>
      <c r="D32" s="279">
        <v>75.583333333333329</v>
      </c>
      <c r="E32" s="279">
        <v>74.066666666666663</v>
      </c>
      <c r="F32" s="279">
        <v>72.88333333333334</v>
      </c>
      <c r="G32" s="279">
        <v>71.366666666666674</v>
      </c>
      <c r="H32" s="279">
        <v>76.766666666666652</v>
      </c>
      <c r="I32" s="279">
        <v>78.283333333333331</v>
      </c>
      <c r="J32" s="279">
        <v>79.46666666666664</v>
      </c>
      <c r="K32" s="277">
        <v>77.099999999999994</v>
      </c>
      <c r="L32" s="277">
        <v>74.400000000000006</v>
      </c>
      <c r="M32" s="277">
        <v>316.86014</v>
      </c>
    </row>
    <row r="33" spans="1:13">
      <c r="A33" s="301">
        <v>24</v>
      </c>
      <c r="B33" s="277" t="s">
        <v>51</v>
      </c>
      <c r="C33" s="277">
        <v>2028</v>
      </c>
      <c r="D33" s="279">
        <v>2027.2333333333333</v>
      </c>
      <c r="E33" s="279">
        <v>2011.7666666666667</v>
      </c>
      <c r="F33" s="279">
        <v>1995.5333333333333</v>
      </c>
      <c r="G33" s="279">
        <v>1980.0666666666666</v>
      </c>
      <c r="H33" s="279">
        <v>2043.4666666666667</v>
      </c>
      <c r="I33" s="279">
        <v>2058.9333333333334</v>
      </c>
      <c r="J33" s="279">
        <v>2075.166666666667</v>
      </c>
      <c r="K33" s="277">
        <v>2042.7</v>
      </c>
      <c r="L33" s="277">
        <v>2011</v>
      </c>
      <c r="M33" s="277">
        <v>15.548730000000001</v>
      </c>
    </row>
    <row r="34" spans="1:13">
      <c r="A34" s="301">
        <v>25</v>
      </c>
      <c r="B34" s="277" t="s">
        <v>226</v>
      </c>
      <c r="C34" s="277">
        <v>670.45</v>
      </c>
      <c r="D34" s="279">
        <v>673.81666666666672</v>
      </c>
      <c r="E34" s="279">
        <v>662.63333333333344</v>
      </c>
      <c r="F34" s="279">
        <v>654.81666666666672</v>
      </c>
      <c r="G34" s="279">
        <v>643.63333333333344</v>
      </c>
      <c r="H34" s="279">
        <v>681.63333333333344</v>
      </c>
      <c r="I34" s="279">
        <v>692.81666666666661</v>
      </c>
      <c r="J34" s="279">
        <v>700.63333333333344</v>
      </c>
      <c r="K34" s="277">
        <v>685</v>
      </c>
      <c r="L34" s="277">
        <v>666</v>
      </c>
      <c r="M34" s="277">
        <v>3.37208</v>
      </c>
    </row>
    <row r="35" spans="1:13">
      <c r="A35" s="301">
        <v>26</v>
      </c>
      <c r="B35" s="277" t="s">
        <v>53</v>
      </c>
      <c r="C35" s="277">
        <v>843.25</v>
      </c>
      <c r="D35" s="279">
        <v>834.25</v>
      </c>
      <c r="E35" s="279">
        <v>820.5</v>
      </c>
      <c r="F35" s="279">
        <v>797.75</v>
      </c>
      <c r="G35" s="279">
        <v>784</v>
      </c>
      <c r="H35" s="279">
        <v>857</v>
      </c>
      <c r="I35" s="279">
        <v>870.75</v>
      </c>
      <c r="J35" s="279">
        <v>893.5</v>
      </c>
      <c r="K35" s="277">
        <v>848</v>
      </c>
      <c r="L35" s="277">
        <v>811.5</v>
      </c>
      <c r="M35" s="277">
        <v>41.85277</v>
      </c>
    </row>
    <row r="36" spans="1:13">
      <c r="A36" s="301">
        <v>27</v>
      </c>
      <c r="B36" s="277" t="s">
        <v>55</v>
      </c>
      <c r="C36" s="277">
        <v>444.15</v>
      </c>
      <c r="D36" s="279">
        <v>446.54999999999995</v>
      </c>
      <c r="E36" s="279">
        <v>436.64999999999992</v>
      </c>
      <c r="F36" s="279">
        <v>429.15</v>
      </c>
      <c r="G36" s="279">
        <v>419.24999999999994</v>
      </c>
      <c r="H36" s="279">
        <v>454.0499999999999</v>
      </c>
      <c r="I36" s="279">
        <v>463.95</v>
      </c>
      <c r="J36" s="279">
        <v>471.44999999999987</v>
      </c>
      <c r="K36" s="277">
        <v>456.45</v>
      </c>
      <c r="L36" s="277">
        <v>439.05</v>
      </c>
      <c r="M36" s="277">
        <v>242.52479</v>
      </c>
    </row>
    <row r="37" spans="1:13">
      <c r="A37" s="301">
        <v>28</v>
      </c>
      <c r="B37" s="277" t="s">
        <v>56</v>
      </c>
      <c r="C37" s="277">
        <v>2952.3</v>
      </c>
      <c r="D37" s="279">
        <v>2967.4500000000003</v>
      </c>
      <c r="E37" s="279">
        <v>2914.9000000000005</v>
      </c>
      <c r="F37" s="279">
        <v>2877.5000000000005</v>
      </c>
      <c r="G37" s="279">
        <v>2824.9500000000007</v>
      </c>
      <c r="H37" s="279">
        <v>3004.8500000000004</v>
      </c>
      <c r="I37" s="279">
        <v>3057.4000000000005</v>
      </c>
      <c r="J37" s="279">
        <v>3094.8</v>
      </c>
      <c r="K37" s="277">
        <v>3020</v>
      </c>
      <c r="L37" s="277">
        <v>2930.05</v>
      </c>
      <c r="M37" s="277">
        <v>9.0498100000000008</v>
      </c>
    </row>
    <row r="38" spans="1:13">
      <c r="A38" s="301">
        <v>29</v>
      </c>
      <c r="B38" s="277" t="s">
        <v>58</v>
      </c>
      <c r="C38" s="277">
        <v>5881.15</v>
      </c>
      <c r="D38" s="279">
        <v>5969.4833333333336</v>
      </c>
      <c r="E38" s="279">
        <v>5769.4666666666672</v>
      </c>
      <c r="F38" s="279">
        <v>5657.7833333333338</v>
      </c>
      <c r="G38" s="279">
        <v>5457.7666666666673</v>
      </c>
      <c r="H38" s="279">
        <v>6081.166666666667</v>
      </c>
      <c r="I38" s="279">
        <v>6281.1833333333334</v>
      </c>
      <c r="J38" s="279">
        <v>6392.8666666666668</v>
      </c>
      <c r="K38" s="277">
        <v>6169.5</v>
      </c>
      <c r="L38" s="277">
        <v>5857.8</v>
      </c>
      <c r="M38" s="277">
        <v>7.3791099999999998</v>
      </c>
    </row>
    <row r="39" spans="1:13">
      <c r="A39" s="301">
        <v>30</v>
      </c>
      <c r="B39" s="277" t="s">
        <v>232</v>
      </c>
      <c r="C39" s="277">
        <v>2427.75</v>
      </c>
      <c r="D39" s="279">
        <v>2443.0499999999997</v>
      </c>
      <c r="E39" s="279">
        <v>2407.1499999999996</v>
      </c>
      <c r="F39" s="279">
        <v>2386.5499999999997</v>
      </c>
      <c r="G39" s="279">
        <v>2350.6499999999996</v>
      </c>
      <c r="H39" s="279">
        <v>2463.6499999999996</v>
      </c>
      <c r="I39" s="279">
        <v>2499.5500000000002</v>
      </c>
      <c r="J39" s="279">
        <v>2520.1499999999996</v>
      </c>
      <c r="K39" s="277">
        <v>2478.9499999999998</v>
      </c>
      <c r="L39" s="277">
        <v>2422.4499999999998</v>
      </c>
      <c r="M39" s="277">
        <v>0.18382999999999999</v>
      </c>
    </row>
    <row r="40" spans="1:13">
      <c r="A40" s="301">
        <v>31</v>
      </c>
      <c r="B40" s="277" t="s">
        <v>59</v>
      </c>
      <c r="C40" s="277">
        <v>3382.9</v>
      </c>
      <c r="D40" s="279">
        <v>3424.0499999999997</v>
      </c>
      <c r="E40" s="279">
        <v>3329.0999999999995</v>
      </c>
      <c r="F40" s="279">
        <v>3275.2999999999997</v>
      </c>
      <c r="G40" s="279">
        <v>3180.3499999999995</v>
      </c>
      <c r="H40" s="279">
        <v>3477.8499999999995</v>
      </c>
      <c r="I40" s="279">
        <v>3572.7999999999993</v>
      </c>
      <c r="J40" s="279">
        <v>3626.5999999999995</v>
      </c>
      <c r="K40" s="277">
        <v>3519</v>
      </c>
      <c r="L40" s="277">
        <v>3370.25</v>
      </c>
      <c r="M40" s="277">
        <v>42.07264</v>
      </c>
    </row>
    <row r="41" spans="1:13">
      <c r="A41" s="301">
        <v>32</v>
      </c>
      <c r="B41" s="277" t="s">
        <v>60</v>
      </c>
      <c r="C41" s="277">
        <v>1450.7</v>
      </c>
      <c r="D41" s="279">
        <v>1453.3166666666666</v>
      </c>
      <c r="E41" s="279">
        <v>1432.3833333333332</v>
      </c>
      <c r="F41" s="279">
        <v>1414.0666666666666</v>
      </c>
      <c r="G41" s="279">
        <v>1393.1333333333332</v>
      </c>
      <c r="H41" s="279">
        <v>1471.6333333333332</v>
      </c>
      <c r="I41" s="279">
        <v>1492.5666666666666</v>
      </c>
      <c r="J41" s="279">
        <v>1510.8833333333332</v>
      </c>
      <c r="K41" s="277">
        <v>1474.25</v>
      </c>
      <c r="L41" s="277">
        <v>1435</v>
      </c>
      <c r="M41" s="277">
        <v>7.2117699999999996</v>
      </c>
    </row>
    <row r="42" spans="1:13">
      <c r="A42" s="301">
        <v>33</v>
      </c>
      <c r="B42" s="277" t="s">
        <v>233</v>
      </c>
      <c r="C42" s="277">
        <v>292.35000000000002</v>
      </c>
      <c r="D42" s="279">
        <v>292.96666666666664</v>
      </c>
      <c r="E42" s="279">
        <v>287.98333333333329</v>
      </c>
      <c r="F42" s="279">
        <v>283.61666666666667</v>
      </c>
      <c r="G42" s="279">
        <v>278.63333333333333</v>
      </c>
      <c r="H42" s="279">
        <v>297.33333333333326</v>
      </c>
      <c r="I42" s="279">
        <v>302.31666666666661</v>
      </c>
      <c r="J42" s="279">
        <v>306.68333333333322</v>
      </c>
      <c r="K42" s="277">
        <v>297.95</v>
      </c>
      <c r="L42" s="277">
        <v>288.60000000000002</v>
      </c>
      <c r="M42" s="277">
        <v>94.962869999999995</v>
      </c>
    </row>
    <row r="43" spans="1:13">
      <c r="A43" s="301">
        <v>34</v>
      </c>
      <c r="B43" s="277" t="s">
        <v>61</v>
      </c>
      <c r="C43" s="277">
        <v>41.55</v>
      </c>
      <c r="D43" s="279">
        <v>41.916666666666664</v>
      </c>
      <c r="E43" s="279">
        <v>41.033333333333331</v>
      </c>
      <c r="F43" s="279">
        <v>40.516666666666666</v>
      </c>
      <c r="G43" s="279">
        <v>39.633333333333333</v>
      </c>
      <c r="H43" s="279">
        <v>42.43333333333333</v>
      </c>
      <c r="I43" s="279">
        <v>43.31666666666667</v>
      </c>
      <c r="J43" s="279">
        <v>43.833333333333329</v>
      </c>
      <c r="K43" s="277">
        <v>42.8</v>
      </c>
      <c r="L43" s="277">
        <v>41.4</v>
      </c>
      <c r="M43" s="277">
        <v>219.51328000000001</v>
      </c>
    </row>
    <row r="44" spans="1:13">
      <c r="A44" s="301">
        <v>35</v>
      </c>
      <c r="B44" s="277" t="s">
        <v>62</v>
      </c>
      <c r="C44" s="277">
        <v>40.75</v>
      </c>
      <c r="D44" s="279">
        <v>40.949999999999996</v>
      </c>
      <c r="E44" s="279">
        <v>40.199999999999989</v>
      </c>
      <c r="F44" s="279">
        <v>39.649999999999991</v>
      </c>
      <c r="G44" s="279">
        <v>38.899999999999984</v>
      </c>
      <c r="H44" s="279">
        <v>41.499999999999993</v>
      </c>
      <c r="I44" s="279">
        <v>42.250000000000007</v>
      </c>
      <c r="J44" s="279">
        <v>42.8</v>
      </c>
      <c r="K44" s="277">
        <v>41.7</v>
      </c>
      <c r="L44" s="277">
        <v>40.4</v>
      </c>
      <c r="M44" s="277">
        <v>13.35539</v>
      </c>
    </row>
    <row r="45" spans="1:13">
      <c r="A45" s="301">
        <v>36</v>
      </c>
      <c r="B45" s="277" t="s">
        <v>63</v>
      </c>
      <c r="C45" s="277">
        <v>1343.5</v>
      </c>
      <c r="D45" s="279">
        <v>1342.4166666666667</v>
      </c>
      <c r="E45" s="279">
        <v>1327.8333333333335</v>
      </c>
      <c r="F45" s="279">
        <v>1312.1666666666667</v>
      </c>
      <c r="G45" s="279">
        <v>1297.5833333333335</v>
      </c>
      <c r="H45" s="279">
        <v>1358.0833333333335</v>
      </c>
      <c r="I45" s="279">
        <v>1372.666666666667</v>
      </c>
      <c r="J45" s="279">
        <v>1388.3333333333335</v>
      </c>
      <c r="K45" s="277">
        <v>1357</v>
      </c>
      <c r="L45" s="277">
        <v>1326.75</v>
      </c>
      <c r="M45" s="277">
        <v>5.2848300000000004</v>
      </c>
    </row>
    <row r="46" spans="1:13">
      <c r="A46" s="301">
        <v>37</v>
      </c>
      <c r="B46" s="277" t="s">
        <v>234</v>
      </c>
      <c r="C46" s="277">
        <v>1327.5</v>
      </c>
      <c r="D46" s="279">
        <v>1327.8166666666666</v>
      </c>
      <c r="E46" s="279">
        <v>1311.6333333333332</v>
      </c>
      <c r="F46" s="279">
        <v>1295.7666666666667</v>
      </c>
      <c r="G46" s="279">
        <v>1279.5833333333333</v>
      </c>
      <c r="H46" s="279">
        <v>1343.6833333333332</v>
      </c>
      <c r="I46" s="279">
        <v>1359.8666666666666</v>
      </c>
      <c r="J46" s="279">
        <v>1375.7333333333331</v>
      </c>
      <c r="K46" s="277">
        <v>1344</v>
      </c>
      <c r="L46" s="277">
        <v>1311.95</v>
      </c>
      <c r="M46" s="277">
        <v>0.81784000000000001</v>
      </c>
    </row>
    <row r="47" spans="1:13">
      <c r="A47" s="301">
        <v>38</v>
      </c>
      <c r="B47" s="277" t="s">
        <v>65</v>
      </c>
      <c r="C47" s="277">
        <v>96.2</v>
      </c>
      <c r="D47" s="279">
        <v>95.833333333333329</v>
      </c>
      <c r="E47" s="279">
        <v>94.966666666666654</v>
      </c>
      <c r="F47" s="279">
        <v>93.73333333333332</v>
      </c>
      <c r="G47" s="279">
        <v>92.866666666666646</v>
      </c>
      <c r="H47" s="279">
        <v>97.066666666666663</v>
      </c>
      <c r="I47" s="279">
        <v>97.933333333333337</v>
      </c>
      <c r="J47" s="279">
        <v>99.166666666666671</v>
      </c>
      <c r="K47" s="277">
        <v>96.7</v>
      </c>
      <c r="L47" s="277">
        <v>94.6</v>
      </c>
      <c r="M47" s="277">
        <v>39.28295</v>
      </c>
    </row>
    <row r="48" spans="1:13">
      <c r="A48" s="301">
        <v>39</v>
      </c>
      <c r="B48" s="277" t="s">
        <v>66</v>
      </c>
      <c r="C48" s="277">
        <v>590.9</v>
      </c>
      <c r="D48" s="279">
        <v>589.66666666666663</v>
      </c>
      <c r="E48" s="279">
        <v>585.5333333333333</v>
      </c>
      <c r="F48" s="279">
        <v>580.16666666666663</v>
      </c>
      <c r="G48" s="279">
        <v>576.0333333333333</v>
      </c>
      <c r="H48" s="279">
        <v>595.0333333333333</v>
      </c>
      <c r="I48" s="279">
        <v>599.16666666666674</v>
      </c>
      <c r="J48" s="279">
        <v>604.5333333333333</v>
      </c>
      <c r="K48" s="277">
        <v>593.79999999999995</v>
      </c>
      <c r="L48" s="277">
        <v>584.29999999999995</v>
      </c>
      <c r="M48" s="277">
        <v>8.3427799999999994</v>
      </c>
    </row>
    <row r="49" spans="1:13">
      <c r="A49" s="301">
        <v>40</v>
      </c>
      <c r="B49" s="277" t="s">
        <v>67</v>
      </c>
      <c r="C49" s="277">
        <v>465.6</v>
      </c>
      <c r="D49" s="279">
        <v>463</v>
      </c>
      <c r="E49" s="279">
        <v>457</v>
      </c>
      <c r="F49" s="279">
        <v>448.4</v>
      </c>
      <c r="G49" s="279">
        <v>442.4</v>
      </c>
      <c r="H49" s="279">
        <v>471.6</v>
      </c>
      <c r="I49" s="279">
        <v>477.6</v>
      </c>
      <c r="J49" s="279">
        <v>486.20000000000005</v>
      </c>
      <c r="K49" s="277">
        <v>469</v>
      </c>
      <c r="L49" s="277">
        <v>454.4</v>
      </c>
      <c r="M49" s="277">
        <v>50.519419999999997</v>
      </c>
    </row>
    <row r="50" spans="1:13">
      <c r="A50" s="301">
        <v>41</v>
      </c>
      <c r="B50" s="277" t="s">
        <v>69</v>
      </c>
      <c r="C50" s="277">
        <v>424.45</v>
      </c>
      <c r="D50" s="279">
        <v>428.31666666666666</v>
      </c>
      <c r="E50" s="279">
        <v>419.13333333333333</v>
      </c>
      <c r="F50" s="279">
        <v>413.81666666666666</v>
      </c>
      <c r="G50" s="279">
        <v>404.63333333333333</v>
      </c>
      <c r="H50" s="279">
        <v>433.63333333333333</v>
      </c>
      <c r="I50" s="279">
        <v>442.81666666666661</v>
      </c>
      <c r="J50" s="279">
        <v>448.13333333333333</v>
      </c>
      <c r="K50" s="277">
        <v>437.5</v>
      </c>
      <c r="L50" s="277">
        <v>423</v>
      </c>
      <c r="M50" s="277">
        <v>150.01367999999999</v>
      </c>
    </row>
    <row r="51" spans="1:13">
      <c r="A51" s="301">
        <v>42</v>
      </c>
      <c r="B51" s="277" t="s">
        <v>70</v>
      </c>
      <c r="C51" s="277">
        <v>29.55</v>
      </c>
      <c r="D51" s="279">
        <v>29.649999999999995</v>
      </c>
      <c r="E51" s="279">
        <v>29.29999999999999</v>
      </c>
      <c r="F51" s="279">
        <v>29.049999999999994</v>
      </c>
      <c r="G51" s="279">
        <v>28.699999999999989</v>
      </c>
      <c r="H51" s="279">
        <v>29.899999999999991</v>
      </c>
      <c r="I51" s="279">
        <v>30.249999999999993</v>
      </c>
      <c r="J51" s="279">
        <v>30.499999999999993</v>
      </c>
      <c r="K51" s="277">
        <v>30</v>
      </c>
      <c r="L51" s="277">
        <v>29.4</v>
      </c>
      <c r="M51" s="277">
        <v>179.01148000000001</v>
      </c>
    </row>
    <row r="52" spans="1:13">
      <c r="A52" s="301">
        <v>43</v>
      </c>
      <c r="B52" s="277" t="s">
        <v>71</v>
      </c>
      <c r="C52" s="277">
        <v>458.35</v>
      </c>
      <c r="D52" s="279">
        <v>455.45</v>
      </c>
      <c r="E52" s="279">
        <v>450.9</v>
      </c>
      <c r="F52" s="279">
        <v>443.45</v>
      </c>
      <c r="G52" s="279">
        <v>438.9</v>
      </c>
      <c r="H52" s="279">
        <v>462.9</v>
      </c>
      <c r="I52" s="279">
        <v>467.45000000000005</v>
      </c>
      <c r="J52" s="279">
        <v>474.9</v>
      </c>
      <c r="K52" s="277">
        <v>460</v>
      </c>
      <c r="L52" s="277">
        <v>448</v>
      </c>
      <c r="M52" s="277">
        <v>24.542249999999999</v>
      </c>
    </row>
    <row r="53" spans="1:13">
      <c r="A53" s="301">
        <v>44</v>
      </c>
      <c r="B53" s="277" t="s">
        <v>72</v>
      </c>
      <c r="C53" s="277">
        <v>13400.15</v>
      </c>
      <c r="D53" s="279">
        <v>13523.549999999997</v>
      </c>
      <c r="E53" s="279">
        <v>13239.649999999994</v>
      </c>
      <c r="F53" s="279">
        <v>13079.149999999996</v>
      </c>
      <c r="G53" s="279">
        <v>12795.249999999993</v>
      </c>
      <c r="H53" s="279">
        <v>13684.049999999996</v>
      </c>
      <c r="I53" s="279">
        <v>13967.95</v>
      </c>
      <c r="J53" s="279">
        <v>14128.449999999997</v>
      </c>
      <c r="K53" s="277">
        <v>13807.45</v>
      </c>
      <c r="L53" s="277">
        <v>13363.05</v>
      </c>
      <c r="M53" s="277">
        <v>0.30510999999999999</v>
      </c>
    </row>
    <row r="54" spans="1:13">
      <c r="A54" s="301">
        <v>45</v>
      </c>
      <c r="B54" s="277" t="s">
        <v>74</v>
      </c>
      <c r="C54" s="277">
        <v>354.15</v>
      </c>
      <c r="D54" s="279">
        <v>354.5333333333333</v>
      </c>
      <c r="E54" s="279">
        <v>350.61666666666662</v>
      </c>
      <c r="F54" s="279">
        <v>347.08333333333331</v>
      </c>
      <c r="G54" s="279">
        <v>343.16666666666663</v>
      </c>
      <c r="H54" s="279">
        <v>358.06666666666661</v>
      </c>
      <c r="I54" s="279">
        <v>361.98333333333335</v>
      </c>
      <c r="J54" s="279">
        <v>365.51666666666659</v>
      </c>
      <c r="K54" s="277">
        <v>358.45</v>
      </c>
      <c r="L54" s="277">
        <v>351</v>
      </c>
      <c r="M54" s="277">
        <v>65.890159999999995</v>
      </c>
    </row>
    <row r="55" spans="1:13">
      <c r="A55" s="301">
        <v>46</v>
      </c>
      <c r="B55" s="277" t="s">
        <v>75</v>
      </c>
      <c r="C55" s="277">
        <v>3830.45</v>
      </c>
      <c r="D55" s="279">
        <v>3824.4333333333329</v>
      </c>
      <c r="E55" s="279">
        <v>3791.0666666666657</v>
      </c>
      <c r="F55" s="279">
        <v>3751.6833333333329</v>
      </c>
      <c r="G55" s="279">
        <v>3718.3166666666657</v>
      </c>
      <c r="H55" s="279">
        <v>3863.8166666666657</v>
      </c>
      <c r="I55" s="279">
        <v>3897.1833333333334</v>
      </c>
      <c r="J55" s="279">
        <v>3936.5666666666657</v>
      </c>
      <c r="K55" s="277">
        <v>3857.8</v>
      </c>
      <c r="L55" s="277">
        <v>3785.05</v>
      </c>
      <c r="M55" s="277">
        <v>4.6088899999999997</v>
      </c>
    </row>
    <row r="56" spans="1:13">
      <c r="A56" s="301">
        <v>47</v>
      </c>
      <c r="B56" s="277" t="s">
        <v>76</v>
      </c>
      <c r="C56" s="277">
        <v>414.05</v>
      </c>
      <c r="D56" s="279">
        <v>409.08333333333331</v>
      </c>
      <c r="E56" s="279">
        <v>400.76666666666665</v>
      </c>
      <c r="F56" s="279">
        <v>387.48333333333335</v>
      </c>
      <c r="G56" s="279">
        <v>379.16666666666669</v>
      </c>
      <c r="H56" s="279">
        <v>422.36666666666662</v>
      </c>
      <c r="I56" s="279">
        <v>430.68333333333334</v>
      </c>
      <c r="J56" s="279">
        <v>443.96666666666658</v>
      </c>
      <c r="K56" s="277">
        <v>417.4</v>
      </c>
      <c r="L56" s="277">
        <v>395.8</v>
      </c>
      <c r="M56" s="277">
        <v>65.66686</v>
      </c>
    </row>
    <row r="57" spans="1:13">
      <c r="A57" s="301">
        <v>48</v>
      </c>
      <c r="B57" s="277" t="s">
        <v>77</v>
      </c>
      <c r="C57" s="277">
        <v>90.25</v>
      </c>
      <c r="D57" s="279">
        <v>90.850000000000009</v>
      </c>
      <c r="E57" s="279">
        <v>88.40000000000002</v>
      </c>
      <c r="F57" s="279">
        <v>86.550000000000011</v>
      </c>
      <c r="G57" s="279">
        <v>84.100000000000023</v>
      </c>
      <c r="H57" s="279">
        <v>92.700000000000017</v>
      </c>
      <c r="I57" s="279">
        <v>95.15</v>
      </c>
      <c r="J57" s="279">
        <v>97.000000000000014</v>
      </c>
      <c r="K57" s="277">
        <v>93.3</v>
      </c>
      <c r="L57" s="277">
        <v>89</v>
      </c>
      <c r="M57" s="277">
        <v>116.48857</v>
      </c>
    </row>
    <row r="58" spans="1:13">
      <c r="A58" s="301">
        <v>49</v>
      </c>
      <c r="B58" s="277" t="s">
        <v>78</v>
      </c>
      <c r="C58" s="277">
        <v>110.45</v>
      </c>
      <c r="D58" s="279">
        <v>111.25</v>
      </c>
      <c r="E58" s="279">
        <v>109.2</v>
      </c>
      <c r="F58" s="279">
        <v>107.95</v>
      </c>
      <c r="G58" s="279">
        <v>105.9</v>
      </c>
      <c r="H58" s="279">
        <v>112.5</v>
      </c>
      <c r="I58" s="279">
        <v>114.55000000000001</v>
      </c>
      <c r="J58" s="279">
        <v>115.8</v>
      </c>
      <c r="K58" s="277">
        <v>113.3</v>
      </c>
      <c r="L58" s="277">
        <v>110</v>
      </c>
      <c r="M58" s="277">
        <v>8.6837099999999996</v>
      </c>
    </row>
    <row r="59" spans="1:13">
      <c r="A59" s="301">
        <v>50</v>
      </c>
      <c r="B59" s="277" t="s">
        <v>81</v>
      </c>
      <c r="C59" s="277">
        <v>621.45000000000005</v>
      </c>
      <c r="D59" s="279">
        <v>621.15</v>
      </c>
      <c r="E59" s="279">
        <v>615.29999999999995</v>
      </c>
      <c r="F59" s="279">
        <v>609.15</v>
      </c>
      <c r="G59" s="279">
        <v>603.29999999999995</v>
      </c>
      <c r="H59" s="279">
        <v>627.29999999999995</v>
      </c>
      <c r="I59" s="279">
        <v>633.15000000000009</v>
      </c>
      <c r="J59" s="279">
        <v>639.29999999999995</v>
      </c>
      <c r="K59" s="277">
        <v>627</v>
      </c>
      <c r="L59" s="277">
        <v>615</v>
      </c>
      <c r="M59" s="277">
        <v>1.0830299999999999</v>
      </c>
    </row>
    <row r="60" spans="1:13">
      <c r="A60" s="301">
        <v>51</v>
      </c>
      <c r="B60" s="277" t="s">
        <v>82</v>
      </c>
      <c r="C60" s="277">
        <v>252.4</v>
      </c>
      <c r="D60" s="279">
        <v>255.61666666666667</v>
      </c>
      <c r="E60" s="279">
        <v>247.63333333333333</v>
      </c>
      <c r="F60" s="279">
        <v>242.86666666666665</v>
      </c>
      <c r="G60" s="279">
        <v>234.8833333333333</v>
      </c>
      <c r="H60" s="279">
        <v>260.38333333333333</v>
      </c>
      <c r="I60" s="279">
        <v>268.36666666666667</v>
      </c>
      <c r="J60" s="279">
        <v>273.13333333333338</v>
      </c>
      <c r="K60" s="277">
        <v>263.60000000000002</v>
      </c>
      <c r="L60" s="277">
        <v>250.85</v>
      </c>
      <c r="M60" s="277">
        <v>53.299770000000002</v>
      </c>
    </row>
    <row r="61" spans="1:13">
      <c r="A61" s="301">
        <v>52</v>
      </c>
      <c r="B61" s="277" t="s">
        <v>83</v>
      </c>
      <c r="C61" s="277">
        <v>778.65</v>
      </c>
      <c r="D61" s="279">
        <v>774.91666666666663</v>
      </c>
      <c r="E61" s="279">
        <v>765.7833333333333</v>
      </c>
      <c r="F61" s="279">
        <v>752.91666666666663</v>
      </c>
      <c r="G61" s="279">
        <v>743.7833333333333</v>
      </c>
      <c r="H61" s="279">
        <v>787.7833333333333</v>
      </c>
      <c r="I61" s="279">
        <v>796.91666666666674</v>
      </c>
      <c r="J61" s="279">
        <v>809.7833333333333</v>
      </c>
      <c r="K61" s="277">
        <v>784.05</v>
      </c>
      <c r="L61" s="277">
        <v>762.05</v>
      </c>
      <c r="M61" s="277">
        <v>67.980530000000002</v>
      </c>
    </row>
    <row r="62" spans="1:13">
      <c r="A62" s="301">
        <v>53</v>
      </c>
      <c r="B62" s="277" t="s">
        <v>84</v>
      </c>
      <c r="C62" s="277">
        <v>118.4</v>
      </c>
      <c r="D62" s="279">
        <v>118.48333333333333</v>
      </c>
      <c r="E62" s="279">
        <v>117.46666666666667</v>
      </c>
      <c r="F62" s="279">
        <v>116.53333333333333</v>
      </c>
      <c r="G62" s="279">
        <v>115.51666666666667</v>
      </c>
      <c r="H62" s="279">
        <v>119.41666666666667</v>
      </c>
      <c r="I62" s="279">
        <v>120.43333333333335</v>
      </c>
      <c r="J62" s="279">
        <v>121.36666666666667</v>
      </c>
      <c r="K62" s="277">
        <v>119.5</v>
      </c>
      <c r="L62" s="277">
        <v>117.55</v>
      </c>
      <c r="M62" s="277">
        <v>81.414879999999997</v>
      </c>
    </row>
    <row r="63" spans="1:13">
      <c r="A63" s="301">
        <v>54</v>
      </c>
      <c r="B63" s="277" t="s">
        <v>3634</v>
      </c>
      <c r="C63" s="277">
        <v>2345.1</v>
      </c>
      <c r="D63" s="279">
        <v>2371.4666666666667</v>
      </c>
      <c r="E63" s="279">
        <v>2303.9833333333336</v>
      </c>
      <c r="F63" s="279">
        <v>2262.8666666666668</v>
      </c>
      <c r="G63" s="279">
        <v>2195.3833333333337</v>
      </c>
      <c r="H63" s="279">
        <v>2412.5833333333335</v>
      </c>
      <c r="I63" s="279">
        <v>2480.0666666666662</v>
      </c>
      <c r="J63" s="279">
        <v>2521.1833333333334</v>
      </c>
      <c r="K63" s="277">
        <v>2438.9499999999998</v>
      </c>
      <c r="L63" s="277">
        <v>2330.35</v>
      </c>
      <c r="M63" s="277">
        <v>5.58324</v>
      </c>
    </row>
    <row r="64" spans="1:13">
      <c r="A64" s="301">
        <v>55</v>
      </c>
      <c r="B64" s="277" t="s">
        <v>85</v>
      </c>
      <c r="C64" s="277">
        <v>1452</v>
      </c>
      <c r="D64" s="279">
        <v>1448.1000000000001</v>
      </c>
      <c r="E64" s="279">
        <v>1439.2000000000003</v>
      </c>
      <c r="F64" s="279">
        <v>1426.4</v>
      </c>
      <c r="G64" s="279">
        <v>1417.5000000000002</v>
      </c>
      <c r="H64" s="279">
        <v>1460.9000000000003</v>
      </c>
      <c r="I64" s="279">
        <v>1469.8000000000004</v>
      </c>
      <c r="J64" s="279">
        <v>1482.6000000000004</v>
      </c>
      <c r="K64" s="277">
        <v>1457</v>
      </c>
      <c r="L64" s="277">
        <v>1435.3</v>
      </c>
      <c r="M64" s="277">
        <v>5.2927099999999996</v>
      </c>
    </row>
    <row r="65" spans="1:13">
      <c r="A65" s="301">
        <v>56</v>
      </c>
      <c r="B65" s="277" t="s">
        <v>86</v>
      </c>
      <c r="C65" s="277">
        <v>352.55</v>
      </c>
      <c r="D65" s="279">
        <v>354.15000000000003</v>
      </c>
      <c r="E65" s="279">
        <v>349.40000000000009</v>
      </c>
      <c r="F65" s="279">
        <v>346.25000000000006</v>
      </c>
      <c r="G65" s="279">
        <v>341.50000000000011</v>
      </c>
      <c r="H65" s="279">
        <v>357.30000000000007</v>
      </c>
      <c r="I65" s="279">
        <v>362.04999999999995</v>
      </c>
      <c r="J65" s="279">
        <v>365.20000000000005</v>
      </c>
      <c r="K65" s="277">
        <v>358.9</v>
      </c>
      <c r="L65" s="277">
        <v>351</v>
      </c>
      <c r="M65" s="277">
        <v>28.833850000000002</v>
      </c>
    </row>
    <row r="66" spans="1:13">
      <c r="A66" s="301">
        <v>57</v>
      </c>
      <c r="B66" s="277" t="s">
        <v>236</v>
      </c>
      <c r="C66" s="277">
        <v>765.8</v>
      </c>
      <c r="D66" s="279">
        <v>776.41666666666663</v>
      </c>
      <c r="E66" s="279">
        <v>751.33333333333326</v>
      </c>
      <c r="F66" s="279">
        <v>736.86666666666667</v>
      </c>
      <c r="G66" s="279">
        <v>711.7833333333333</v>
      </c>
      <c r="H66" s="279">
        <v>790.88333333333321</v>
      </c>
      <c r="I66" s="279">
        <v>815.96666666666647</v>
      </c>
      <c r="J66" s="279">
        <v>830.43333333333317</v>
      </c>
      <c r="K66" s="277">
        <v>801.5</v>
      </c>
      <c r="L66" s="277">
        <v>761.95</v>
      </c>
      <c r="M66" s="277">
        <v>3.8892099999999998</v>
      </c>
    </row>
    <row r="67" spans="1:13">
      <c r="A67" s="301">
        <v>58</v>
      </c>
      <c r="B67" s="277" t="s">
        <v>237</v>
      </c>
      <c r="C67" s="277">
        <v>281.05</v>
      </c>
      <c r="D67" s="279">
        <v>284.08333333333337</v>
      </c>
      <c r="E67" s="279">
        <v>276.06666666666672</v>
      </c>
      <c r="F67" s="279">
        <v>271.08333333333337</v>
      </c>
      <c r="G67" s="279">
        <v>263.06666666666672</v>
      </c>
      <c r="H67" s="279">
        <v>289.06666666666672</v>
      </c>
      <c r="I67" s="279">
        <v>297.08333333333337</v>
      </c>
      <c r="J67" s="279">
        <v>302.06666666666672</v>
      </c>
      <c r="K67" s="277">
        <v>292.10000000000002</v>
      </c>
      <c r="L67" s="277">
        <v>279.10000000000002</v>
      </c>
      <c r="M67" s="277">
        <v>7.0352600000000001</v>
      </c>
    </row>
    <row r="68" spans="1:13">
      <c r="A68" s="301">
        <v>59</v>
      </c>
      <c r="B68" s="277" t="s">
        <v>235</v>
      </c>
      <c r="C68" s="277">
        <v>144</v>
      </c>
      <c r="D68" s="279">
        <v>143.81666666666666</v>
      </c>
      <c r="E68" s="279">
        <v>141.73333333333332</v>
      </c>
      <c r="F68" s="279">
        <v>139.46666666666667</v>
      </c>
      <c r="G68" s="279">
        <v>137.38333333333333</v>
      </c>
      <c r="H68" s="279">
        <v>146.08333333333331</v>
      </c>
      <c r="I68" s="279">
        <v>148.16666666666669</v>
      </c>
      <c r="J68" s="279">
        <v>150.43333333333331</v>
      </c>
      <c r="K68" s="277">
        <v>145.9</v>
      </c>
      <c r="L68" s="277">
        <v>141.55000000000001</v>
      </c>
      <c r="M68" s="277">
        <v>11.8407</v>
      </c>
    </row>
    <row r="69" spans="1:13">
      <c r="A69" s="301">
        <v>60</v>
      </c>
      <c r="B69" s="277" t="s">
        <v>87</v>
      </c>
      <c r="C69" s="277">
        <v>458.85</v>
      </c>
      <c r="D69" s="279">
        <v>454.4666666666667</v>
      </c>
      <c r="E69" s="279">
        <v>448.43333333333339</v>
      </c>
      <c r="F69" s="279">
        <v>438.01666666666671</v>
      </c>
      <c r="G69" s="279">
        <v>431.98333333333341</v>
      </c>
      <c r="H69" s="279">
        <v>464.88333333333338</v>
      </c>
      <c r="I69" s="279">
        <v>470.91666666666669</v>
      </c>
      <c r="J69" s="279">
        <v>481.33333333333337</v>
      </c>
      <c r="K69" s="277">
        <v>460.5</v>
      </c>
      <c r="L69" s="277">
        <v>444.05</v>
      </c>
      <c r="M69" s="277">
        <v>10.308859999999999</v>
      </c>
    </row>
    <row r="70" spans="1:13">
      <c r="A70" s="301">
        <v>61</v>
      </c>
      <c r="B70" s="277" t="s">
        <v>88</v>
      </c>
      <c r="C70" s="277">
        <v>520</v>
      </c>
      <c r="D70" s="279">
        <v>517.43333333333339</v>
      </c>
      <c r="E70" s="279">
        <v>513.21666666666681</v>
      </c>
      <c r="F70" s="279">
        <v>506.43333333333339</v>
      </c>
      <c r="G70" s="279">
        <v>502.21666666666681</v>
      </c>
      <c r="H70" s="279">
        <v>524.21666666666681</v>
      </c>
      <c r="I70" s="279">
        <v>528.43333333333351</v>
      </c>
      <c r="J70" s="279">
        <v>535.21666666666681</v>
      </c>
      <c r="K70" s="277">
        <v>521.65</v>
      </c>
      <c r="L70" s="277">
        <v>510.65</v>
      </c>
      <c r="M70" s="277">
        <v>28.206579999999999</v>
      </c>
    </row>
    <row r="71" spans="1:13">
      <c r="A71" s="301">
        <v>62</v>
      </c>
      <c r="B71" s="277" t="s">
        <v>238</v>
      </c>
      <c r="C71" s="277">
        <v>753.5</v>
      </c>
      <c r="D71" s="279">
        <v>761.81666666666661</v>
      </c>
      <c r="E71" s="279">
        <v>741.68333333333317</v>
      </c>
      <c r="F71" s="279">
        <v>729.86666666666656</v>
      </c>
      <c r="G71" s="279">
        <v>709.73333333333312</v>
      </c>
      <c r="H71" s="279">
        <v>773.63333333333321</v>
      </c>
      <c r="I71" s="279">
        <v>793.76666666666665</v>
      </c>
      <c r="J71" s="279">
        <v>805.58333333333326</v>
      </c>
      <c r="K71" s="277">
        <v>781.95</v>
      </c>
      <c r="L71" s="277">
        <v>750</v>
      </c>
      <c r="M71" s="277">
        <v>0.75978999999999997</v>
      </c>
    </row>
    <row r="72" spans="1:13">
      <c r="A72" s="301">
        <v>63</v>
      </c>
      <c r="B72" s="277" t="s">
        <v>91</v>
      </c>
      <c r="C72" s="277">
        <v>3126.2</v>
      </c>
      <c r="D72" s="279">
        <v>3106.75</v>
      </c>
      <c r="E72" s="279">
        <v>3068.5</v>
      </c>
      <c r="F72" s="279">
        <v>3010.8</v>
      </c>
      <c r="G72" s="279">
        <v>2972.55</v>
      </c>
      <c r="H72" s="279">
        <v>3164.45</v>
      </c>
      <c r="I72" s="279">
        <v>3202.7</v>
      </c>
      <c r="J72" s="279">
        <v>3260.3999999999996</v>
      </c>
      <c r="K72" s="277">
        <v>3145</v>
      </c>
      <c r="L72" s="277">
        <v>3049.05</v>
      </c>
      <c r="M72" s="277">
        <v>10.59435</v>
      </c>
    </row>
    <row r="73" spans="1:13">
      <c r="A73" s="301">
        <v>64</v>
      </c>
      <c r="B73" s="277" t="s">
        <v>93</v>
      </c>
      <c r="C73" s="277">
        <v>159.25</v>
      </c>
      <c r="D73" s="279">
        <v>159.30000000000001</v>
      </c>
      <c r="E73" s="279">
        <v>156.75000000000003</v>
      </c>
      <c r="F73" s="279">
        <v>154.25000000000003</v>
      </c>
      <c r="G73" s="279">
        <v>151.70000000000005</v>
      </c>
      <c r="H73" s="279">
        <v>161.80000000000001</v>
      </c>
      <c r="I73" s="279">
        <v>164.34999999999997</v>
      </c>
      <c r="J73" s="279">
        <v>166.85</v>
      </c>
      <c r="K73" s="277">
        <v>161.85</v>
      </c>
      <c r="L73" s="277">
        <v>156.80000000000001</v>
      </c>
      <c r="M73" s="277">
        <v>85.188569999999999</v>
      </c>
    </row>
    <row r="74" spans="1:13">
      <c r="A74" s="301">
        <v>65</v>
      </c>
      <c r="B74" s="277" t="s">
        <v>231</v>
      </c>
      <c r="C74" s="277">
        <v>2110.4499999999998</v>
      </c>
      <c r="D74" s="279">
        <v>2137.2000000000003</v>
      </c>
      <c r="E74" s="279">
        <v>2077.2500000000005</v>
      </c>
      <c r="F74" s="279">
        <v>2044.0500000000002</v>
      </c>
      <c r="G74" s="279">
        <v>1984.1000000000004</v>
      </c>
      <c r="H74" s="279">
        <v>2170.4000000000005</v>
      </c>
      <c r="I74" s="279">
        <v>2230.3500000000004</v>
      </c>
      <c r="J74" s="279">
        <v>2263.5500000000006</v>
      </c>
      <c r="K74" s="277">
        <v>2197.15</v>
      </c>
      <c r="L74" s="277">
        <v>2104</v>
      </c>
      <c r="M74" s="277">
        <v>4.3892800000000003</v>
      </c>
    </row>
    <row r="75" spans="1:13">
      <c r="A75" s="301">
        <v>66</v>
      </c>
      <c r="B75" s="277" t="s">
        <v>94</v>
      </c>
      <c r="C75" s="277">
        <v>5159.5</v>
      </c>
      <c r="D75" s="279">
        <v>5150.833333333333</v>
      </c>
      <c r="E75" s="279">
        <v>5111.6666666666661</v>
      </c>
      <c r="F75" s="279">
        <v>5063.833333333333</v>
      </c>
      <c r="G75" s="279">
        <v>5024.6666666666661</v>
      </c>
      <c r="H75" s="279">
        <v>5198.6666666666661</v>
      </c>
      <c r="I75" s="279">
        <v>5237.8333333333321</v>
      </c>
      <c r="J75" s="279">
        <v>5285.6666666666661</v>
      </c>
      <c r="K75" s="277">
        <v>5190</v>
      </c>
      <c r="L75" s="277">
        <v>5103</v>
      </c>
      <c r="M75" s="277">
        <v>18.376830000000002</v>
      </c>
    </row>
    <row r="76" spans="1:13">
      <c r="A76" s="301">
        <v>67</v>
      </c>
      <c r="B76" s="277" t="s">
        <v>239</v>
      </c>
      <c r="C76" s="277">
        <v>58.75</v>
      </c>
      <c r="D76" s="279">
        <v>58.666666666666664</v>
      </c>
      <c r="E76" s="279">
        <v>57.833333333333329</v>
      </c>
      <c r="F76" s="279">
        <v>56.916666666666664</v>
      </c>
      <c r="G76" s="279">
        <v>56.083333333333329</v>
      </c>
      <c r="H76" s="279">
        <v>59.583333333333329</v>
      </c>
      <c r="I76" s="279">
        <v>60.416666666666657</v>
      </c>
      <c r="J76" s="279">
        <v>61.333333333333329</v>
      </c>
      <c r="K76" s="277">
        <v>59.5</v>
      </c>
      <c r="L76" s="277">
        <v>57.75</v>
      </c>
      <c r="M76" s="277">
        <v>3.9579599999999999</v>
      </c>
    </row>
    <row r="77" spans="1:13">
      <c r="A77" s="301">
        <v>68</v>
      </c>
      <c r="B77" s="277" t="s">
        <v>95</v>
      </c>
      <c r="C77" s="277">
        <v>2210.15</v>
      </c>
      <c r="D77" s="279">
        <v>2205.7833333333333</v>
      </c>
      <c r="E77" s="279">
        <v>2186.5666666666666</v>
      </c>
      <c r="F77" s="279">
        <v>2162.9833333333331</v>
      </c>
      <c r="G77" s="279">
        <v>2143.7666666666664</v>
      </c>
      <c r="H77" s="279">
        <v>2229.3666666666668</v>
      </c>
      <c r="I77" s="279">
        <v>2248.583333333333</v>
      </c>
      <c r="J77" s="279">
        <v>2272.166666666667</v>
      </c>
      <c r="K77" s="277">
        <v>2225</v>
      </c>
      <c r="L77" s="277">
        <v>2182.1999999999998</v>
      </c>
      <c r="M77" s="277">
        <v>9.3050899999999999</v>
      </c>
    </row>
    <row r="78" spans="1:13">
      <c r="A78" s="301">
        <v>69</v>
      </c>
      <c r="B78" s="277" t="s">
        <v>240</v>
      </c>
      <c r="C78" s="277">
        <v>350.2</v>
      </c>
      <c r="D78" s="279">
        <v>350.95</v>
      </c>
      <c r="E78" s="279">
        <v>346.95</v>
      </c>
      <c r="F78" s="279">
        <v>343.7</v>
      </c>
      <c r="G78" s="279">
        <v>339.7</v>
      </c>
      <c r="H78" s="279">
        <v>354.2</v>
      </c>
      <c r="I78" s="279">
        <v>358.2</v>
      </c>
      <c r="J78" s="279">
        <v>361.45</v>
      </c>
      <c r="K78" s="277">
        <v>354.95</v>
      </c>
      <c r="L78" s="277">
        <v>347.7</v>
      </c>
      <c r="M78" s="277">
        <v>3.0189699999999999</v>
      </c>
    </row>
    <row r="79" spans="1:13">
      <c r="A79" s="301">
        <v>70</v>
      </c>
      <c r="B79" s="277" t="s">
        <v>241</v>
      </c>
      <c r="C79" s="277">
        <v>1136.05</v>
      </c>
      <c r="D79" s="279">
        <v>1140.0166666666667</v>
      </c>
      <c r="E79" s="279">
        <v>1121.0333333333333</v>
      </c>
      <c r="F79" s="279">
        <v>1106.0166666666667</v>
      </c>
      <c r="G79" s="279">
        <v>1087.0333333333333</v>
      </c>
      <c r="H79" s="279">
        <v>1155.0333333333333</v>
      </c>
      <c r="I79" s="279">
        <v>1174.0166666666664</v>
      </c>
      <c r="J79" s="279">
        <v>1189.0333333333333</v>
      </c>
      <c r="K79" s="277">
        <v>1159</v>
      </c>
      <c r="L79" s="277">
        <v>1125</v>
      </c>
      <c r="M79" s="277">
        <v>0.27039000000000002</v>
      </c>
    </row>
    <row r="80" spans="1:13">
      <c r="A80" s="301">
        <v>71</v>
      </c>
      <c r="B80" s="277" t="s">
        <v>97</v>
      </c>
      <c r="C80" s="277">
        <v>1235.55</v>
      </c>
      <c r="D80" s="279">
        <v>1252.3</v>
      </c>
      <c r="E80" s="279">
        <v>1208.25</v>
      </c>
      <c r="F80" s="279">
        <v>1180.95</v>
      </c>
      <c r="G80" s="279">
        <v>1136.9000000000001</v>
      </c>
      <c r="H80" s="279">
        <v>1279.5999999999999</v>
      </c>
      <c r="I80" s="279">
        <v>1323.6499999999996</v>
      </c>
      <c r="J80" s="279">
        <v>1350.9499999999998</v>
      </c>
      <c r="K80" s="277">
        <v>1296.3499999999999</v>
      </c>
      <c r="L80" s="277">
        <v>1225</v>
      </c>
      <c r="M80" s="277">
        <v>22.67887</v>
      </c>
    </row>
    <row r="81" spans="1:13">
      <c r="A81" s="301">
        <v>72</v>
      </c>
      <c r="B81" s="277" t="s">
        <v>98</v>
      </c>
      <c r="C81" s="277">
        <v>166.05</v>
      </c>
      <c r="D81" s="279">
        <v>165.88333333333333</v>
      </c>
      <c r="E81" s="279">
        <v>162.91666666666666</v>
      </c>
      <c r="F81" s="279">
        <v>159.78333333333333</v>
      </c>
      <c r="G81" s="279">
        <v>156.81666666666666</v>
      </c>
      <c r="H81" s="279">
        <v>169.01666666666665</v>
      </c>
      <c r="I81" s="279">
        <v>171.98333333333335</v>
      </c>
      <c r="J81" s="279">
        <v>175.11666666666665</v>
      </c>
      <c r="K81" s="277">
        <v>168.85</v>
      </c>
      <c r="L81" s="277">
        <v>162.75</v>
      </c>
      <c r="M81" s="277">
        <v>42.23272</v>
      </c>
    </row>
    <row r="82" spans="1:13">
      <c r="A82" s="301">
        <v>73</v>
      </c>
      <c r="B82" s="277" t="s">
        <v>99</v>
      </c>
      <c r="C82" s="277">
        <v>50.8</v>
      </c>
      <c r="D82" s="279">
        <v>51.116666666666674</v>
      </c>
      <c r="E82" s="279">
        <v>49.883333333333347</v>
      </c>
      <c r="F82" s="279">
        <v>48.966666666666676</v>
      </c>
      <c r="G82" s="279">
        <v>47.733333333333348</v>
      </c>
      <c r="H82" s="279">
        <v>52.033333333333346</v>
      </c>
      <c r="I82" s="279">
        <v>53.266666666666666</v>
      </c>
      <c r="J82" s="279">
        <v>54.183333333333344</v>
      </c>
      <c r="K82" s="277">
        <v>52.35</v>
      </c>
      <c r="L82" s="277">
        <v>50.2</v>
      </c>
      <c r="M82" s="277">
        <v>375.25155000000001</v>
      </c>
    </row>
    <row r="83" spans="1:13">
      <c r="A83" s="301">
        <v>74</v>
      </c>
      <c r="B83" s="277" t="s">
        <v>370</v>
      </c>
      <c r="C83" s="277">
        <v>135.15</v>
      </c>
      <c r="D83" s="279">
        <v>135.66666666666666</v>
      </c>
      <c r="E83" s="279">
        <v>134.48333333333332</v>
      </c>
      <c r="F83" s="279">
        <v>133.81666666666666</v>
      </c>
      <c r="G83" s="279">
        <v>132.63333333333333</v>
      </c>
      <c r="H83" s="279">
        <v>136.33333333333331</v>
      </c>
      <c r="I83" s="279">
        <v>137.51666666666665</v>
      </c>
      <c r="J83" s="279">
        <v>138.18333333333331</v>
      </c>
      <c r="K83" s="277">
        <v>136.85</v>
      </c>
      <c r="L83" s="277">
        <v>135</v>
      </c>
      <c r="M83" s="277">
        <v>5.90977</v>
      </c>
    </row>
    <row r="84" spans="1:13">
      <c r="A84" s="301">
        <v>75</v>
      </c>
      <c r="B84" s="277" t="s">
        <v>244</v>
      </c>
      <c r="C84" s="277">
        <v>89.2</v>
      </c>
      <c r="D84" s="279">
        <v>89.716666666666654</v>
      </c>
      <c r="E84" s="279">
        <v>87.583333333333314</v>
      </c>
      <c r="F84" s="279">
        <v>85.966666666666654</v>
      </c>
      <c r="G84" s="279">
        <v>83.833333333333314</v>
      </c>
      <c r="H84" s="279">
        <v>91.333333333333314</v>
      </c>
      <c r="I84" s="279">
        <v>93.466666666666669</v>
      </c>
      <c r="J84" s="279">
        <v>95.083333333333314</v>
      </c>
      <c r="K84" s="277">
        <v>91.85</v>
      </c>
      <c r="L84" s="277">
        <v>88.1</v>
      </c>
      <c r="M84" s="277">
        <v>28.23977</v>
      </c>
    </row>
    <row r="85" spans="1:13">
      <c r="A85" s="301">
        <v>76</v>
      </c>
      <c r="B85" s="277" t="s">
        <v>100</v>
      </c>
      <c r="C85" s="277">
        <v>87</v>
      </c>
      <c r="D85" s="279">
        <v>87.716666666666654</v>
      </c>
      <c r="E85" s="279">
        <v>85.633333333333312</v>
      </c>
      <c r="F85" s="279">
        <v>84.266666666666652</v>
      </c>
      <c r="G85" s="279">
        <v>82.183333333333309</v>
      </c>
      <c r="H85" s="279">
        <v>89.083333333333314</v>
      </c>
      <c r="I85" s="279">
        <v>91.166666666666657</v>
      </c>
      <c r="J85" s="279">
        <v>92.533333333333317</v>
      </c>
      <c r="K85" s="277">
        <v>89.8</v>
      </c>
      <c r="L85" s="277">
        <v>86.35</v>
      </c>
      <c r="M85" s="277">
        <v>137.96331000000001</v>
      </c>
    </row>
    <row r="86" spans="1:13">
      <c r="A86" s="301">
        <v>77</v>
      </c>
      <c r="B86" s="277" t="s">
        <v>245</v>
      </c>
      <c r="C86" s="277">
        <v>126.8</v>
      </c>
      <c r="D86" s="279">
        <v>126.26666666666665</v>
      </c>
      <c r="E86" s="279">
        <v>122.68333333333331</v>
      </c>
      <c r="F86" s="279">
        <v>118.56666666666666</v>
      </c>
      <c r="G86" s="279">
        <v>114.98333333333332</v>
      </c>
      <c r="H86" s="279">
        <v>130.3833333333333</v>
      </c>
      <c r="I86" s="279">
        <v>133.96666666666667</v>
      </c>
      <c r="J86" s="279">
        <v>138.08333333333329</v>
      </c>
      <c r="K86" s="277">
        <v>129.85</v>
      </c>
      <c r="L86" s="277">
        <v>122.15</v>
      </c>
      <c r="M86" s="277">
        <v>5.3723299999999998</v>
      </c>
    </row>
    <row r="87" spans="1:13">
      <c r="A87" s="301">
        <v>78</v>
      </c>
      <c r="B87" s="277" t="s">
        <v>101</v>
      </c>
      <c r="C87" s="277">
        <v>497.2</v>
      </c>
      <c r="D87" s="279">
        <v>493.2</v>
      </c>
      <c r="E87" s="279">
        <v>487.4</v>
      </c>
      <c r="F87" s="279">
        <v>477.59999999999997</v>
      </c>
      <c r="G87" s="279">
        <v>471.79999999999995</v>
      </c>
      <c r="H87" s="279">
        <v>503</v>
      </c>
      <c r="I87" s="279">
        <v>508.80000000000007</v>
      </c>
      <c r="J87" s="279">
        <v>518.6</v>
      </c>
      <c r="K87" s="277">
        <v>499</v>
      </c>
      <c r="L87" s="277">
        <v>483.4</v>
      </c>
      <c r="M87" s="277">
        <v>22.493780000000001</v>
      </c>
    </row>
    <row r="88" spans="1:13">
      <c r="A88" s="301">
        <v>79</v>
      </c>
      <c r="B88" s="277" t="s">
        <v>103</v>
      </c>
      <c r="C88" s="277">
        <v>23.35</v>
      </c>
      <c r="D88" s="279">
        <v>23.5</v>
      </c>
      <c r="E88" s="279">
        <v>23.15</v>
      </c>
      <c r="F88" s="279">
        <v>22.95</v>
      </c>
      <c r="G88" s="279">
        <v>22.599999999999998</v>
      </c>
      <c r="H88" s="279">
        <v>23.7</v>
      </c>
      <c r="I88" s="279">
        <v>24.05</v>
      </c>
      <c r="J88" s="279">
        <v>24.25</v>
      </c>
      <c r="K88" s="277">
        <v>23.85</v>
      </c>
      <c r="L88" s="277">
        <v>23.3</v>
      </c>
      <c r="M88" s="277">
        <v>142.02696</v>
      </c>
    </row>
    <row r="89" spans="1:13">
      <c r="A89" s="301">
        <v>80</v>
      </c>
      <c r="B89" s="277" t="s">
        <v>246</v>
      </c>
      <c r="C89" s="277">
        <v>509.25</v>
      </c>
      <c r="D89" s="279">
        <v>509.23333333333329</v>
      </c>
      <c r="E89" s="279">
        <v>503.61666666666656</v>
      </c>
      <c r="F89" s="279">
        <v>497.98333333333329</v>
      </c>
      <c r="G89" s="279">
        <v>492.36666666666656</v>
      </c>
      <c r="H89" s="279">
        <v>514.86666666666656</v>
      </c>
      <c r="I89" s="279">
        <v>520.48333333333323</v>
      </c>
      <c r="J89" s="279">
        <v>526.11666666666656</v>
      </c>
      <c r="K89" s="277">
        <v>514.85</v>
      </c>
      <c r="L89" s="277">
        <v>503.6</v>
      </c>
      <c r="M89" s="277">
        <v>0.3931</v>
      </c>
    </row>
    <row r="90" spans="1:13">
      <c r="A90" s="301">
        <v>81</v>
      </c>
      <c r="B90" s="277" t="s">
        <v>104</v>
      </c>
      <c r="C90" s="277">
        <v>752.55</v>
      </c>
      <c r="D90" s="279">
        <v>749.69999999999993</v>
      </c>
      <c r="E90" s="279">
        <v>741.39999999999986</v>
      </c>
      <c r="F90" s="279">
        <v>730.24999999999989</v>
      </c>
      <c r="G90" s="279">
        <v>721.94999999999982</v>
      </c>
      <c r="H90" s="279">
        <v>760.84999999999991</v>
      </c>
      <c r="I90" s="279">
        <v>769.14999999999986</v>
      </c>
      <c r="J90" s="279">
        <v>780.3</v>
      </c>
      <c r="K90" s="277">
        <v>758</v>
      </c>
      <c r="L90" s="277">
        <v>738.55</v>
      </c>
      <c r="M90" s="277">
        <v>23.79898</v>
      </c>
    </row>
    <row r="91" spans="1:13">
      <c r="A91" s="301">
        <v>82</v>
      </c>
      <c r="B91" s="277" t="s">
        <v>247</v>
      </c>
      <c r="C91" s="277">
        <v>401.5</v>
      </c>
      <c r="D91" s="279">
        <v>405.38333333333338</v>
      </c>
      <c r="E91" s="279">
        <v>395.76666666666677</v>
      </c>
      <c r="F91" s="279">
        <v>390.03333333333336</v>
      </c>
      <c r="G91" s="279">
        <v>380.41666666666674</v>
      </c>
      <c r="H91" s="279">
        <v>411.11666666666679</v>
      </c>
      <c r="I91" s="279">
        <v>420.73333333333346</v>
      </c>
      <c r="J91" s="279">
        <v>426.46666666666681</v>
      </c>
      <c r="K91" s="277">
        <v>415</v>
      </c>
      <c r="L91" s="277">
        <v>399.65</v>
      </c>
      <c r="M91" s="277">
        <v>0.51097000000000004</v>
      </c>
    </row>
    <row r="92" spans="1:13">
      <c r="A92" s="301">
        <v>83</v>
      </c>
      <c r="B92" s="277" t="s">
        <v>248</v>
      </c>
      <c r="C92" s="277">
        <v>865.4</v>
      </c>
      <c r="D92" s="279">
        <v>873.48333333333323</v>
      </c>
      <c r="E92" s="279">
        <v>853.96666666666647</v>
      </c>
      <c r="F92" s="279">
        <v>842.53333333333319</v>
      </c>
      <c r="G92" s="279">
        <v>823.01666666666642</v>
      </c>
      <c r="H92" s="279">
        <v>884.91666666666652</v>
      </c>
      <c r="I92" s="279">
        <v>904.43333333333317</v>
      </c>
      <c r="J92" s="279">
        <v>915.86666666666656</v>
      </c>
      <c r="K92" s="277">
        <v>893</v>
      </c>
      <c r="L92" s="277">
        <v>862.05</v>
      </c>
      <c r="M92" s="277">
        <v>9.2763600000000004</v>
      </c>
    </row>
    <row r="93" spans="1:13">
      <c r="A93" s="301">
        <v>84</v>
      </c>
      <c r="B93" s="277" t="s">
        <v>105</v>
      </c>
      <c r="C93" s="277">
        <v>750.15</v>
      </c>
      <c r="D93" s="279">
        <v>751.9</v>
      </c>
      <c r="E93" s="279">
        <v>740.19999999999993</v>
      </c>
      <c r="F93" s="279">
        <v>730.25</v>
      </c>
      <c r="G93" s="279">
        <v>718.55</v>
      </c>
      <c r="H93" s="279">
        <v>761.84999999999991</v>
      </c>
      <c r="I93" s="279">
        <v>773.55</v>
      </c>
      <c r="J93" s="279">
        <v>783.49999999999989</v>
      </c>
      <c r="K93" s="277">
        <v>763.6</v>
      </c>
      <c r="L93" s="277">
        <v>741.95</v>
      </c>
      <c r="M93" s="277">
        <v>19.00046</v>
      </c>
    </row>
    <row r="94" spans="1:13">
      <c r="A94" s="301">
        <v>85</v>
      </c>
      <c r="B94" s="277" t="s">
        <v>250</v>
      </c>
      <c r="C94" s="277">
        <v>204.2</v>
      </c>
      <c r="D94" s="279">
        <v>203.45000000000002</v>
      </c>
      <c r="E94" s="279">
        <v>199.90000000000003</v>
      </c>
      <c r="F94" s="279">
        <v>195.60000000000002</v>
      </c>
      <c r="G94" s="279">
        <v>192.05000000000004</v>
      </c>
      <c r="H94" s="279">
        <v>207.75000000000003</v>
      </c>
      <c r="I94" s="279">
        <v>211.30000000000004</v>
      </c>
      <c r="J94" s="279">
        <v>215.60000000000002</v>
      </c>
      <c r="K94" s="277">
        <v>207</v>
      </c>
      <c r="L94" s="277">
        <v>199.15</v>
      </c>
      <c r="M94" s="277">
        <v>4.5575799999999997</v>
      </c>
    </row>
    <row r="95" spans="1:13">
      <c r="A95" s="301">
        <v>86</v>
      </c>
      <c r="B95" s="277" t="s">
        <v>386</v>
      </c>
      <c r="C95" s="277">
        <v>311.5</v>
      </c>
      <c r="D95" s="279">
        <v>311.34999999999997</v>
      </c>
      <c r="E95" s="279">
        <v>308.79999999999995</v>
      </c>
      <c r="F95" s="279">
        <v>306.09999999999997</v>
      </c>
      <c r="G95" s="279">
        <v>303.54999999999995</v>
      </c>
      <c r="H95" s="279">
        <v>314.04999999999995</v>
      </c>
      <c r="I95" s="279">
        <v>316.60000000000002</v>
      </c>
      <c r="J95" s="279">
        <v>319.29999999999995</v>
      </c>
      <c r="K95" s="277">
        <v>313.89999999999998</v>
      </c>
      <c r="L95" s="277">
        <v>308.64999999999998</v>
      </c>
      <c r="M95" s="277">
        <v>2.2120000000000002</v>
      </c>
    </row>
    <row r="96" spans="1:13">
      <c r="A96" s="301">
        <v>87</v>
      </c>
      <c r="B96" s="277" t="s">
        <v>106</v>
      </c>
      <c r="C96" s="277">
        <v>669.6</v>
      </c>
      <c r="D96" s="279">
        <v>669.85</v>
      </c>
      <c r="E96" s="279">
        <v>664.75</v>
      </c>
      <c r="F96" s="279">
        <v>659.9</v>
      </c>
      <c r="G96" s="279">
        <v>654.79999999999995</v>
      </c>
      <c r="H96" s="279">
        <v>674.7</v>
      </c>
      <c r="I96" s="279">
        <v>679.80000000000018</v>
      </c>
      <c r="J96" s="279">
        <v>684.65000000000009</v>
      </c>
      <c r="K96" s="277">
        <v>674.95</v>
      </c>
      <c r="L96" s="277">
        <v>665</v>
      </c>
      <c r="M96" s="277">
        <v>7.5046999999999997</v>
      </c>
    </row>
    <row r="97" spans="1:13">
      <c r="A97" s="301">
        <v>88</v>
      </c>
      <c r="B97" s="277" t="s">
        <v>108</v>
      </c>
      <c r="C97" s="277">
        <v>824.2</v>
      </c>
      <c r="D97" s="279">
        <v>826.16666666666663</v>
      </c>
      <c r="E97" s="279">
        <v>813.13333333333321</v>
      </c>
      <c r="F97" s="279">
        <v>802.06666666666661</v>
      </c>
      <c r="G97" s="279">
        <v>789.03333333333319</v>
      </c>
      <c r="H97" s="279">
        <v>837.23333333333323</v>
      </c>
      <c r="I97" s="279">
        <v>850.26666666666677</v>
      </c>
      <c r="J97" s="279">
        <v>861.33333333333326</v>
      </c>
      <c r="K97" s="277">
        <v>839.2</v>
      </c>
      <c r="L97" s="277">
        <v>815.1</v>
      </c>
      <c r="M97" s="277">
        <v>118.90210999999999</v>
      </c>
    </row>
    <row r="98" spans="1:13">
      <c r="A98" s="301">
        <v>89</v>
      </c>
      <c r="B98" s="277" t="s">
        <v>109</v>
      </c>
      <c r="C98" s="277">
        <v>1785.1</v>
      </c>
      <c r="D98" s="279">
        <v>1792.4333333333334</v>
      </c>
      <c r="E98" s="279">
        <v>1768.3666666666668</v>
      </c>
      <c r="F98" s="279">
        <v>1751.6333333333334</v>
      </c>
      <c r="G98" s="279">
        <v>1727.5666666666668</v>
      </c>
      <c r="H98" s="279">
        <v>1809.1666666666667</v>
      </c>
      <c r="I98" s="279">
        <v>1833.2333333333333</v>
      </c>
      <c r="J98" s="279">
        <v>1849.9666666666667</v>
      </c>
      <c r="K98" s="277">
        <v>1816.5</v>
      </c>
      <c r="L98" s="277">
        <v>1775.7</v>
      </c>
      <c r="M98" s="277">
        <v>40.568010000000001</v>
      </c>
    </row>
    <row r="99" spans="1:13">
      <c r="A99" s="301">
        <v>90</v>
      </c>
      <c r="B99" s="277" t="s">
        <v>252</v>
      </c>
      <c r="C99" s="277">
        <v>2300.5500000000002</v>
      </c>
      <c r="D99" s="279">
        <v>2297.85</v>
      </c>
      <c r="E99" s="279">
        <v>2272.6999999999998</v>
      </c>
      <c r="F99" s="279">
        <v>2244.85</v>
      </c>
      <c r="G99" s="279">
        <v>2219.6999999999998</v>
      </c>
      <c r="H99" s="279">
        <v>2325.6999999999998</v>
      </c>
      <c r="I99" s="279">
        <v>2350.8500000000004</v>
      </c>
      <c r="J99" s="279">
        <v>2378.6999999999998</v>
      </c>
      <c r="K99" s="277">
        <v>2323</v>
      </c>
      <c r="L99" s="277">
        <v>2270</v>
      </c>
      <c r="M99" s="277">
        <v>2.32172</v>
      </c>
    </row>
    <row r="100" spans="1:13">
      <c r="A100" s="301">
        <v>91</v>
      </c>
      <c r="B100" s="277" t="s">
        <v>110</v>
      </c>
      <c r="C100" s="277">
        <v>1114.3499999999999</v>
      </c>
      <c r="D100" s="279">
        <v>1119.1166666666666</v>
      </c>
      <c r="E100" s="279">
        <v>1106.2333333333331</v>
      </c>
      <c r="F100" s="279">
        <v>1098.1166666666666</v>
      </c>
      <c r="G100" s="279">
        <v>1085.2333333333331</v>
      </c>
      <c r="H100" s="279">
        <v>1127.2333333333331</v>
      </c>
      <c r="I100" s="279">
        <v>1140.1166666666668</v>
      </c>
      <c r="J100" s="279">
        <v>1148.2333333333331</v>
      </c>
      <c r="K100" s="277">
        <v>1132</v>
      </c>
      <c r="L100" s="277">
        <v>1111</v>
      </c>
      <c r="M100" s="277">
        <v>84.701089999999994</v>
      </c>
    </row>
    <row r="101" spans="1:13">
      <c r="A101" s="301">
        <v>92</v>
      </c>
      <c r="B101" s="277" t="s">
        <v>253</v>
      </c>
      <c r="C101" s="277">
        <v>574.75</v>
      </c>
      <c r="D101" s="279">
        <v>572.35</v>
      </c>
      <c r="E101" s="279">
        <v>567.75</v>
      </c>
      <c r="F101" s="279">
        <v>560.75</v>
      </c>
      <c r="G101" s="279">
        <v>556.15</v>
      </c>
      <c r="H101" s="279">
        <v>579.35</v>
      </c>
      <c r="I101" s="279">
        <v>583.95000000000016</v>
      </c>
      <c r="J101" s="279">
        <v>590.95000000000005</v>
      </c>
      <c r="K101" s="277">
        <v>576.95000000000005</v>
      </c>
      <c r="L101" s="277">
        <v>565.35</v>
      </c>
      <c r="M101" s="277">
        <v>24.903030000000001</v>
      </c>
    </row>
    <row r="102" spans="1:13">
      <c r="A102" s="301">
        <v>93</v>
      </c>
      <c r="B102" s="277" t="s">
        <v>111</v>
      </c>
      <c r="C102" s="277">
        <v>3129.2</v>
      </c>
      <c r="D102" s="279">
        <v>3151.1333333333332</v>
      </c>
      <c r="E102" s="279">
        <v>3072.2666666666664</v>
      </c>
      <c r="F102" s="279">
        <v>3015.333333333333</v>
      </c>
      <c r="G102" s="279">
        <v>2936.4666666666662</v>
      </c>
      <c r="H102" s="279">
        <v>3208.0666666666666</v>
      </c>
      <c r="I102" s="279">
        <v>3286.9333333333334</v>
      </c>
      <c r="J102" s="279">
        <v>3343.8666666666668</v>
      </c>
      <c r="K102" s="277">
        <v>3230</v>
      </c>
      <c r="L102" s="277">
        <v>3094.2</v>
      </c>
      <c r="M102" s="277">
        <v>13.752079999999999</v>
      </c>
    </row>
    <row r="103" spans="1:13">
      <c r="A103" s="301">
        <v>94</v>
      </c>
      <c r="B103" s="277" t="s">
        <v>112</v>
      </c>
      <c r="C103" s="277">
        <v>465.85</v>
      </c>
      <c r="D103" s="279">
        <v>465.68333333333334</v>
      </c>
      <c r="E103" s="279">
        <v>464.41666666666669</v>
      </c>
      <c r="F103" s="279">
        <v>462.98333333333335</v>
      </c>
      <c r="G103" s="279">
        <v>461.7166666666667</v>
      </c>
      <c r="H103" s="279">
        <v>467.11666666666667</v>
      </c>
      <c r="I103" s="279">
        <v>468.38333333333333</v>
      </c>
      <c r="J103" s="279">
        <v>469.81666666666666</v>
      </c>
      <c r="K103" s="277">
        <v>466.95</v>
      </c>
      <c r="L103" s="277">
        <v>464.25</v>
      </c>
      <c r="M103" s="277">
        <v>3.7717399999999999</v>
      </c>
    </row>
    <row r="104" spans="1:13">
      <c r="A104" s="301">
        <v>95</v>
      </c>
      <c r="B104" s="277" t="s">
        <v>114</v>
      </c>
      <c r="C104" s="277">
        <v>179.05</v>
      </c>
      <c r="D104" s="279">
        <v>177.25</v>
      </c>
      <c r="E104" s="279">
        <v>174.6</v>
      </c>
      <c r="F104" s="279">
        <v>170.15</v>
      </c>
      <c r="G104" s="279">
        <v>167.5</v>
      </c>
      <c r="H104" s="279">
        <v>181.7</v>
      </c>
      <c r="I104" s="279">
        <v>184.34999999999997</v>
      </c>
      <c r="J104" s="279">
        <v>188.79999999999998</v>
      </c>
      <c r="K104" s="277">
        <v>179.9</v>
      </c>
      <c r="L104" s="277">
        <v>172.8</v>
      </c>
      <c r="M104" s="277">
        <v>136.47877</v>
      </c>
    </row>
    <row r="105" spans="1:13">
      <c r="A105" s="301">
        <v>96</v>
      </c>
      <c r="B105" s="277" t="s">
        <v>115</v>
      </c>
      <c r="C105" s="277">
        <v>175.6</v>
      </c>
      <c r="D105" s="279">
        <v>175.23333333333335</v>
      </c>
      <c r="E105" s="279">
        <v>173.3666666666667</v>
      </c>
      <c r="F105" s="279">
        <v>171.13333333333335</v>
      </c>
      <c r="G105" s="279">
        <v>169.26666666666671</v>
      </c>
      <c r="H105" s="279">
        <v>177.4666666666667</v>
      </c>
      <c r="I105" s="279">
        <v>179.33333333333337</v>
      </c>
      <c r="J105" s="279">
        <v>181.56666666666669</v>
      </c>
      <c r="K105" s="277">
        <v>177.1</v>
      </c>
      <c r="L105" s="277">
        <v>173</v>
      </c>
      <c r="M105" s="277">
        <v>85.607410000000002</v>
      </c>
    </row>
    <row r="106" spans="1:13">
      <c r="A106" s="301">
        <v>97</v>
      </c>
      <c r="B106" s="277" t="s">
        <v>116</v>
      </c>
      <c r="C106" s="277">
        <v>2111.0500000000002</v>
      </c>
      <c r="D106" s="279">
        <v>2105.5166666666669</v>
      </c>
      <c r="E106" s="279">
        <v>2087.7333333333336</v>
      </c>
      <c r="F106" s="279">
        <v>2064.4166666666665</v>
      </c>
      <c r="G106" s="279">
        <v>2046.6333333333332</v>
      </c>
      <c r="H106" s="279">
        <v>2128.8333333333339</v>
      </c>
      <c r="I106" s="279">
        <v>2146.6166666666677</v>
      </c>
      <c r="J106" s="279">
        <v>2169.9333333333343</v>
      </c>
      <c r="K106" s="277">
        <v>2123.3000000000002</v>
      </c>
      <c r="L106" s="277">
        <v>2082.1999999999998</v>
      </c>
      <c r="M106" s="277">
        <v>16.46114</v>
      </c>
    </row>
    <row r="107" spans="1:13">
      <c r="A107" s="301">
        <v>98</v>
      </c>
      <c r="B107" s="277" t="s">
        <v>254</v>
      </c>
      <c r="C107" s="277">
        <v>213.75</v>
      </c>
      <c r="D107" s="279">
        <v>212.23333333333335</v>
      </c>
      <c r="E107" s="279">
        <v>210.01666666666671</v>
      </c>
      <c r="F107" s="279">
        <v>206.28333333333336</v>
      </c>
      <c r="G107" s="279">
        <v>204.06666666666672</v>
      </c>
      <c r="H107" s="279">
        <v>215.9666666666667</v>
      </c>
      <c r="I107" s="279">
        <v>218.18333333333334</v>
      </c>
      <c r="J107" s="279">
        <v>221.91666666666669</v>
      </c>
      <c r="K107" s="277">
        <v>214.45</v>
      </c>
      <c r="L107" s="277">
        <v>208.5</v>
      </c>
      <c r="M107" s="277">
        <v>6.4417999999999997</v>
      </c>
    </row>
    <row r="108" spans="1:13">
      <c r="A108" s="301">
        <v>99</v>
      </c>
      <c r="B108" s="277" t="s">
        <v>255</v>
      </c>
      <c r="C108" s="277">
        <v>32.549999999999997</v>
      </c>
      <c r="D108" s="279">
        <v>32.699999999999996</v>
      </c>
      <c r="E108" s="279">
        <v>32.199999999999989</v>
      </c>
      <c r="F108" s="279">
        <v>31.849999999999994</v>
      </c>
      <c r="G108" s="279">
        <v>31.349999999999987</v>
      </c>
      <c r="H108" s="279">
        <v>33.04999999999999</v>
      </c>
      <c r="I108" s="279">
        <v>33.550000000000004</v>
      </c>
      <c r="J108" s="279">
        <v>33.899999999999991</v>
      </c>
      <c r="K108" s="277">
        <v>33.200000000000003</v>
      </c>
      <c r="L108" s="277">
        <v>32.35</v>
      </c>
      <c r="M108" s="277">
        <v>4.8255600000000003</v>
      </c>
    </row>
    <row r="109" spans="1:13">
      <c r="A109" s="301">
        <v>100</v>
      </c>
      <c r="B109" s="277" t="s">
        <v>117</v>
      </c>
      <c r="C109" s="277">
        <v>152.65</v>
      </c>
      <c r="D109" s="279">
        <v>154.46666666666667</v>
      </c>
      <c r="E109" s="279">
        <v>149.98333333333335</v>
      </c>
      <c r="F109" s="279">
        <v>147.31666666666669</v>
      </c>
      <c r="G109" s="279">
        <v>142.83333333333337</v>
      </c>
      <c r="H109" s="279">
        <v>157.13333333333333</v>
      </c>
      <c r="I109" s="279">
        <v>161.61666666666662</v>
      </c>
      <c r="J109" s="279">
        <v>164.2833333333333</v>
      </c>
      <c r="K109" s="277">
        <v>158.94999999999999</v>
      </c>
      <c r="L109" s="277">
        <v>151.80000000000001</v>
      </c>
      <c r="M109" s="277">
        <v>110.09036</v>
      </c>
    </row>
    <row r="110" spans="1:13">
      <c r="A110" s="301">
        <v>101</v>
      </c>
      <c r="B110" s="277" t="s">
        <v>258</v>
      </c>
      <c r="C110" s="277">
        <v>267.64999999999998</v>
      </c>
      <c r="D110" s="279">
        <v>268.68333333333334</v>
      </c>
      <c r="E110" s="279">
        <v>262.56666666666666</v>
      </c>
      <c r="F110" s="279">
        <v>257.48333333333335</v>
      </c>
      <c r="G110" s="279">
        <v>251.36666666666667</v>
      </c>
      <c r="H110" s="279">
        <v>273.76666666666665</v>
      </c>
      <c r="I110" s="279">
        <v>279.88333333333333</v>
      </c>
      <c r="J110" s="279">
        <v>284.96666666666664</v>
      </c>
      <c r="K110" s="277">
        <v>274.8</v>
      </c>
      <c r="L110" s="277">
        <v>263.60000000000002</v>
      </c>
      <c r="M110" s="277">
        <v>24.521599999999999</v>
      </c>
    </row>
    <row r="111" spans="1:13">
      <c r="A111" s="301">
        <v>102</v>
      </c>
      <c r="B111" s="277" t="s">
        <v>118</v>
      </c>
      <c r="C111" s="277">
        <v>373.1</v>
      </c>
      <c r="D111" s="279">
        <v>375.5</v>
      </c>
      <c r="E111" s="279">
        <v>368.35</v>
      </c>
      <c r="F111" s="279">
        <v>363.6</v>
      </c>
      <c r="G111" s="279">
        <v>356.45000000000005</v>
      </c>
      <c r="H111" s="279">
        <v>380.25</v>
      </c>
      <c r="I111" s="279">
        <v>387.4</v>
      </c>
      <c r="J111" s="279">
        <v>392.15</v>
      </c>
      <c r="K111" s="277">
        <v>382.65</v>
      </c>
      <c r="L111" s="277">
        <v>370.75</v>
      </c>
      <c r="M111" s="277">
        <v>265.30162000000001</v>
      </c>
    </row>
    <row r="112" spans="1:13">
      <c r="A112" s="301">
        <v>103</v>
      </c>
      <c r="B112" s="277" t="s">
        <v>256</v>
      </c>
      <c r="C112" s="277">
        <v>1254.4000000000001</v>
      </c>
      <c r="D112" s="279">
        <v>1266.8500000000001</v>
      </c>
      <c r="E112" s="279">
        <v>1238.7000000000003</v>
      </c>
      <c r="F112" s="279">
        <v>1223.0000000000002</v>
      </c>
      <c r="G112" s="279">
        <v>1194.8500000000004</v>
      </c>
      <c r="H112" s="279">
        <v>1282.5500000000002</v>
      </c>
      <c r="I112" s="279">
        <v>1310.7000000000003</v>
      </c>
      <c r="J112" s="279">
        <v>1326.4</v>
      </c>
      <c r="K112" s="277">
        <v>1295</v>
      </c>
      <c r="L112" s="277">
        <v>1251.1500000000001</v>
      </c>
      <c r="M112" s="277">
        <v>5.7928699999999997</v>
      </c>
    </row>
    <row r="113" spans="1:13">
      <c r="A113" s="301">
        <v>104</v>
      </c>
      <c r="B113" s="277" t="s">
        <v>119</v>
      </c>
      <c r="C113" s="277">
        <v>420.1</v>
      </c>
      <c r="D113" s="279">
        <v>421.14999999999992</v>
      </c>
      <c r="E113" s="279">
        <v>415.34999999999985</v>
      </c>
      <c r="F113" s="279">
        <v>410.59999999999991</v>
      </c>
      <c r="G113" s="279">
        <v>404.79999999999984</v>
      </c>
      <c r="H113" s="279">
        <v>425.89999999999986</v>
      </c>
      <c r="I113" s="279">
        <v>431.69999999999993</v>
      </c>
      <c r="J113" s="279">
        <v>436.44999999999987</v>
      </c>
      <c r="K113" s="277">
        <v>426.95</v>
      </c>
      <c r="L113" s="277">
        <v>416.4</v>
      </c>
      <c r="M113" s="277">
        <v>23.88551</v>
      </c>
    </row>
    <row r="114" spans="1:13">
      <c r="A114" s="301">
        <v>105</v>
      </c>
      <c r="B114" s="277" t="s">
        <v>257</v>
      </c>
      <c r="C114" s="277">
        <v>34.5</v>
      </c>
      <c r="D114" s="279">
        <v>34.683333333333337</v>
      </c>
      <c r="E114" s="279">
        <v>34.166666666666671</v>
      </c>
      <c r="F114" s="279">
        <v>33.833333333333336</v>
      </c>
      <c r="G114" s="279">
        <v>33.31666666666667</v>
      </c>
      <c r="H114" s="279">
        <v>35.016666666666673</v>
      </c>
      <c r="I114" s="279">
        <v>35.533333333333339</v>
      </c>
      <c r="J114" s="279">
        <v>35.866666666666674</v>
      </c>
      <c r="K114" s="277">
        <v>35.200000000000003</v>
      </c>
      <c r="L114" s="277">
        <v>34.35</v>
      </c>
      <c r="M114" s="277">
        <v>5.9108099999999997</v>
      </c>
    </row>
    <row r="115" spans="1:13">
      <c r="A115" s="301">
        <v>106</v>
      </c>
      <c r="B115" s="277" t="s">
        <v>120</v>
      </c>
      <c r="C115" s="277">
        <v>9</v>
      </c>
      <c r="D115" s="279">
        <v>9.15</v>
      </c>
      <c r="E115" s="279">
        <v>8.8000000000000007</v>
      </c>
      <c r="F115" s="279">
        <v>8.6</v>
      </c>
      <c r="G115" s="279">
        <v>8.25</v>
      </c>
      <c r="H115" s="279">
        <v>9.3500000000000014</v>
      </c>
      <c r="I115" s="279">
        <v>9.6999999999999993</v>
      </c>
      <c r="J115" s="279">
        <v>9.9000000000000021</v>
      </c>
      <c r="K115" s="277">
        <v>9.5</v>
      </c>
      <c r="L115" s="277">
        <v>8.9499999999999993</v>
      </c>
      <c r="M115" s="277">
        <v>3046.2774399999998</v>
      </c>
    </row>
    <row r="116" spans="1:13">
      <c r="A116" s="301">
        <v>107</v>
      </c>
      <c r="B116" s="277" t="s">
        <v>121</v>
      </c>
      <c r="C116" s="277">
        <v>30.2</v>
      </c>
      <c r="D116" s="279">
        <v>30.45</v>
      </c>
      <c r="E116" s="279">
        <v>29.75</v>
      </c>
      <c r="F116" s="279">
        <v>29.3</v>
      </c>
      <c r="G116" s="279">
        <v>28.6</v>
      </c>
      <c r="H116" s="279">
        <v>30.9</v>
      </c>
      <c r="I116" s="279">
        <v>31.599999999999994</v>
      </c>
      <c r="J116" s="279">
        <v>32.049999999999997</v>
      </c>
      <c r="K116" s="277">
        <v>31.15</v>
      </c>
      <c r="L116" s="277">
        <v>30</v>
      </c>
      <c r="M116" s="277">
        <v>521.68552999999997</v>
      </c>
    </row>
    <row r="117" spans="1:13">
      <c r="A117" s="301">
        <v>108</v>
      </c>
      <c r="B117" s="277" t="s">
        <v>122</v>
      </c>
      <c r="C117" s="277">
        <v>389.55</v>
      </c>
      <c r="D117" s="279">
        <v>392.98333333333335</v>
      </c>
      <c r="E117" s="279">
        <v>385.01666666666671</v>
      </c>
      <c r="F117" s="279">
        <v>380.48333333333335</v>
      </c>
      <c r="G117" s="279">
        <v>372.51666666666671</v>
      </c>
      <c r="H117" s="279">
        <v>397.51666666666671</v>
      </c>
      <c r="I117" s="279">
        <v>405.48333333333341</v>
      </c>
      <c r="J117" s="279">
        <v>410.01666666666671</v>
      </c>
      <c r="K117" s="277">
        <v>400.95</v>
      </c>
      <c r="L117" s="277">
        <v>388.45</v>
      </c>
      <c r="M117" s="277">
        <v>26.76765</v>
      </c>
    </row>
    <row r="118" spans="1:13">
      <c r="A118" s="301">
        <v>109</v>
      </c>
      <c r="B118" s="277" t="s">
        <v>260</v>
      </c>
      <c r="C118" s="277">
        <v>101.2</v>
      </c>
      <c r="D118" s="279">
        <v>99.850000000000009</v>
      </c>
      <c r="E118" s="279">
        <v>97.800000000000011</v>
      </c>
      <c r="F118" s="279">
        <v>94.4</v>
      </c>
      <c r="G118" s="279">
        <v>92.350000000000009</v>
      </c>
      <c r="H118" s="279">
        <v>103.25000000000001</v>
      </c>
      <c r="I118" s="279">
        <v>105.3</v>
      </c>
      <c r="J118" s="279">
        <v>108.70000000000002</v>
      </c>
      <c r="K118" s="277">
        <v>101.9</v>
      </c>
      <c r="L118" s="277">
        <v>96.45</v>
      </c>
      <c r="M118" s="277">
        <v>59.447769999999998</v>
      </c>
    </row>
    <row r="119" spans="1:13">
      <c r="A119" s="301">
        <v>110</v>
      </c>
      <c r="B119" s="277" t="s">
        <v>123</v>
      </c>
      <c r="C119" s="277">
        <v>1297.4000000000001</v>
      </c>
      <c r="D119" s="279">
        <v>1297.2333333333333</v>
      </c>
      <c r="E119" s="279">
        <v>1265.4666666666667</v>
      </c>
      <c r="F119" s="279">
        <v>1233.5333333333333</v>
      </c>
      <c r="G119" s="279">
        <v>1201.7666666666667</v>
      </c>
      <c r="H119" s="279">
        <v>1329.1666666666667</v>
      </c>
      <c r="I119" s="279">
        <v>1360.9333333333336</v>
      </c>
      <c r="J119" s="279">
        <v>1392.8666666666668</v>
      </c>
      <c r="K119" s="277">
        <v>1329</v>
      </c>
      <c r="L119" s="277">
        <v>1265.3</v>
      </c>
      <c r="M119" s="277">
        <v>24.22851</v>
      </c>
    </row>
    <row r="120" spans="1:13">
      <c r="A120" s="301">
        <v>111</v>
      </c>
      <c r="B120" s="277" t="s">
        <v>124</v>
      </c>
      <c r="C120" s="277">
        <v>601.54999999999995</v>
      </c>
      <c r="D120" s="279">
        <v>608.08333333333337</v>
      </c>
      <c r="E120" s="279">
        <v>585.4666666666667</v>
      </c>
      <c r="F120" s="279">
        <v>569.38333333333333</v>
      </c>
      <c r="G120" s="279">
        <v>546.76666666666665</v>
      </c>
      <c r="H120" s="279">
        <v>624.16666666666674</v>
      </c>
      <c r="I120" s="279">
        <v>646.7833333333333</v>
      </c>
      <c r="J120" s="279">
        <v>662.86666666666679</v>
      </c>
      <c r="K120" s="277">
        <v>630.70000000000005</v>
      </c>
      <c r="L120" s="277">
        <v>592</v>
      </c>
      <c r="M120" s="277">
        <v>439.64465000000001</v>
      </c>
    </row>
    <row r="121" spans="1:13">
      <c r="A121" s="301">
        <v>112</v>
      </c>
      <c r="B121" s="277" t="s">
        <v>125</v>
      </c>
      <c r="C121" s="277">
        <v>178.55</v>
      </c>
      <c r="D121" s="279">
        <v>179.33333333333334</v>
      </c>
      <c r="E121" s="279">
        <v>175.76666666666668</v>
      </c>
      <c r="F121" s="279">
        <v>172.98333333333335</v>
      </c>
      <c r="G121" s="279">
        <v>169.41666666666669</v>
      </c>
      <c r="H121" s="279">
        <v>182.11666666666667</v>
      </c>
      <c r="I121" s="279">
        <v>185.68333333333334</v>
      </c>
      <c r="J121" s="279">
        <v>188.46666666666667</v>
      </c>
      <c r="K121" s="277">
        <v>182.9</v>
      </c>
      <c r="L121" s="277">
        <v>176.55</v>
      </c>
      <c r="M121" s="277">
        <v>64.946460000000002</v>
      </c>
    </row>
    <row r="122" spans="1:13">
      <c r="A122" s="301">
        <v>113</v>
      </c>
      <c r="B122" s="277" t="s">
        <v>126</v>
      </c>
      <c r="C122" s="277">
        <v>1048.7</v>
      </c>
      <c r="D122" s="279">
        <v>1040.5500000000002</v>
      </c>
      <c r="E122" s="279">
        <v>1026.2000000000003</v>
      </c>
      <c r="F122" s="279">
        <v>1003.7</v>
      </c>
      <c r="G122" s="279">
        <v>989.35000000000014</v>
      </c>
      <c r="H122" s="279">
        <v>1063.0500000000004</v>
      </c>
      <c r="I122" s="279">
        <v>1077.4000000000003</v>
      </c>
      <c r="J122" s="279">
        <v>1099.9000000000005</v>
      </c>
      <c r="K122" s="277">
        <v>1054.9000000000001</v>
      </c>
      <c r="L122" s="277">
        <v>1018.05</v>
      </c>
      <c r="M122" s="277">
        <v>142.12559999999999</v>
      </c>
    </row>
    <row r="123" spans="1:13">
      <c r="A123" s="301">
        <v>114</v>
      </c>
      <c r="B123" s="277" t="s">
        <v>127</v>
      </c>
      <c r="C123" s="277">
        <v>75.55</v>
      </c>
      <c r="D123" s="279">
        <v>75.166666666666671</v>
      </c>
      <c r="E123" s="279">
        <v>74.183333333333337</v>
      </c>
      <c r="F123" s="279">
        <v>72.816666666666663</v>
      </c>
      <c r="G123" s="279">
        <v>71.833333333333329</v>
      </c>
      <c r="H123" s="279">
        <v>76.533333333333346</v>
      </c>
      <c r="I123" s="279">
        <v>77.516666666666666</v>
      </c>
      <c r="J123" s="279">
        <v>78.883333333333354</v>
      </c>
      <c r="K123" s="277">
        <v>76.150000000000006</v>
      </c>
      <c r="L123" s="277">
        <v>73.8</v>
      </c>
      <c r="M123" s="277">
        <v>161.71232000000001</v>
      </c>
    </row>
    <row r="124" spans="1:13">
      <c r="A124" s="301">
        <v>115</v>
      </c>
      <c r="B124" s="277" t="s">
        <v>262</v>
      </c>
      <c r="C124" s="277">
        <v>2151.15</v>
      </c>
      <c r="D124" s="279">
        <v>2178.0499999999997</v>
      </c>
      <c r="E124" s="279">
        <v>2106.0999999999995</v>
      </c>
      <c r="F124" s="279">
        <v>2061.0499999999997</v>
      </c>
      <c r="G124" s="279">
        <v>1989.0999999999995</v>
      </c>
      <c r="H124" s="279">
        <v>2223.0999999999995</v>
      </c>
      <c r="I124" s="279">
        <v>2295.0499999999993</v>
      </c>
      <c r="J124" s="279">
        <v>2340.0999999999995</v>
      </c>
      <c r="K124" s="277">
        <v>2250</v>
      </c>
      <c r="L124" s="277">
        <v>2133</v>
      </c>
      <c r="M124" s="277">
        <v>2.7027199999999998</v>
      </c>
    </row>
    <row r="125" spans="1:13">
      <c r="A125" s="301">
        <v>116</v>
      </c>
      <c r="B125" s="277" t="s">
        <v>2931</v>
      </c>
      <c r="C125" s="277">
        <v>1376.05</v>
      </c>
      <c r="D125" s="279">
        <v>1374.45</v>
      </c>
      <c r="E125" s="279">
        <v>1357.8500000000001</v>
      </c>
      <c r="F125" s="279">
        <v>1339.65</v>
      </c>
      <c r="G125" s="279">
        <v>1323.0500000000002</v>
      </c>
      <c r="H125" s="279">
        <v>1392.65</v>
      </c>
      <c r="I125" s="279">
        <v>1409.25</v>
      </c>
      <c r="J125" s="279">
        <v>1427.45</v>
      </c>
      <c r="K125" s="277">
        <v>1391.05</v>
      </c>
      <c r="L125" s="277">
        <v>1356.25</v>
      </c>
      <c r="M125" s="277">
        <v>4.0674599999999996</v>
      </c>
    </row>
    <row r="126" spans="1:13">
      <c r="A126" s="301">
        <v>117</v>
      </c>
      <c r="B126" s="277" t="s">
        <v>128</v>
      </c>
      <c r="C126" s="277">
        <v>169.25</v>
      </c>
      <c r="D126" s="279">
        <v>170.26666666666668</v>
      </c>
      <c r="E126" s="279">
        <v>167.73333333333335</v>
      </c>
      <c r="F126" s="279">
        <v>166.21666666666667</v>
      </c>
      <c r="G126" s="279">
        <v>163.68333333333334</v>
      </c>
      <c r="H126" s="279">
        <v>171.78333333333336</v>
      </c>
      <c r="I126" s="279">
        <v>174.31666666666672</v>
      </c>
      <c r="J126" s="279">
        <v>175.83333333333337</v>
      </c>
      <c r="K126" s="277">
        <v>172.8</v>
      </c>
      <c r="L126" s="277">
        <v>168.75</v>
      </c>
      <c r="M126" s="277">
        <v>243.01177000000001</v>
      </c>
    </row>
    <row r="127" spans="1:13">
      <c r="A127" s="301">
        <v>118</v>
      </c>
      <c r="B127" s="277" t="s">
        <v>129</v>
      </c>
      <c r="C127" s="277">
        <v>196.7</v>
      </c>
      <c r="D127" s="279">
        <v>195.51666666666665</v>
      </c>
      <c r="E127" s="279">
        <v>192.8833333333333</v>
      </c>
      <c r="F127" s="279">
        <v>189.06666666666663</v>
      </c>
      <c r="G127" s="279">
        <v>186.43333333333328</v>
      </c>
      <c r="H127" s="279">
        <v>199.33333333333331</v>
      </c>
      <c r="I127" s="279">
        <v>201.96666666666664</v>
      </c>
      <c r="J127" s="279">
        <v>205.78333333333333</v>
      </c>
      <c r="K127" s="277">
        <v>198.15</v>
      </c>
      <c r="L127" s="277">
        <v>191.7</v>
      </c>
      <c r="M127" s="277">
        <v>110.65107999999999</v>
      </c>
    </row>
    <row r="128" spans="1:13">
      <c r="A128" s="301">
        <v>119</v>
      </c>
      <c r="B128" s="277" t="s">
        <v>263</v>
      </c>
      <c r="C128" s="277">
        <v>55.25</v>
      </c>
      <c r="D128" s="279">
        <v>55.75</v>
      </c>
      <c r="E128" s="279">
        <v>54.1</v>
      </c>
      <c r="F128" s="279">
        <v>52.95</v>
      </c>
      <c r="G128" s="279">
        <v>51.300000000000004</v>
      </c>
      <c r="H128" s="279">
        <v>56.9</v>
      </c>
      <c r="I128" s="279">
        <v>58.550000000000004</v>
      </c>
      <c r="J128" s="279">
        <v>59.699999999999996</v>
      </c>
      <c r="K128" s="277">
        <v>57.4</v>
      </c>
      <c r="L128" s="277">
        <v>54.6</v>
      </c>
      <c r="M128" s="277">
        <v>21.052060000000001</v>
      </c>
    </row>
    <row r="129" spans="1:13">
      <c r="A129" s="301">
        <v>120</v>
      </c>
      <c r="B129" s="277" t="s">
        <v>130</v>
      </c>
      <c r="C129" s="277">
        <v>290.10000000000002</v>
      </c>
      <c r="D129" s="279">
        <v>288.18333333333334</v>
      </c>
      <c r="E129" s="279">
        <v>284.36666666666667</v>
      </c>
      <c r="F129" s="279">
        <v>278.63333333333333</v>
      </c>
      <c r="G129" s="279">
        <v>274.81666666666666</v>
      </c>
      <c r="H129" s="279">
        <v>293.91666666666669</v>
      </c>
      <c r="I129" s="279">
        <v>297.73333333333341</v>
      </c>
      <c r="J129" s="279">
        <v>303.4666666666667</v>
      </c>
      <c r="K129" s="277">
        <v>292</v>
      </c>
      <c r="L129" s="277">
        <v>282.45</v>
      </c>
      <c r="M129" s="277">
        <v>92.696690000000004</v>
      </c>
    </row>
    <row r="130" spans="1:13">
      <c r="A130" s="301">
        <v>121</v>
      </c>
      <c r="B130" s="277" t="s">
        <v>264</v>
      </c>
      <c r="C130" s="277">
        <v>753.65</v>
      </c>
      <c r="D130" s="279">
        <v>754.01666666666677</v>
      </c>
      <c r="E130" s="279">
        <v>731.13333333333355</v>
      </c>
      <c r="F130" s="279">
        <v>708.61666666666679</v>
      </c>
      <c r="G130" s="279">
        <v>685.73333333333358</v>
      </c>
      <c r="H130" s="279">
        <v>776.53333333333353</v>
      </c>
      <c r="I130" s="279">
        <v>799.41666666666674</v>
      </c>
      <c r="J130" s="279">
        <v>821.93333333333351</v>
      </c>
      <c r="K130" s="277">
        <v>776.9</v>
      </c>
      <c r="L130" s="277">
        <v>731.5</v>
      </c>
      <c r="M130" s="277">
        <v>5.5048000000000004</v>
      </c>
    </row>
    <row r="131" spans="1:13">
      <c r="A131" s="301">
        <v>122</v>
      </c>
      <c r="B131" s="277" t="s">
        <v>131</v>
      </c>
      <c r="C131" s="277">
        <v>2377.0500000000002</v>
      </c>
      <c r="D131" s="279">
        <v>2374.2000000000003</v>
      </c>
      <c r="E131" s="279">
        <v>2349.8500000000004</v>
      </c>
      <c r="F131" s="279">
        <v>2322.65</v>
      </c>
      <c r="G131" s="279">
        <v>2298.3000000000002</v>
      </c>
      <c r="H131" s="279">
        <v>2401.4000000000005</v>
      </c>
      <c r="I131" s="279">
        <v>2425.75</v>
      </c>
      <c r="J131" s="279">
        <v>2452.9500000000007</v>
      </c>
      <c r="K131" s="277">
        <v>2398.5500000000002</v>
      </c>
      <c r="L131" s="277">
        <v>2347</v>
      </c>
      <c r="M131" s="277">
        <v>3.7296900000000002</v>
      </c>
    </row>
    <row r="132" spans="1:13">
      <c r="A132" s="301">
        <v>123</v>
      </c>
      <c r="B132" s="277" t="s">
        <v>133</v>
      </c>
      <c r="C132" s="277">
        <v>1314.6</v>
      </c>
      <c r="D132" s="279">
        <v>1318.9666666666667</v>
      </c>
      <c r="E132" s="279">
        <v>1304.2333333333333</v>
      </c>
      <c r="F132" s="279">
        <v>1293.8666666666666</v>
      </c>
      <c r="G132" s="279">
        <v>1279.1333333333332</v>
      </c>
      <c r="H132" s="279">
        <v>1329.3333333333335</v>
      </c>
      <c r="I132" s="279">
        <v>1344.0666666666671</v>
      </c>
      <c r="J132" s="279">
        <v>1354.4333333333336</v>
      </c>
      <c r="K132" s="277">
        <v>1333.7</v>
      </c>
      <c r="L132" s="277">
        <v>1308.5999999999999</v>
      </c>
      <c r="M132" s="277">
        <v>38.600110000000001</v>
      </c>
    </row>
    <row r="133" spans="1:13">
      <c r="A133" s="301">
        <v>124</v>
      </c>
      <c r="B133" s="277" t="s">
        <v>134</v>
      </c>
      <c r="C133" s="277">
        <v>63.35</v>
      </c>
      <c r="D133" s="279">
        <v>63.933333333333337</v>
      </c>
      <c r="E133" s="279">
        <v>62.366666666666674</v>
      </c>
      <c r="F133" s="279">
        <v>61.38333333333334</v>
      </c>
      <c r="G133" s="279">
        <v>59.816666666666677</v>
      </c>
      <c r="H133" s="279">
        <v>64.916666666666671</v>
      </c>
      <c r="I133" s="279">
        <v>66.483333333333334</v>
      </c>
      <c r="J133" s="279">
        <v>67.466666666666669</v>
      </c>
      <c r="K133" s="277">
        <v>65.5</v>
      </c>
      <c r="L133" s="277">
        <v>62.95</v>
      </c>
      <c r="M133" s="277">
        <v>89.180260000000004</v>
      </c>
    </row>
    <row r="134" spans="1:13">
      <c r="A134" s="301">
        <v>125</v>
      </c>
      <c r="B134" s="277" t="s">
        <v>358</v>
      </c>
      <c r="C134" s="277">
        <v>1927.65</v>
      </c>
      <c r="D134" s="279">
        <v>1908.8999999999999</v>
      </c>
      <c r="E134" s="279">
        <v>1877.7999999999997</v>
      </c>
      <c r="F134" s="279">
        <v>1827.9499999999998</v>
      </c>
      <c r="G134" s="279">
        <v>1796.8499999999997</v>
      </c>
      <c r="H134" s="279">
        <v>1958.7499999999998</v>
      </c>
      <c r="I134" s="279">
        <v>1989.8499999999997</v>
      </c>
      <c r="J134" s="279">
        <v>2039.6999999999998</v>
      </c>
      <c r="K134" s="277">
        <v>1940</v>
      </c>
      <c r="L134" s="277">
        <v>1859.05</v>
      </c>
      <c r="M134" s="277">
        <v>1.3679399999999999</v>
      </c>
    </row>
    <row r="135" spans="1:13">
      <c r="A135" s="301">
        <v>126</v>
      </c>
      <c r="B135" s="277" t="s">
        <v>135</v>
      </c>
      <c r="C135" s="277">
        <v>274.89999999999998</v>
      </c>
      <c r="D135" s="279">
        <v>279.18333333333334</v>
      </c>
      <c r="E135" s="279">
        <v>269.86666666666667</v>
      </c>
      <c r="F135" s="279">
        <v>264.83333333333331</v>
      </c>
      <c r="G135" s="279">
        <v>255.51666666666665</v>
      </c>
      <c r="H135" s="279">
        <v>284.2166666666667</v>
      </c>
      <c r="I135" s="279">
        <v>293.53333333333342</v>
      </c>
      <c r="J135" s="279">
        <v>298.56666666666672</v>
      </c>
      <c r="K135" s="277">
        <v>288.5</v>
      </c>
      <c r="L135" s="277">
        <v>274.14999999999998</v>
      </c>
      <c r="M135" s="277">
        <v>31.517859999999999</v>
      </c>
    </row>
    <row r="136" spans="1:13">
      <c r="A136" s="301">
        <v>127</v>
      </c>
      <c r="B136" s="277" t="s">
        <v>136</v>
      </c>
      <c r="C136" s="277">
        <v>896.95</v>
      </c>
      <c r="D136" s="279">
        <v>900.18333333333339</v>
      </c>
      <c r="E136" s="279">
        <v>891.81666666666683</v>
      </c>
      <c r="F136" s="279">
        <v>886.68333333333339</v>
      </c>
      <c r="G136" s="279">
        <v>878.31666666666683</v>
      </c>
      <c r="H136" s="279">
        <v>905.31666666666683</v>
      </c>
      <c r="I136" s="279">
        <v>913.68333333333339</v>
      </c>
      <c r="J136" s="279">
        <v>918.81666666666683</v>
      </c>
      <c r="K136" s="277">
        <v>908.55</v>
      </c>
      <c r="L136" s="277">
        <v>895.05</v>
      </c>
      <c r="M136" s="277">
        <v>27.880030000000001</v>
      </c>
    </row>
    <row r="137" spans="1:13">
      <c r="A137" s="301">
        <v>128</v>
      </c>
      <c r="B137" s="277" t="s">
        <v>266</v>
      </c>
      <c r="C137" s="277">
        <v>2581.1</v>
      </c>
      <c r="D137" s="279">
        <v>2563.9166666666665</v>
      </c>
      <c r="E137" s="279">
        <v>2537.1833333333329</v>
      </c>
      <c r="F137" s="279">
        <v>2493.2666666666664</v>
      </c>
      <c r="G137" s="279">
        <v>2466.5333333333328</v>
      </c>
      <c r="H137" s="279">
        <v>2607.833333333333</v>
      </c>
      <c r="I137" s="279">
        <v>2634.5666666666666</v>
      </c>
      <c r="J137" s="279">
        <v>2678.4833333333331</v>
      </c>
      <c r="K137" s="277">
        <v>2590.65</v>
      </c>
      <c r="L137" s="277">
        <v>2520</v>
      </c>
      <c r="M137" s="277">
        <v>1.3770800000000001</v>
      </c>
    </row>
    <row r="138" spans="1:13">
      <c r="A138" s="301">
        <v>129</v>
      </c>
      <c r="B138" s="277" t="s">
        <v>265</v>
      </c>
      <c r="C138" s="277">
        <v>1588.8</v>
      </c>
      <c r="D138" s="279">
        <v>1590.9166666666667</v>
      </c>
      <c r="E138" s="279">
        <v>1571.9333333333334</v>
      </c>
      <c r="F138" s="279">
        <v>1555.0666666666666</v>
      </c>
      <c r="G138" s="279">
        <v>1536.0833333333333</v>
      </c>
      <c r="H138" s="279">
        <v>1607.7833333333335</v>
      </c>
      <c r="I138" s="279">
        <v>1626.7666666666667</v>
      </c>
      <c r="J138" s="279">
        <v>1643.6333333333337</v>
      </c>
      <c r="K138" s="277">
        <v>1609.9</v>
      </c>
      <c r="L138" s="277">
        <v>1574.05</v>
      </c>
      <c r="M138" s="277">
        <v>2.9452699999999998</v>
      </c>
    </row>
    <row r="139" spans="1:13">
      <c r="A139" s="301">
        <v>130</v>
      </c>
      <c r="B139" s="277" t="s">
        <v>137</v>
      </c>
      <c r="C139" s="277">
        <v>1038.2</v>
      </c>
      <c r="D139" s="279">
        <v>1032.95</v>
      </c>
      <c r="E139" s="279">
        <v>1017.9000000000001</v>
      </c>
      <c r="F139" s="279">
        <v>997.6</v>
      </c>
      <c r="G139" s="279">
        <v>982.55000000000007</v>
      </c>
      <c r="H139" s="279">
        <v>1053.25</v>
      </c>
      <c r="I139" s="279">
        <v>1068.2999999999997</v>
      </c>
      <c r="J139" s="279">
        <v>1088.6000000000001</v>
      </c>
      <c r="K139" s="277">
        <v>1048</v>
      </c>
      <c r="L139" s="277">
        <v>1012.65</v>
      </c>
      <c r="M139" s="277">
        <v>29.2837</v>
      </c>
    </row>
    <row r="140" spans="1:13">
      <c r="A140" s="301">
        <v>131</v>
      </c>
      <c r="B140" s="277" t="s">
        <v>138</v>
      </c>
      <c r="C140" s="277">
        <v>607</v>
      </c>
      <c r="D140" s="279">
        <v>606.7833333333333</v>
      </c>
      <c r="E140" s="279">
        <v>597.31666666666661</v>
      </c>
      <c r="F140" s="279">
        <v>587.63333333333333</v>
      </c>
      <c r="G140" s="279">
        <v>578.16666666666663</v>
      </c>
      <c r="H140" s="279">
        <v>616.46666666666658</v>
      </c>
      <c r="I140" s="279">
        <v>625.93333333333328</v>
      </c>
      <c r="J140" s="279">
        <v>635.61666666666656</v>
      </c>
      <c r="K140" s="277">
        <v>616.25</v>
      </c>
      <c r="L140" s="277">
        <v>597.1</v>
      </c>
      <c r="M140" s="277">
        <v>59.772649999999999</v>
      </c>
    </row>
    <row r="141" spans="1:13">
      <c r="A141" s="301">
        <v>132</v>
      </c>
      <c r="B141" s="277" t="s">
        <v>139</v>
      </c>
      <c r="C141" s="277">
        <v>128.85</v>
      </c>
      <c r="D141" s="279">
        <v>129.71666666666667</v>
      </c>
      <c r="E141" s="279">
        <v>127.03333333333333</v>
      </c>
      <c r="F141" s="279">
        <v>125.21666666666667</v>
      </c>
      <c r="G141" s="279">
        <v>122.53333333333333</v>
      </c>
      <c r="H141" s="279">
        <v>131.53333333333333</v>
      </c>
      <c r="I141" s="279">
        <v>134.21666666666667</v>
      </c>
      <c r="J141" s="279">
        <v>136.03333333333333</v>
      </c>
      <c r="K141" s="277">
        <v>132.4</v>
      </c>
      <c r="L141" s="277">
        <v>127.9</v>
      </c>
      <c r="M141" s="277">
        <v>54.590580000000003</v>
      </c>
    </row>
    <row r="142" spans="1:13">
      <c r="A142" s="301">
        <v>133</v>
      </c>
      <c r="B142" s="277" t="s">
        <v>140</v>
      </c>
      <c r="C142" s="277">
        <v>166.85</v>
      </c>
      <c r="D142" s="279">
        <v>166.9</v>
      </c>
      <c r="E142" s="279">
        <v>164.45000000000002</v>
      </c>
      <c r="F142" s="279">
        <v>162.05000000000001</v>
      </c>
      <c r="G142" s="279">
        <v>159.60000000000002</v>
      </c>
      <c r="H142" s="279">
        <v>169.3</v>
      </c>
      <c r="I142" s="279">
        <v>171.75</v>
      </c>
      <c r="J142" s="279">
        <v>174.15</v>
      </c>
      <c r="K142" s="277">
        <v>169.35</v>
      </c>
      <c r="L142" s="277">
        <v>164.5</v>
      </c>
      <c r="M142" s="277">
        <v>102.65985999999999</v>
      </c>
    </row>
    <row r="143" spans="1:13">
      <c r="A143" s="301">
        <v>134</v>
      </c>
      <c r="B143" s="277" t="s">
        <v>141</v>
      </c>
      <c r="C143" s="277">
        <v>376.9</v>
      </c>
      <c r="D143" s="279">
        <v>372.73333333333335</v>
      </c>
      <c r="E143" s="279">
        <v>366.2166666666667</v>
      </c>
      <c r="F143" s="279">
        <v>355.53333333333336</v>
      </c>
      <c r="G143" s="279">
        <v>349.01666666666671</v>
      </c>
      <c r="H143" s="279">
        <v>383.41666666666669</v>
      </c>
      <c r="I143" s="279">
        <v>389.93333333333334</v>
      </c>
      <c r="J143" s="279">
        <v>400.61666666666667</v>
      </c>
      <c r="K143" s="277">
        <v>379.25</v>
      </c>
      <c r="L143" s="277">
        <v>362.05</v>
      </c>
      <c r="M143" s="277">
        <v>43.318159999999999</v>
      </c>
    </row>
    <row r="144" spans="1:13">
      <c r="A144" s="301">
        <v>135</v>
      </c>
      <c r="B144" s="277" t="s">
        <v>142</v>
      </c>
      <c r="C144" s="277">
        <v>6818.85</v>
      </c>
      <c r="D144" s="279">
        <v>6813.8166666666666</v>
      </c>
      <c r="E144" s="279">
        <v>6750.0333333333328</v>
      </c>
      <c r="F144" s="279">
        <v>6681.2166666666662</v>
      </c>
      <c r="G144" s="279">
        <v>6617.4333333333325</v>
      </c>
      <c r="H144" s="279">
        <v>6882.6333333333332</v>
      </c>
      <c r="I144" s="279">
        <v>6946.4166666666679</v>
      </c>
      <c r="J144" s="279">
        <v>7015.2333333333336</v>
      </c>
      <c r="K144" s="277">
        <v>6877.6</v>
      </c>
      <c r="L144" s="277">
        <v>6745</v>
      </c>
      <c r="M144" s="277">
        <v>8.3348099999999992</v>
      </c>
    </row>
    <row r="145" spans="1:13">
      <c r="A145" s="301">
        <v>136</v>
      </c>
      <c r="B145" s="277" t="s">
        <v>143</v>
      </c>
      <c r="C145" s="277">
        <v>524.25</v>
      </c>
      <c r="D145" s="279">
        <v>523.73333333333335</v>
      </c>
      <c r="E145" s="279">
        <v>520.01666666666665</v>
      </c>
      <c r="F145" s="279">
        <v>515.7833333333333</v>
      </c>
      <c r="G145" s="279">
        <v>512.06666666666661</v>
      </c>
      <c r="H145" s="279">
        <v>527.9666666666667</v>
      </c>
      <c r="I145" s="279">
        <v>531.68333333333339</v>
      </c>
      <c r="J145" s="279">
        <v>535.91666666666674</v>
      </c>
      <c r="K145" s="277">
        <v>527.45000000000005</v>
      </c>
      <c r="L145" s="277">
        <v>519.5</v>
      </c>
      <c r="M145" s="277">
        <v>11.82376</v>
      </c>
    </row>
    <row r="146" spans="1:13">
      <c r="A146" s="301">
        <v>137</v>
      </c>
      <c r="B146" s="277" t="s">
        <v>144</v>
      </c>
      <c r="C146" s="277">
        <v>612.29999999999995</v>
      </c>
      <c r="D146" s="279">
        <v>612.41666666666663</v>
      </c>
      <c r="E146" s="279">
        <v>599.88333333333321</v>
      </c>
      <c r="F146" s="279">
        <v>587.46666666666658</v>
      </c>
      <c r="G146" s="279">
        <v>574.93333333333317</v>
      </c>
      <c r="H146" s="279">
        <v>624.83333333333326</v>
      </c>
      <c r="I146" s="279">
        <v>637.36666666666679</v>
      </c>
      <c r="J146" s="279">
        <v>649.7833333333333</v>
      </c>
      <c r="K146" s="277">
        <v>624.95000000000005</v>
      </c>
      <c r="L146" s="277">
        <v>600</v>
      </c>
      <c r="M146" s="277">
        <v>14.576079999999999</v>
      </c>
    </row>
    <row r="147" spans="1:13">
      <c r="A147" s="301">
        <v>138</v>
      </c>
      <c r="B147" s="277" t="s">
        <v>145</v>
      </c>
      <c r="C147" s="277">
        <v>854.35</v>
      </c>
      <c r="D147" s="279">
        <v>859.76666666666677</v>
      </c>
      <c r="E147" s="279">
        <v>846.58333333333348</v>
      </c>
      <c r="F147" s="279">
        <v>838.81666666666672</v>
      </c>
      <c r="G147" s="279">
        <v>825.63333333333344</v>
      </c>
      <c r="H147" s="279">
        <v>867.53333333333353</v>
      </c>
      <c r="I147" s="279">
        <v>880.7166666666667</v>
      </c>
      <c r="J147" s="279">
        <v>888.48333333333358</v>
      </c>
      <c r="K147" s="277">
        <v>872.95</v>
      </c>
      <c r="L147" s="277">
        <v>852</v>
      </c>
      <c r="M147" s="277">
        <v>5.4768400000000002</v>
      </c>
    </row>
    <row r="148" spans="1:13">
      <c r="A148" s="301">
        <v>139</v>
      </c>
      <c r="B148" s="277" t="s">
        <v>146</v>
      </c>
      <c r="C148" s="277">
        <v>1349.45</v>
      </c>
      <c r="D148" s="279">
        <v>1353</v>
      </c>
      <c r="E148" s="279">
        <v>1332.25</v>
      </c>
      <c r="F148" s="279">
        <v>1315.05</v>
      </c>
      <c r="G148" s="279">
        <v>1294.3</v>
      </c>
      <c r="H148" s="279">
        <v>1370.2</v>
      </c>
      <c r="I148" s="279">
        <v>1390.95</v>
      </c>
      <c r="J148" s="279">
        <v>1408.15</v>
      </c>
      <c r="K148" s="277">
        <v>1373.75</v>
      </c>
      <c r="L148" s="277">
        <v>1335.8</v>
      </c>
      <c r="M148" s="277">
        <v>13.21223</v>
      </c>
    </row>
    <row r="149" spans="1:13">
      <c r="A149" s="301">
        <v>140</v>
      </c>
      <c r="B149" s="277" t="s">
        <v>147</v>
      </c>
      <c r="C149" s="277">
        <v>116.65</v>
      </c>
      <c r="D149" s="279">
        <v>116.61666666666667</v>
      </c>
      <c r="E149" s="279">
        <v>114.23333333333335</v>
      </c>
      <c r="F149" s="279">
        <v>111.81666666666668</v>
      </c>
      <c r="G149" s="279">
        <v>109.43333333333335</v>
      </c>
      <c r="H149" s="279">
        <v>119.03333333333335</v>
      </c>
      <c r="I149" s="279">
        <v>121.41666666666667</v>
      </c>
      <c r="J149" s="279">
        <v>123.83333333333334</v>
      </c>
      <c r="K149" s="277">
        <v>119</v>
      </c>
      <c r="L149" s="277">
        <v>114.2</v>
      </c>
      <c r="M149" s="277">
        <v>90.195989999999995</v>
      </c>
    </row>
    <row r="150" spans="1:13">
      <c r="A150" s="301">
        <v>141</v>
      </c>
      <c r="B150" s="277" t="s">
        <v>268</v>
      </c>
      <c r="C150" s="277">
        <v>1342.35</v>
      </c>
      <c r="D150" s="279">
        <v>1352.45</v>
      </c>
      <c r="E150" s="279">
        <v>1319.9</v>
      </c>
      <c r="F150" s="279">
        <v>1297.45</v>
      </c>
      <c r="G150" s="279">
        <v>1264.9000000000001</v>
      </c>
      <c r="H150" s="279">
        <v>1374.9</v>
      </c>
      <c r="I150" s="279">
        <v>1407.4499999999998</v>
      </c>
      <c r="J150" s="279">
        <v>1429.9</v>
      </c>
      <c r="K150" s="277">
        <v>1385</v>
      </c>
      <c r="L150" s="277">
        <v>1330</v>
      </c>
      <c r="M150" s="277">
        <v>3.9089299999999998</v>
      </c>
    </row>
    <row r="151" spans="1:13">
      <c r="A151" s="301">
        <v>142</v>
      </c>
      <c r="B151" s="277" t="s">
        <v>148</v>
      </c>
      <c r="C151" s="277">
        <v>60525.599999999999</v>
      </c>
      <c r="D151" s="279">
        <v>60686.516666666663</v>
      </c>
      <c r="E151" s="279">
        <v>60139.083333333328</v>
      </c>
      <c r="F151" s="279">
        <v>59752.566666666666</v>
      </c>
      <c r="G151" s="279">
        <v>59205.133333333331</v>
      </c>
      <c r="H151" s="279">
        <v>61073.033333333326</v>
      </c>
      <c r="I151" s="279">
        <v>61620.46666666666</v>
      </c>
      <c r="J151" s="279">
        <v>62006.983333333323</v>
      </c>
      <c r="K151" s="277">
        <v>61233.95</v>
      </c>
      <c r="L151" s="277">
        <v>60300</v>
      </c>
      <c r="M151" s="277">
        <v>0.16527</v>
      </c>
    </row>
    <row r="152" spans="1:13">
      <c r="A152" s="301">
        <v>143</v>
      </c>
      <c r="B152" s="277" t="s">
        <v>267</v>
      </c>
      <c r="C152" s="277">
        <v>26.95</v>
      </c>
      <c r="D152" s="279">
        <v>26.833333333333332</v>
      </c>
      <c r="E152" s="279">
        <v>26.416666666666664</v>
      </c>
      <c r="F152" s="279">
        <v>25.883333333333333</v>
      </c>
      <c r="G152" s="279">
        <v>25.466666666666665</v>
      </c>
      <c r="H152" s="279">
        <v>27.366666666666664</v>
      </c>
      <c r="I152" s="279">
        <v>27.783333333333328</v>
      </c>
      <c r="J152" s="279">
        <v>28.316666666666663</v>
      </c>
      <c r="K152" s="277">
        <v>27.25</v>
      </c>
      <c r="L152" s="277">
        <v>26.3</v>
      </c>
      <c r="M152" s="277">
        <v>6.9555199999999999</v>
      </c>
    </row>
    <row r="153" spans="1:13">
      <c r="A153" s="301">
        <v>144</v>
      </c>
      <c r="B153" s="277" t="s">
        <v>149</v>
      </c>
      <c r="C153" s="277">
        <v>1161.45</v>
      </c>
      <c r="D153" s="279">
        <v>1165.9000000000001</v>
      </c>
      <c r="E153" s="279">
        <v>1144.4000000000001</v>
      </c>
      <c r="F153" s="279">
        <v>1127.3499999999999</v>
      </c>
      <c r="G153" s="279">
        <v>1105.8499999999999</v>
      </c>
      <c r="H153" s="279">
        <v>1182.9500000000003</v>
      </c>
      <c r="I153" s="279">
        <v>1204.4500000000003</v>
      </c>
      <c r="J153" s="279">
        <v>1221.5000000000005</v>
      </c>
      <c r="K153" s="277">
        <v>1187.4000000000001</v>
      </c>
      <c r="L153" s="277">
        <v>1148.8499999999999</v>
      </c>
      <c r="M153" s="277">
        <v>25.430150000000001</v>
      </c>
    </row>
    <row r="154" spans="1:13">
      <c r="A154" s="301">
        <v>145</v>
      </c>
      <c r="B154" s="277" t="s">
        <v>3161</v>
      </c>
      <c r="C154" s="277">
        <v>270.39999999999998</v>
      </c>
      <c r="D154" s="279">
        <v>270.40000000000003</v>
      </c>
      <c r="E154" s="279">
        <v>266.00000000000006</v>
      </c>
      <c r="F154" s="279">
        <v>261.60000000000002</v>
      </c>
      <c r="G154" s="279">
        <v>257.20000000000005</v>
      </c>
      <c r="H154" s="279">
        <v>274.80000000000007</v>
      </c>
      <c r="I154" s="279">
        <v>279.20000000000005</v>
      </c>
      <c r="J154" s="279">
        <v>283.60000000000008</v>
      </c>
      <c r="K154" s="277">
        <v>274.8</v>
      </c>
      <c r="L154" s="277">
        <v>266</v>
      </c>
      <c r="M154" s="277">
        <v>8.01248</v>
      </c>
    </row>
    <row r="155" spans="1:13">
      <c r="A155" s="301">
        <v>146</v>
      </c>
      <c r="B155" s="277" t="s">
        <v>269</v>
      </c>
      <c r="C155" s="277">
        <v>950.75</v>
      </c>
      <c r="D155" s="279">
        <v>943.98333333333323</v>
      </c>
      <c r="E155" s="279">
        <v>924.96666666666647</v>
      </c>
      <c r="F155" s="279">
        <v>899.18333333333328</v>
      </c>
      <c r="G155" s="279">
        <v>880.16666666666652</v>
      </c>
      <c r="H155" s="279">
        <v>969.76666666666642</v>
      </c>
      <c r="I155" s="279">
        <v>988.78333333333308</v>
      </c>
      <c r="J155" s="279">
        <v>1014.5666666666664</v>
      </c>
      <c r="K155" s="277">
        <v>963</v>
      </c>
      <c r="L155" s="277">
        <v>918.2</v>
      </c>
      <c r="M155" s="277">
        <v>5.7459899999999999</v>
      </c>
    </row>
    <row r="156" spans="1:13">
      <c r="A156" s="301">
        <v>147</v>
      </c>
      <c r="B156" s="277" t="s">
        <v>150</v>
      </c>
      <c r="C156" s="277">
        <v>32.25</v>
      </c>
      <c r="D156" s="279">
        <v>32.416666666666664</v>
      </c>
      <c r="E156" s="279">
        <v>31.983333333333327</v>
      </c>
      <c r="F156" s="279">
        <v>31.716666666666661</v>
      </c>
      <c r="G156" s="279">
        <v>31.283333333333324</v>
      </c>
      <c r="H156" s="279">
        <v>32.68333333333333</v>
      </c>
      <c r="I156" s="279">
        <v>33.116666666666667</v>
      </c>
      <c r="J156" s="279">
        <v>33.383333333333333</v>
      </c>
      <c r="K156" s="277">
        <v>32.85</v>
      </c>
      <c r="L156" s="277">
        <v>32.15</v>
      </c>
      <c r="M156" s="277">
        <v>64.696789999999993</v>
      </c>
    </row>
    <row r="157" spans="1:13">
      <c r="A157" s="301">
        <v>148</v>
      </c>
      <c r="B157" s="277" t="s">
        <v>261</v>
      </c>
      <c r="C157" s="277">
        <v>3487.85</v>
      </c>
      <c r="D157" s="279">
        <v>3536.0833333333335</v>
      </c>
      <c r="E157" s="279">
        <v>3423.166666666667</v>
      </c>
      <c r="F157" s="279">
        <v>3358.4833333333336</v>
      </c>
      <c r="G157" s="279">
        <v>3245.5666666666671</v>
      </c>
      <c r="H157" s="279">
        <v>3600.7666666666669</v>
      </c>
      <c r="I157" s="279">
        <v>3713.6833333333338</v>
      </c>
      <c r="J157" s="279">
        <v>3778.3666666666668</v>
      </c>
      <c r="K157" s="277">
        <v>3649</v>
      </c>
      <c r="L157" s="277">
        <v>3471.4</v>
      </c>
      <c r="M157" s="277">
        <v>3.9802399999999998</v>
      </c>
    </row>
    <row r="158" spans="1:13">
      <c r="A158" s="301">
        <v>149</v>
      </c>
      <c r="B158" s="277" t="s">
        <v>153</v>
      </c>
      <c r="C158" s="277">
        <v>16033.15</v>
      </c>
      <c r="D158" s="279">
        <v>15968.5</v>
      </c>
      <c r="E158" s="279">
        <v>15797</v>
      </c>
      <c r="F158" s="279">
        <v>15560.85</v>
      </c>
      <c r="G158" s="279">
        <v>15389.35</v>
      </c>
      <c r="H158" s="279">
        <v>16204.65</v>
      </c>
      <c r="I158" s="279">
        <v>16376.15</v>
      </c>
      <c r="J158" s="279">
        <v>16612.3</v>
      </c>
      <c r="K158" s="277">
        <v>16140</v>
      </c>
      <c r="L158" s="277">
        <v>15732.35</v>
      </c>
      <c r="M158" s="277">
        <v>0.71081000000000005</v>
      </c>
    </row>
    <row r="159" spans="1:13">
      <c r="A159" s="301">
        <v>150</v>
      </c>
      <c r="B159" s="277" t="s">
        <v>270</v>
      </c>
      <c r="C159" s="277">
        <v>20.45</v>
      </c>
      <c r="D159" s="279">
        <v>20.400000000000002</v>
      </c>
      <c r="E159" s="279">
        <v>20.250000000000004</v>
      </c>
      <c r="F159" s="279">
        <v>20.05</v>
      </c>
      <c r="G159" s="279">
        <v>19.900000000000002</v>
      </c>
      <c r="H159" s="279">
        <v>20.600000000000005</v>
      </c>
      <c r="I159" s="279">
        <v>20.750000000000004</v>
      </c>
      <c r="J159" s="279">
        <v>20.950000000000006</v>
      </c>
      <c r="K159" s="277">
        <v>20.55</v>
      </c>
      <c r="L159" s="277">
        <v>20.2</v>
      </c>
      <c r="M159" s="277">
        <v>54.228990000000003</v>
      </c>
    </row>
    <row r="160" spans="1:13">
      <c r="A160" s="301">
        <v>151</v>
      </c>
      <c r="B160" s="277" t="s">
        <v>155</v>
      </c>
      <c r="C160" s="277">
        <v>83.5</v>
      </c>
      <c r="D160" s="279">
        <v>83.416666666666671</v>
      </c>
      <c r="E160" s="279">
        <v>82.733333333333348</v>
      </c>
      <c r="F160" s="279">
        <v>81.966666666666683</v>
      </c>
      <c r="G160" s="279">
        <v>81.28333333333336</v>
      </c>
      <c r="H160" s="279">
        <v>84.183333333333337</v>
      </c>
      <c r="I160" s="279">
        <v>84.866666666666646</v>
      </c>
      <c r="J160" s="279">
        <v>85.633333333333326</v>
      </c>
      <c r="K160" s="277">
        <v>84.1</v>
      </c>
      <c r="L160" s="277">
        <v>82.65</v>
      </c>
      <c r="M160" s="277">
        <v>47.910429999999998</v>
      </c>
    </row>
    <row r="161" spans="1:13">
      <c r="A161" s="301">
        <v>152</v>
      </c>
      <c r="B161" s="277" t="s">
        <v>156</v>
      </c>
      <c r="C161" s="277">
        <v>84.45</v>
      </c>
      <c r="D161" s="279">
        <v>84.566666666666663</v>
      </c>
      <c r="E161" s="279">
        <v>83.683333333333323</v>
      </c>
      <c r="F161" s="279">
        <v>82.916666666666657</v>
      </c>
      <c r="G161" s="279">
        <v>82.033333333333317</v>
      </c>
      <c r="H161" s="279">
        <v>85.333333333333329</v>
      </c>
      <c r="I161" s="279">
        <v>86.216666666666654</v>
      </c>
      <c r="J161" s="279">
        <v>86.983333333333334</v>
      </c>
      <c r="K161" s="277">
        <v>85.45</v>
      </c>
      <c r="L161" s="277">
        <v>83.8</v>
      </c>
      <c r="M161" s="277">
        <v>156.84513999999999</v>
      </c>
    </row>
    <row r="162" spans="1:13">
      <c r="A162" s="301">
        <v>153</v>
      </c>
      <c r="B162" s="277" t="s">
        <v>271</v>
      </c>
      <c r="C162" s="277">
        <v>397.75</v>
      </c>
      <c r="D162" s="279">
        <v>403.5333333333333</v>
      </c>
      <c r="E162" s="279">
        <v>390.16666666666663</v>
      </c>
      <c r="F162" s="279">
        <v>382.58333333333331</v>
      </c>
      <c r="G162" s="279">
        <v>369.21666666666664</v>
      </c>
      <c r="H162" s="279">
        <v>411.11666666666662</v>
      </c>
      <c r="I162" s="279">
        <v>424.48333333333329</v>
      </c>
      <c r="J162" s="279">
        <v>432.06666666666661</v>
      </c>
      <c r="K162" s="277">
        <v>416.9</v>
      </c>
      <c r="L162" s="277">
        <v>395.95</v>
      </c>
      <c r="M162" s="277">
        <v>3.4995500000000002</v>
      </c>
    </row>
    <row r="163" spans="1:13">
      <c r="A163" s="301">
        <v>154</v>
      </c>
      <c r="B163" s="277" t="s">
        <v>272</v>
      </c>
      <c r="C163" s="277">
        <v>3024.1</v>
      </c>
      <c r="D163" s="279">
        <v>3039.0499999999997</v>
      </c>
      <c r="E163" s="279">
        <v>2988.6499999999996</v>
      </c>
      <c r="F163" s="279">
        <v>2953.2</v>
      </c>
      <c r="G163" s="279">
        <v>2902.7999999999997</v>
      </c>
      <c r="H163" s="279">
        <v>3074.4999999999995</v>
      </c>
      <c r="I163" s="279">
        <v>3124.9</v>
      </c>
      <c r="J163" s="279">
        <v>3160.3499999999995</v>
      </c>
      <c r="K163" s="277">
        <v>3089.45</v>
      </c>
      <c r="L163" s="277">
        <v>3003.6</v>
      </c>
      <c r="M163" s="277">
        <v>1.0799399999999999</v>
      </c>
    </row>
    <row r="164" spans="1:13">
      <c r="A164" s="301">
        <v>155</v>
      </c>
      <c r="B164" s="277" t="s">
        <v>157</v>
      </c>
      <c r="C164" s="277">
        <v>86.5</v>
      </c>
      <c r="D164" s="279">
        <v>87.2</v>
      </c>
      <c r="E164" s="279">
        <v>85.4</v>
      </c>
      <c r="F164" s="279">
        <v>84.3</v>
      </c>
      <c r="G164" s="279">
        <v>82.5</v>
      </c>
      <c r="H164" s="279">
        <v>88.300000000000011</v>
      </c>
      <c r="I164" s="279">
        <v>90.1</v>
      </c>
      <c r="J164" s="279">
        <v>91.200000000000017</v>
      </c>
      <c r="K164" s="277">
        <v>89</v>
      </c>
      <c r="L164" s="277">
        <v>86.1</v>
      </c>
      <c r="M164" s="277">
        <v>13.538600000000001</v>
      </c>
    </row>
    <row r="165" spans="1:13">
      <c r="A165" s="301">
        <v>156</v>
      </c>
      <c r="B165" s="277" t="s">
        <v>158</v>
      </c>
      <c r="C165" s="277">
        <v>69.2</v>
      </c>
      <c r="D165" s="279">
        <v>69.100000000000009</v>
      </c>
      <c r="E165" s="279">
        <v>68.500000000000014</v>
      </c>
      <c r="F165" s="279">
        <v>67.800000000000011</v>
      </c>
      <c r="G165" s="279">
        <v>67.200000000000017</v>
      </c>
      <c r="H165" s="279">
        <v>69.800000000000011</v>
      </c>
      <c r="I165" s="279">
        <v>70.400000000000006</v>
      </c>
      <c r="J165" s="279">
        <v>71.100000000000009</v>
      </c>
      <c r="K165" s="277">
        <v>69.7</v>
      </c>
      <c r="L165" s="277">
        <v>68.400000000000006</v>
      </c>
      <c r="M165" s="277">
        <v>126.0819</v>
      </c>
    </row>
    <row r="166" spans="1:13">
      <c r="A166" s="301">
        <v>157</v>
      </c>
      <c r="B166" s="277" t="s">
        <v>159</v>
      </c>
      <c r="C166" s="277">
        <v>20614.05</v>
      </c>
      <c r="D166" s="279">
        <v>20884.933333333334</v>
      </c>
      <c r="E166" s="279">
        <v>20229.866666666669</v>
      </c>
      <c r="F166" s="279">
        <v>19845.683333333334</v>
      </c>
      <c r="G166" s="279">
        <v>19190.616666666669</v>
      </c>
      <c r="H166" s="279">
        <v>21269.116666666669</v>
      </c>
      <c r="I166" s="279">
        <v>21924.183333333334</v>
      </c>
      <c r="J166" s="279">
        <v>22308.366666666669</v>
      </c>
      <c r="K166" s="277">
        <v>21540</v>
      </c>
      <c r="L166" s="277">
        <v>20500.75</v>
      </c>
      <c r="M166" s="277">
        <v>0.80323</v>
      </c>
    </row>
    <row r="167" spans="1:13">
      <c r="A167" s="301">
        <v>158</v>
      </c>
      <c r="B167" s="277" t="s">
        <v>160</v>
      </c>
      <c r="C167" s="277">
        <v>1320.5</v>
      </c>
      <c r="D167" s="279">
        <v>1316.5166666666667</v>
      </c>
      <c r="E167" s="279">
        <v>1300.0333333333333</v>
      </c>
      <c r="F167" s="279">
        <v>1279.5666666666666</v>
      </c>
      <c r="G167" s="279">
        <v>1263.0833333333333</v>
      </c>
      <c r="H167" s="279">
        <v>1336.9833333333333</v>
      </c>
      <c r="I167" s="279">
        <v>1353.4666666666665</v>
      </c>
      <c r="J167" s="279">
        <v>1373.9333333333334</v>
      </c>
      <c r="K167" s="277">
        <v>1333</v>
      </c>
      <c r="L167" s="277">
        <v>1296.05</v>
      </c>
      <c r="M167" s="277">
        <v>10.918799999999999</v>
      </c>
    </row>
    <row r="168" spans="1:13">
      <c r="A168" s="301">
        <v>159</v>
      </c>
      <c r="B168" s="277" t="s">
        <v>161</v>
      </c>
      <c r="C168" s="277">
        <v>226.1</v>
      </c>
      <c r="D168" s="279">
        <v>224.85</v>
      </c>
      <c r="E168" s="279">
        <v>222.25</v>
      </c>
      <c r="F168" s="279">
        <v>218.4</v>
      </c>
      <c r="G168" s="279">
        <v>215.8</v>
      </c>
      <c r="H168" s="279">
        <v>228.7</v>
      </c>
      <c r="I168" s="279">
        <v>231.29999999999995</v>
      </c>
      <c r="J168" s="279">
        <v>235.14999999999998</v>
      </c>
      <c r="K168" s="277">
        <v>227.45</v>
      </c>
      <c r="L168" s="277">
        <v>221</v>
      </c>
      <c r="M168" s="277">
        <v>41.8095</v>
      </c>
    </row>
    <row r="169" spans="1:13">
      <c r="A169" s="301">
        <v>160</v>
      </c>
      <c r="B169" s="277" t="s">
        <v>162</v>
      </c>
      <c r="C169" s="277">
        <v>87.3</v>
      </c>
      <c r="D169" s="279">
        <v>88.183333333333337</v>
      </c>
      <c r="E169" s="279">
        <v>85.916666666666671</v>
      </c>
      <c r="F169" s="279">
        <v>84.533333333333331</v>
      </c>
      <c r="G169" s="279">
        <v>82.266666666666666</v>
      </c>
      <c r="H169" s="279">
        <v>89.566666666666677</v>
      </c>
      <c r="I169" s="279">
        <v>91.833333333333329</v>
      </c>
      <c r="J169" s="279">
        <v>93.216666666666683</v>
      </c>
      <c r="K169" s="277">
        <v>90.45</v>
      </c>
      <c r="L169" s="277">
        <v>86.8</v>
      </c>
      <c r="M169" s="277">
        <v>42.785119999999999</v>
      </c>
    </row>
    <row r="170" spans="1:13">
      <c r="A170" s="301">
        <v>161</v>
      </c>
      <c r="B170" s="277" t="s">
        <v>275</v>
      </c>
      <c r="C170" s="277">
        <v>4922.1499999999996</v>
      </c>
      <c r="D170" s="279">
        <v>4910.0666666666666</v>
      </c>
      <c r="E170" s="279">
        <v>4875.1333333333332</v>
      </c>
      <c r="F170" s="279">
        <v>4828.1166666666668</v>
      </c>
      <c r="G170" s="279">
        <v>4793.1833333333334</v>
      </c>
      <c r="H170" s="279">
        <v>4957.083333333333</v>
      </c>
      <c r="I170" s="279">
        <v>4992.0166666666655</v>
      </c>
      <c r="J170" s="279">
        <v>5039.0333333333328</v>
      </c>
      <c r="K170" s="277">
        <v>4945</v>
      </c>
      <c r="L170" s="277">
        <v>4863.05</v>
      </c>
      <c r="M170" s="277">
        <v>0.36935000000000001</v>
      </c>
    </row>
    <row r="171" spans="1:13">
      <c r="A171" s="301">
        <v>162</v>
      </c>
      <c r="B171" s="277" t="s">
        <v>277</v>
      </c>
      <c r="C171" s="277">
        <v>9894.25</v>
      </c>
      <c r="D171" s="279">
        <v>9908.85</v>
      </c>
      <c r="E171" s="279">
        <v>9817.7000000000007</v>
      </c>
      <c r="F171" s="279">
        <v>9741.15</v>
      </c>
      <c r="G171" s="279">
        <v>9650</v>
      </c>
      <c r="H171" s="279">
        <v>9985.4000000000015</v>
      </c>
      <c r="I171" s="279">
        <v>10076.549999999999</v>
      </c>
      <c r="J171" s="279">
        <v>10153.100000000002</v>
      </c>
      <c r="K171" s="277">
        <v>10000</v>
      </c>
      <c r="L171" s="277">
        <v>9832.2999999999993</v>
      </c>
      <c r="M171" s="277">
        <v>5.2659999999999998E-2</v>
      </c>
    </row>
    <row r="172" spans="1:13">
      <c r="A172" s="301">
        <v>163</v>
      </c>
      <c r="B172" s="277" t="s">
        <v>163</v>
      </c>
      <c r="C172" s="277">
        <v>1446.75</v>
      </c>
      <c r="D172" s="279">
        <v>1456.5833333333333</v>
      </c>
      <c r="E172" s="279">
        <v>1434.1666666666665</v>
      </c>
      <c r="F172" s="279">
        <v>1421.5833333333333</v>
      </c>
      <c r="G172" s="279">
        <v>1399.1666666666665</v>
      </c>
      <c r="H172" s="279">
        <v>1469.1666666666665</v>
      </c>
      <c r="I172" s="279">
        <v>1491.583333333333</v>
      </c>
      <c r="J172" s="279">
        <v>1504.1666666666665</v>
      </c>
      <c r="K172" s="277">
        <v>1479</v>
      </c>
      <c r="L172" s="277">
        <v>1444</v>
      </c>
      <c r="M172" s="277">
        <v>5.0836300000000003</v>
      </c>
    </row>
    <row r="173" spans="1:13">
      <c r="A173" s="301">
        <v>164</v>
      </c>
      <c r="B173" s="277" t="s">
        <v>273</v>
      </c>
      <c r="C173" s="277">
        <v>2019.55</v>
      </c>
      <c r="D173" s="279">
        <v>2013.6000000000001</v>
      </c>
      <c r="E173" s="279">
        <v>1972.2500000000005</v>
      </c>
      <c r="F173" s="279">
        <v>1924.9500000000003</v>
      </c>
      <c r="G173" s="279">
        <v>1883.6000000000006</v>
      </c>
      <c r="H173" s="279">
        <v>2060.9000000000005</v>
      </c>
      <c r="I173" s="279">
        <v>2102.25</v>
      </c>
      <c r="J173" s="279">
        <v>2149.5500000000002</v>
      </c>
      <c r="K173" s="277">
        <v>2054.9499999999998</v>
      </c>
      <c r="L173" s="277">
        <v>1966.3</v>
      </c>
      <c r="M173" s="277">
        <v>2.2404700000000002</v>
      </c>
    </row>
    <row r="174" spans="1:13">
      <c r="A174" s="301">
        <v>165</v>
      </c>
      <c r="B174" s="277" t="s">
        <v>164</v>
      </c>
      <c r="C174" s="277">
        <v>28.3</v>
      </c>
      <c r="D174" s="279">
        <v>28.400000000000002</v>
      </c>
      <c r="E174" s="279">
        <v>27.950000000000003</v>
      </c>
      <c r="F174" s="279">
        <v>27.6</v>
      </c>
      <c r="G174" s="279">
        <v>27.150000000000002</v>
      </c>
      <c r="H174" s="279">
        <v>28.750000000000004</v>
      </c>
      <c r="I174" s="279">
        <v>29.2</v>
      </c>
      <c r="J174" s="279">
        <v>29.550000000000004</v>
      </c>
      <c r="K174" s="277">
        <v>28.85</v>
      </c>
      <c r="L174" s="277">
        <v>28.05</v>
      </c>
      <c r="M174" s="277">
        <v>353.75995</v>
      </c>
    </row>
    <row r="175" spans="1:13">
      <c r="A175" s="301">
        <v>166</v>
      </c>
      <c r="B175" s="277" t="s">
        <v>274</v>
      </c>
      <c r="C175" s="277">
        <v>339.55</v>
      </c>
      <c r="D175" s="279">
        <v>338.31666666666666</v>
      </c>
      <c r="E175" s="279">
        <v>334.68333333333334</v>
      </c>
      <c r="F175" s="279">
        <v>329.81666666666666</v>
      </c>
      <c r="G175" s="279">
        <v>326.18333333333334</v>
      </c>
      <c r="H175" s="279">
        <v>343.18333333333334</v>
      </c>
      <c r="I175" s="279">
        <v>346.81666666666666</v>
      </c>
      <c r="J175" s="279">
        <v>351.68333333333334</v>
      </c>
      <c r="K175" s="277">
        <v>341.95</v>
      </c>
      <c r="L175" s="277">
        <v>333.45</v>
      </c>
      <c r="M175" s="277">
        <v>3.1875300000000002</v>
      </c>
    </row>
    <row r="176" spans="1:13">
      <c r="A176" s="301">
        <v>167</v>
      </c>
      <c r="B176" s="277" t="s">
        <v>491</v>
      </c>
      <c r="C176" s="277">
        <v>823.7</v>
      </c>
      <c r="D176" s="279">
        <v>826.55000000000007</v>
      </c>
      <c r="E176" s="279">
        <v>820.10000000000014</v>
      </c>
      <c r="F176" s="279">
        <v>816.50000000000011</v>
      </c>
      <c r="G176" s="279">
        <v>810.05000000000018</v>
      </c>
      <c r="H176" s="279">
        <v>830.15000000000009</v>
      </c>
      <c r="I176" s="279">
        <v>836.60000000000014</v>
      </c>
      <c r="J176" s="279">
        <v>840.2</v>
      </c>
      <c r="K176" s="277">
        <v>833</v>
      </c>
      <c r="L176" s="277">
        <v>822.95</v>
      </c>
      <c r="M176" s="277">
        <v>0.88415999999999995</v>
      </c>
    </row>
    <row r="177" spans="1:13">
      <c r="A177" s="301">
        <v>168</v>
      </c>
      <c r="B177" s="277" t="s">
        <v>165</v>
      </c>
      <c r="C177" s="277">
        <v>162.85</v>
      </c>
      <c r="D177" s="279">
        <v>163.79999999999998</v>
      </c>
      <c r="E177" s="279">
        <v>161.19999999999996</v>
      </c>
      <c r="F177" s="279">
        <v>159.54999999999998</v>
      </c>
      <c r="G177" s="279">
        <v>156.94999999999996</v>
      </c>
      <c r="H177" s="279">
        <v>165.44999999999996</v>
      </c>
      <c r="I177" s="279">
        <v>168.04999999999998</v>
      </c>
      <c r="J177" s="279">
        <v>169.69999999999996</v>
      </c>
      <c r="K177" s="277">
        <v>166.4</v>
      </c>
      <c r="L177" s="277">
        <v>162.15</v>
      </c>
      <c r="M177" s="277">
        <v>58.27561</v>
      </c>
    </row>
    <row r="178" spans="1:13">
      <c r="A178" s="301">
        <v>169</v>
      </c>
      <c r="B178" s="277" t="s">
        <v>276</v>
      </c>
      <c r="C178" s="277">
        <v>252.3</v>
      </c>
      <c r="D178" s="279">
        <v>253.35</v>
      </c>
      <c r="E178" s="279">
        <v>249</v>
      </c>
      <c r="F178" s="279">
        <v>245.70000000000002</v>
      </c>
      <c r="G178" s="279">
        <v>241.35000000000002</v>
      </c>
      <c r="H178" s="279">
        <v>256.64999999999998</v>
      </c>
      <c r="I178" s="279">
        <v>260.99999999999994</v>
      </c>
      <c r="J178" s="279">
        <v>264.29999999999995</v>
      </c>
      <c r="K178" s="277">
        <v>257.7</v>
      </c>
      <c r="L178" s="277">
        <v>250.05</v>
      </c>
      <c r="M178" s="277">
        <v>2.4163199999999998</v>
      </c>
    </row>
    <row r="179" spans="1:13">
      <c r="A179" s="301">
        <v>170</v>
      </c>
      <c r="B179" s="277" t="s">
        <v>278</v>
      </c>
      <c r="C179" s="277">
        <v>401.95</v>
      </c>
      <c r="D179" s="279">
        <v>404</v>
      </c>
      <c r="E179" s="279">
        <v>393.3</v>
      </c>
      <c r="F179" s="279">
        <v>384.65000000000003</v>
      </c>
      <c r="G179" s="279">
        <v>373.95000000000005</v>
      </c>
      <c r="H179" s="279">
        <v>412.65</v>
      </c>
      <c r="I179" s="279">
        <v>423.35</v>
      </c>
      <c r="J179" s="279">
        <v>431.99999999999994</v>
      </c>
      <c r="K179" s="277">
        <v>414.7</v>
      </c>
      <c r="L179" s="277">
        <v>395.35</v>
      </c>
      <c r="M179" s="277">
        <v>0.58545000000000003</v>
      </c>
    </row>
    <row r="180" spans="1:13">
      <c r="A180" s="301">
        <v>171</v>
      </c>
      <c r="B180" s="277" t="s">
        <v>279</v>
      </c>
      <c r="C180" s="277">
        <v>481.8</v>
      </c>
      <c r="D180" s="279">
        <v>475.59999999999997</v>
      </c>
      <c r="E180" s="279">
        <v>463.19999999999993</v>
      </c>
      <c r="F180" s="279">
        <v>444.59999999999997</v>
      </c>
      <c r="G180" s="279">
        <v>432.19999999999993</v>
      </c>
      <c r="H180" s="279">
        <v>494.19999999999993</v>
      </c>
      <c r="I180" s="279">
        <v>506.59999999999991</v>
      </c>
      <c r="J180" s="279">
        <v>525.19999999999993</v>
      </c>
      <c r="K180" s="277">
        <v>488</v>
      </c>
      <c r="L180" s="277">
        <v>457</v>
      </c>
      <c r="M180" s="277">
        <v>3.13828</v>
      </c>
    </row>
    <row r="181" spans="1:13">
      <c r="A181" s="301">
        <v>172</v>
      </c>
      <c r="B181" s="277" t="s">
        <v>167</v>
      </c>
      <c r="C181" s="277">
        <v>748.3</v>
      </c>
      <c r="D181" s="279">
        <v>748.44999999999993</v>
      </c>
      <c r="E181" s="279">
        <v>741.89999999999986</v>
      </c>
      <c r="F181" s="279">
        <v>735.49999999999989</v>
      </c>
      <c r="G181" s="279">
        <v>728.94999999999982</v>
      </c>
      <c r="H181" s="279">
        <v>754.84999999999991</v>
      </c>
      <c r="I181" s="279">
        <v>761.39999999999986</v>
      </c>
      <c r="J181" s="279">
        <v>767.8</v>
      </c>
      <c r="K181" s="277">
        <v>755</v>
      </c>
      <c r="L181" s="277">
        <v>742.05</v>
      </c>
      <c r="M181" s="277">
        <v>4.9237599999999997</v>
      </c>
    </row>
    <row r="182" spans="1:13">
      <c r="A182" s="301">
        <v>173</v>
      </c>
      <c r="B182" s="277" t="s">
        <v>168</v>
      </c>
      <c r="C182" s="277">
        <v>175.3</v>
      </c>
      <c r="D182" s="279">
        <v>178.01666666666665</v>
      </c>
      <c r="E182" s="279">
        <v>171.0333333333333</v>
      </c>
      <c r="F182" s="279">
        <v>166.76666666666665</v>
      </c>
      <c r="G182" s="279">
        <v>159.7833333333333</v>
      </c>
      <c r="H182" s="279">
        <v>182.2833333333333</v>
      </c>
      <c r="I182" s="279">
        <v>189.26666666666665</v>
      </c>
      <c r="J182" s="279">
        <v>193.5333333333333</v>
      </c>
      <c r="K182" s="277">
        <v>185</v>
      </c>
      <c r="L182" s="277">
        <v>173.75</v>
      </c>
      <c r="M182" s="277">
        <v>201.25282999999999</v>
      </c>
    </row>
    <row r="183" spans="1:13">
      <c r="A183" s="301">
        <v>174</v>
      </c>
      <c r="B183" s="277" t="s">
        <v>169</v>
      </c>
      <c r="C183" s="277">
        <v>98.9</v>
      </c>
      <c r="D183" s="279">
        <v>100.39999999999999</v>
      </c>
      <c r="E183" s="279">
        <v>96.999999999999986</v>
      </c>
      <c r="F183" s="279">
        <v>95.1</v>
      </c>
      <c r="G183" s="279">
        <v>91.699999999999989</v>
      </c>
      <c r="H183" s="279">
        <v>102.29999999999998</v>
      </c>
      <c r="I183" s="279">
        <v>105.69999999999999</v>
      </c>
      <c r="J183" s="279">
        <v>107.59999999999998</v>
      </c>
      <c r="K183" s="277">
        <v>103.8</v>
      </c>
      <c r="L183" s="277">
        <v>98.5</v>
      </c>
      <c r="M183" s="277">
        <v>87.402370000000005</v>
      </c>
    </row>
    <row r="184" spans="1:13">
      <c r="A184" s="301">
        <v>175</v>
      </c>
      <c r="B184" s="277" t="s">
        <v>170</v>
      </c>
      <c r="C184" s="277">
        <v>2212.1999999999998</v>
      </c>
      <c r="D184" s="279">
        <v>2222.4500000000003</v>
      </c>
      <c r="E184" s="279">
        <v>2195.7500000000005</v>
      </c>
      <c r="F184" s="279">
        <v>2179.3000000000002</v>
      </c>
      <c r="G184" s="279">
        <v>2152.6000000000004</v>
      </c>
      <c r="H184" s="279">
        <v>2238.9000000000005</v>
      </c>
      <c r="I184" s="279">
        <v>2265.6000000000004</v>
      </c>
      <c r="J184" s="279">
        <v>2282.0500000000006</v>
      </c>
      <c r="K184" s="277">
        <v>2249.15</v>
      </c>
      <c r="L184" s="277">
        <v>2206</v>
      </c>
      <c r="M184" s="277">
        <v>87.328900000000004</v>
      </c>
    </row>
    <row r="185" spans="1:13">
      <c r="A185" s="301">
        <v>176</v>
      </c>
      <c r="B185" s="277" t="s">
        <v>171</v>
      </c>
      <c r="C185" s="277">
        <v>35.15</v>
      </c>
      <c r="D185" s="279">
        <v>35.083333333333336</v>
      </c>
      <c r="E185" s="279">
        <v>34.31666666666667</v>
      </c>
      <c r="F185" s="279">
        <v>33.483333333333334</v>
      </c>
      <c r="G185" s="279">
        <v>32.716666666666669</v>
      </c>
      <c r="H185" s="279">
        <v>35.916666666666671</v>
      </c>
      <c r="I185" s="279">
        <v>36.683333333333337</v>
      </c>
      <c r="J185" s="279">
        <v>37.516666666666673</v>
      </c>
      <c r="K185" s="277">
        <v>35.85</v>
      </c>
      <c r="L185" s="277">
        <v>34.25</v>
      </c>
      <c r="M185" s="277">
        <v>323.22367000000003</v>
      </c>
    </row>
    <row r="186" spans="1:13">
      <c r="A186" s="301">
        <v>177</v>
      </c>
      <c r="B186" s="277" t="s">
        <v>3523</v>
      </c>
      <c r="C186" s="277">
        <v>845.85</v>
      </c>
      <c r="D186" s="279">
        <v>844.1</v>
      </c>
      <c r="E186" s="279">
        <v>839.75</v>
      </c>
      <c r="F186" s="279">
        <v>833.65</v>
      </c>
      <c r="G186" s="279">
        <v>829.3</v>
      </c>
      <c r="H186" s="279">
        <v>850.2</v>
      </c>
      <c r="I186" s="279">
        <v>854.55000000000018</v>
      </c>
      <c r="J186" s="279">
        <v>860.65000000000009</v>
      </c>
      <c r="K186" s="277">
        <v>848.45</v>
      </c>
      <c r="L186" s="277">
        <v>838</v>
      </c>
      <c r="M186" s="277">
        <v>8.6467899999999993</v>
      </c>
    </row>
    <row r="187" spans="1:13">
      <c r="A187" s="301">
        <v>178</v>
      </c>
      <c r="B187" s="277" t="s">
        <v>280</v>
      </c>
      <c r="C187" s="277">
        <v>824.95</v>
      </c>
      <c r="D187" s="279">
        <v>824.98333333333323</v>
      </c>
      <c r="E187" s="279">
        <v>814.96666666666647</v>
      </c>
      <c r="F187" s="279">
        <v>804.98333333333323</v>
      </c>
      <c r="G187" s="279">
        <v>794.96666666666647</v>
      </c>
      <c r="H187" s="279">
        <v>834.96666666666647</v>
      </c>
      <c r="I187" s="279">
        <v>844.98333333333312</v>
      </c>
      <c r="J187" s="279">
        <v>854.96666666666647</v>
      </c>
      <c r="K187" s="277">
        <v>835</v>
      </c>
      <c r="L187" s="277">
        <v>815</v>
      </c>
      <c r="M187" s="277">
        <v>8.0375599999999991</v>
      </c>
    </row>
    <row r="188" spans="1:13">
      <c r="A188" s="301">
        <v>179</v>
      </c>
      <c r="B188" s="277" t="s">
        <v>172</v>
      </c>
      <c r="C188" s="277">
        <v>188.75</v>
      </c>
      <c r="D188" s="279">
        <v>189.86666666666667</v>
      </c>
      <c r="E188" s="279">
        <v>185.93333333333334</v>
      </c>
      <c r="F188" s="279">
        <v>183.11666666666667</v>
      </c>
      <c r="G188" s="279">
        <v>179.18333333333334</v>
      </c>
      <c r="H188" s="279">
        <v>192.68333333333334</v>
      </c>
      <c r="I188" s="279">
        <v>196.61666666666667</v>
      </c>
      <c r="J188" s="279">
        <v>199.43333333333334</v>
      </c>
      <c r="K188" s="277">
        <v>193.8</v>
      </c>
      <c r="L188" s="277">
        <v>187.05</v>
      </c>
      <c r="M188" s="277">
        <v>416.94812000000002</v>
      </c>
    </row>
    <row r="189" spans="1:13">
      <c r="A189" s="301">
        <v>180</v>
      </c>
      <c r="B189" s="277" t="s">
        <v>173</v>
      </c>
      <c r="C189" s="277">
        <v>20131.8</v>
      </c>
      <c r="D189" s="279">
        <v>20283.616666666665</v>
      </c>
      <c r="E189" s="279">
        <v>19848.183333333331</v>
      </c>
      <c r="F189" s="279">
        <v>19564.566666666666</v>
      </c>
      <c r="G189" s="279">
        <v>19129.133333333331</v>
      </c>
      <c r="H189" s="279">
        <v>20567.23333333333</v>
      </c>
      <c r="I189" s="279">
        <v>21002.666666666664</v>
      </c>
      <c r="J189" s="279">
        <v>21286.283333333329</v>
      </c>
      <c r="K189" s="277">
        <v>20719.05</v>
      </c>
      <c r="L189" s="277">
        <v>20000</v>
      </c>
      <c r="M189" s="277">
        <v>0.63075999999999999</v>
      </c>
    </row>
    <row r="190" spans="1:13">
      <c r="A190" s="301">
        <v>181</v>
      </c>
      <c r="B190" s="277" t="s">
        <v>174</v>
      </c>
      <c r="C190" s="277">
        <v>1278.4000000000001</v>
      </c>
      <c r="D190" s="279">
        <v>1275.8333333333333</v>
      </c>
      <c r="E190" s="279">
        <v>1263.6666666666665</v>
      </c>
      <c r="F190" s="279">
        <v>1248.9333333333332</v>
      </c>
      <c r="G190" s="279">
        <v>1236.7666666666664</v>
      </c>
      <c r="H190" s="279">
        <v>1290.5666666666666</v>
      </c>
      <c r="I190" s="279">
        <v>1302.7333333333331</v>
      </c>
      <c r="J190" s="279">
        <v>1317.4666666666667</v>
      </c>
      <c r="K190" s="277">
        <v>1288</v>
      </c>
      <c r="L190" s="277">
        <v>1261.0999999999999</v>
      </c>
      <c r="M190" s="277">
        <v>5.6542700000000004</v>
      </c>
    </row>
    <row r="191" spans="1:13">
      <c r="A191" s="301">
        <v>182</v>
      </c>
      <c r="B191" s="277" t="s">
        <v>175</v>
      </c>
      <c r="C191" s="277">
        <v>4127.3999999999996</v>
      </c>
      <c r="D191" s="279">
        <v>4131.7666666666664</v>
      </c>
      <c r="E191" s="279">
        <v>4088.6333333333332</v>
      </c>
      <c r="F191" s="279">
        <v>4049.8666666666668</v>
      </c>
      <c r="G191" s="279">
        <v>4006.7333333333336</v>
      </c>
      <c r="H191" s="279">
        <v>4170.5333333333328</v>
      </c>
      <c r="I191" s="279">
        <v>4213.6666666666661</v>
      </c>
      <c r="J191" s="279">
        <v>4252.4333333333325</v>
      </c>
      <c r="K191" s="277">
        <v>4174.8999999999996</v>
      </c>
      <c r="L191" s="277">
        <v>4093</v>
      </c>
      <c r="M191" s="277">
        <v>1.7237499999999999</v>
      </c>
    </row>
    <row r="192" spans="1:13">
      <c r="A192" s="301">
        <v>183</v>
      </c>
      <c r="B192" s="277" t="s">
        <v>176</v>
      </c>
      <c r="C192" s="277">
        <v>655.1</v>
      </c>
      <c r="D192" s="279">
        <v>659.76666666666665</v>
      </c>
      <c r="E192" s="279">
        <v>643.5333333333333</v>
      </c>
      <c r="F192" s="279">
        <v>631.9666666666667</v>
      </c>
      <c r="G192" s="279">
        <v>615.73333333333335</v>
      </c>
      <c r="H192" s="279">
        <v>671.33333333333326</v>
      </c>
      <c r="I192" s="279">
        <v>687.56666666666661</v>
      </c>
      <c r="J192" s="279">
        <v>699.13333333333321</v>
      </c>
      <c r="K192" s="277">
        <v>676</v>
      </c>
      <c r="L192" s="277">
        <v>648.20000000000005</v>
      </c>
      <c r="M192" s="277">
        <v>28.854199999999999</v>
      </c>
    </row>
    <row r="193" spans="1:13">
      <c r="A193" s="301">
        <v>184</v>
      </c>
      <c r="B193" s="277" t="s">
        <v>178</v>
      </c>
      <c r="C193" s="277">
        <v>523.1</v>
      </c>
      <c r="D193" s="279">
        <v>517.33333333333337</v>
      </c>
      <c r="E193" s="279">
        <v>509.56666666666672</v>
      </c>
      <c r="F193" s="279">
        <v>496.03333333333336</v>
      </c>
      <c r="G193" s="279">
        <v>488.26666666666671</v>
      </c>
      <c r="H193" s="279">
        <v>530.86666666666679</v>
      </c>
      <c r="I193" s="279">
        <v>538.63333333333344</v>
      </c>
      <c r="J193" s="279">
        <v>552.16666666666674</v>
      </c>
      <c r="K193" s="277">
        <v>525.1</v>
      </c>
      <c r="L193" s="277">
        <v>503.8</v>
      </c>
      <c r="M193" s="277">
        <v>88.316320000000005</v>
      </c>
    </row>
    <row r="194" spans="1:13">
      <c r="A194" s="301">
        <v>185</v>
      </c>
      <c r="B194" s="277" t="s">
        <v>179</v>
      </c>
      <c r="C194" s="277">
        <v>460.45</v>
      </c>
      <c r="D194" s="279">
        <v>461.84999999999997</v>
      </c>
      <c r="E194" s="279">
        <v>455.09999999999991</v>
      </c>
      <c r="F194" s="279">
        <v>449.74999999999994</v>
      </c>
      <c r="G194" s="279">
        <v>442.99999999999989</v>
      </c>
      <c r="H194" s="279">
        <v>467.19999999999993</v>
      </c>
      <c r="I194" s="279">
        <v>473.95000000000005</v>
      </c>
      <c r="J194" s="279">
        <v>479.29999999999995</v>
      </c>
      <c r="K194" s="277">
        <v>468.6</v>
      </c>
      <c r="L194" s="277">
        <v>456.5</v>
      </c>
      <c r="M194" s="277">
        <v>25.120539999999998</v>
      </c>
    </row>
    <row r="195" spans="1:13">
      <c r="A195" s="301">
        <v>186</v>
      </c>
      <c r="B195" s="277" t="s">
        <v>282</v>
      </c>
      <c r="C195" s="277">
        <v>574.45000000000005</v>
      </c>
      <c r="D195" s="279">
        <v>571.15</v>
      </c>
      <c r="E195" s="279">
        <v>562.79999999999995</v>
      </c>
      <c r="F195" s="279">
        <v>551.15</v>
      </c>
      <c r="G195" s="279">
        <v>542.79999999999995</v>
      </c>
      <c r="H195" s="279">
        <v>582.79999999999995</v>
      </c>
      <c r="I195" s="279">
        <v>591.15000000000009</v>
      </c>
      <c r="J195" s="279">
        <v>602.79999999999995</v>
      </c>
      <c r="K195" s="277">
        <v>579.5</v>
      </c>
      <c r="L195" s="277">
        <v>559.5</v>
      </c>
      <c r="M195" s="277">
        <v>6.9515500000000001</v>
      </c>
    </row>
    <row r="196" spans="1:13">
      <c r="A196" s="301">
        <v>187</v>
      </c>
      <c r="B196" s="277" t="s">
        <v>3464</v>
      </c>
      <c r="C196" s="277">
        <v>503.55</v>
      </c>
      <c r="D196" s="279">
        <v>506.35000000000008</v>
      </c>
      <c r="E196" s="279">
        <v>499.30000000000018</v>
      </c>
      <c r="F196" s="279">
        <v>495.05000000000013</v>
      </c>
      <c r="G196" s="279">
        <v>488.00000000000023</v>
      </c>
      <c r="H196" s="279">
        <v>510.60000000000014</v>
      </c>
      <c r="I196" s="279">
        <v>517.65</v>
      </c>
      <c r="J196" s="279">
        <v>521.90000000000009</v>
      </c>
      <c r="K196" s="277">
        <v>513.4</v>
      </c>
      <c r="L196" s="277">
        <v>502.1</v>
      </c>
      <c r="M196" s="277">
        <v>20.231480000000001</v>
      </c>
    </row>
    <row r="197" spans="1:13">
      <c r="A197" s="301">
        <v>188</v>
      </c>
      <c r="B197" s="268" t="s">
        <v>183</v>
      </c>
      <c r="C197" s="268">
        <v>133.9</v>
      </c>
      <c r="D197" s="308">
        <v>134.48333333333332</v>
      </c>
      <c r="E197" s="308">
        <v>131.46666666666664</v>
      </c>
      <c r="F197" s="308">
        <v>129.03333333333333</v>
      </c>
      <c r="G197" s="308">
        <v>126.01666666666665</v>
      </c>
      <c r="H197" s="308">
        <v>136.91666666666663</v>
      </c>
      <c r="I197" s="308">
        <v>139.93333333333334</v>
      </c>
      <c r="J197" s="308">
        <v>142.36666666666662</v>
      </c>
      <c r="K197" s="268">
        <v>137.5</v>
      </c>
      <c r="L197" s="268">
        <v>132.05000000000001</v>
      </c>
      <c r="M197" s="268">
        <v>552.68394999999998</v>
      </c>
    </row>
    <row r="198" spans="1:13">
      <c r="A198" s="301">
        <v>189</v>
      </c>
      <c r="B198" s="268" t="s">
        <v>185</v>
      </c>
      <c r="C198" s="268">
        <v>53.85</v>
      </c>
      <c r="D198" s="308">
        <v>54.199999999999996</v>
      </c>
      <c r="E198" s="308">
        <v>53.249999999999993</v>
      </c>
      <c r="F198" s="308">
        <v>52.65</v>
      </c>
      <c r="G198" s="308">
        <v>51.699999999999996</v>
      </c>
      <c r="H198" s="308">
        <v>54.79999999999999</v>
      </c>
      <c r="I198" s="308">
        <v>55.749999999999993</v>
      </c>
      <c r="J198" s="308">
        <v>56.349999999999987</v>
      </c>
      <c r="K198" s="268">
        <v>55.15</v>
      </c>
      <c r="L198" s="268">
        <v>53.6</v>
      </c>
      <c r="M198" s="268">
        <v>135.83076</v>
      </c>
    </row>
    <row r="199" spans="1:13">
      <c r="A199" s="301">
        <v>190</v>
      </c>
      <c r="B199" s="268" t="s">
        <v>186</v>
      </c>
      <c r="C199" s="268">
        <v>382.3</v>
      </c>
      <c r="D199" s="308">
        <v>379.09999999999997</v>
      </c>
      <c r="E199" s="308">
        <v>372.69999999999993</v>
      </c>
      <c r="F199" s="308">
        <v>363.09999999999997</v>
      </c>
      <c r="G199" s="308">
        <v>356.69999999999993</v>
      </c>
      <c r="H199" s="308">
        <v>388.69999999999993</v>
      </c>
      <c r="I199" s="308">
        <v>395.09999999999991</v>
      </c>
      <c r="J199" s="308">
        <v>404.69999999999993</v>
      </c>
      <c r="K199" s="268">
        <v>385.5</v>
      </c>
      <c r="L199" s="268">
        <v>369.5</v>
      </c>
      <c r="M199" s="268">
        <v>195.90635</v>
      </c>
    </row>
    <row r="200" spans="1:13">
      <c r="A200" s="301">
        <v>191</v>
      </c>
      <c r="B200" s="268" t="s">
        <v>187</v>
      </c>
      <c r="C200" s="268">
        <v>2705.8</v>
      </c>
      <c r="D200" s="308">
        <v>2678.9833333333331</v>
      </c>
      <c r="E200" s="308">
        <v>2629.8666666666663</v>
      </c>
      <c r="F200" s="308">
        <v>2553.9333333333334</v>
      </c>
      <c r="G200" s="308">
        <v>2504.8166666666666</v>
      </c>
      <c r="H200" s="308">
        <v>2754.9166666666661</v>
      </c>
      <c r="I200" s="308">
        <v>2804.0333333333328</v>
      </c>
      <c r="J200" s="308">
        <v>2879.9666666666658</v>
      </c>
      <c r="K200" s="268">
        <v>2728.1</v>
      </c>
      <c r="L200" s="268">
        <v>2603.0500000000002</v>
      </c>
      <c r="M200" s="268">
        <v>174.12119000000001</v>
      </c>
    </row>
    <row r="201" spans="1:13">
      <c r="A201" s="301">
        <v>192</v>
      </c>
      <c r="B201" s="268" t="s">
        <v>188</v>
      </c>
      <c r="C201" s="268">
        <v>841.25</v>
      </c>
      <c r="D201" s="308">
        <v>838.01666666666677</v>
      </c>
      <c r="E201" s="308">
        <v>825.08333333333348</v>
      </c>
      <c r="F201" s="308">
        <v>808.91666666666674</v>
      </c>
      <c r="G201" s="308">
        <v>795.98333333333346</v>
      </c>
      <c r="H201" s="308">
        <v>854.18333333333351</v>
      </c>
      <c r="I201" s="308">
        <v>867.11666666666667</v>
      </c>
      <c r="J201" s="308">
        <v>883.28333333333353</v>
      </c>
      <c r="K201" s="268">
        <v>850.95</v>
      </c>
      <c r="L201" s="268">
        <v>821.85</v>
      </c>
      <c r="M201" s="268">
        <v>85.511259999999993</v>
      </c>
    </row>
    <row r="202" spans="1:13">
      <c r="A202" s="301">
        <v>193</v>
      </c>
      <c r="B202" s="268" t="s">
        <v>189</v>
      </c>
      <c r="C202" s="268">
        <v>1194.3499999999999</v>
      </c>
      <c r="D202" s="308">
        <v>1199.6833333333334</v>
      </c>
      <c r="E202" s="308">
        <v>1183.3666666666668</v>
      </c>
      <c r="F202" s="308">
        <v>1172.3833333333334</v>
      </c>
      <c r="G202" s="308">
        <v>1156.0666666666668</v>
      </c>
      <c r="H202" s="308">
        <v>1210.6666666666667</v>
      </c>
      <c r="I202" s="308">
        <v>1226.9833333333333</v>
      </c>
      <c r="J202" s="308">
        <v>1237.9666666666667</v>
      </c>
      <c r="K202" s="268">
        <v>1216</v>
      </c>
      <c r="L202" s="268">
        <v>1188.7</v>
      </c>
      <c r="M202" s="268">
        <v>21.512350000000001</v>
      </c>
    </row>
    <row r="203" spans="1:13">
      <c r="A203" s="301">
        <v>194</v>
      </c>
      <c r="B203" s="268" t="s">
        <v>190</v>
      </c>
      <c r="C203" s="268">
        <v>2822.55</v>
      </c>
      <c r="D203" s="308">
        <v>2807.9166666666665</v>
      </c>
      <c r="E203" s="308">
        <v>2775.833333333333</v>
      </c>
      <c r="F203" s="308">
        <v>2729.1166666666663</v>
      </c>
      <c r="G203" s="308">
        <v>2697.0333333333328</v>
      </c>
      <c r="H203" s="308">
        <v>2854.6333333333332</v>
      </c>
      <c r="I203" s="308">
        <v>2886.7166666666662</v>
      </c>
      <c r="J203" s="308">
        <v>2933.4333333333334</v>
      </c>
      <c r="K203" s="268">
        <v>2840</v>
      </c>
      <c r="L203" s="268">
        <v>2761.2</v>
      </c>
      <c r="M203" s="268">
        <v>8.2980400000000003</v>
      </c>
    </row>
    <row r="204" spans="1:13">
      <c r="A204" s="301">
        <v>195</v>
      </c>
      <c r="B204" s="268" t="s">
        <v>191</v>
      </c>
      <c r="C204" s="268">
        <v>309.60000000000002</v>
      </c>
      <c r="D204" s="308">
        <v>310.43333333333334</v>
      </c>
      <c r="E204" s="308">
        <v>307.4666666666667</v>
      </c>
      <c r="F204" s="308">
        <v>305.33333333333337</v>
      </c>
      <c r="G204" s="308">
        <v>302.36666666666673</v>
      </c>
      <c r="H204" s="308">
        <v>312.56666666666666</v>
      </c>
      <c r="I204" s="308">
        <v>315.53333333333325</v>
      </c>
      <c r="J204" s="308">
        <v>317.66666666666663</v>
      </c>
      <c r="K204" s="268">
        <v>313.39999999999998</v>
      </c>
      <c r="L204" s="268">
        <v>308.3</v>
      </c>
      <c r="M204" s="268">
        <v>7.8948099999999997</v>
      </c>
    </row>
    <row r="205" spans="1:13">
      <c r="A205" s="301">
        <v>196</v>
      </c>
      <c r="B205" s="268" t="s">
        <v>550</v>
      </c>
      <c r="C205" s="268">
        <v>669.4</v>
      </c>
      <c r="D205" s="308">
        <v>661.7833333333333</v>
      </c>
      <c r="E205" s="308">
        <v>647.61666666666656</v>
      </c>
      <c r="F205" s="308">
        <v>625.83333333333326</v>
      </c>
      <c r="G205" s="308">
        <v>611.66666666666652</v>
      </c>
      <c r="H205" s="308">
        <v>683.56666666666661</v>
      </c>
      <c r="I205" s="308">
        <v>697.73333333333335</v>
      </c>
      <c r="J205" s="308">
        <v>719.51666666666665</v>
      </c>
      <c r="K205" s="268">
        <v>675.95</v>
      </c>
      <c r="L205" s="268">
        <v>640</v>
      </c>
      <c r="M205" s="268">
        <v>2.7774000000000001</v>
      </c>
    </row>
    <row r="206" spans="1:13">
      <c r="A206" s="301">
        <v>197</v>
      </c>
      <c r="B206" s="268" t="s">
        <v>192</v>
      </c>
      <c r="C206" s="268">
        <v>473.55</v>
      </c>
      <c r="D206" s="308">
        <v>474.56666666666666</v>
      </c>
      <c r="E206" s="308">
        <v>463.93333333333334</v>
      </c>
      <c r="F206" s="308">
        <v>454.31666666666666</v>
      </c>
      <c r="G206" s="308">
        <v>443.68333333333334</v>
      </c>
      <c r="H206" s="308">
        <v>484.18333333333334</v>
      </c>
      <c r="I206" s="308">
        <v>494.81666666666666</v>
      </c>
      <c r="J206" s="308">
        <v>504.43333333333334</v>
      </c>
      <c r="K206" s="268">
        <v>485.2</v>
      </c>
      <c r="L206" s="268">
        <v>464.95</v>
      </c>
      <c r="M206" s="268">
        <v>43.685130000000001</v>
      </c>
    </row>
    <row r="207" spans="1:13">
      <c r="A207" s="301">
        <v>198</v>
      </c>
      <c r="B207" s="268" t="s">
        <v>193</v>
      </c>
      <c r="C207" s="268">
        <v>958.5</v>
      </c>
      <c r="D207" s="308">
        <v>964.51666666666677</v>
      </c>
      <c r="E207" s="308">
        <v>946.03333333333353</v>
      </c>
      <c r="F207" s="308">
        <v>933.56666666666672</v>
      </c>
      <c r="G207" s="308">
        <v>915.08333333333348</v>
      </c>
      <c r="H207" s="308">
        <v>976.98333333333358</v>
      </c>
      <c r="I207" s="308">
        <v>995.46666666666692</v>
      </c>
      <c r="J207" s="308">
        <v>1007.9333333333336</v>
      </c>
      <c r="K207" s="268">
        <v>983</v>
      </c>
      <c r="L207" s="268">
        <v>952.05</v>
      </c>
      <c r="M207" s="268">
        <v>6.7953299999999999</v>
      </c>
    </row>
    <row r="208" spans="1:13">
      <c r="A208" s="301">
        <v>199</v>
      </c>
      <c r="B208" s="268" t="s">
        <v>195</v>
      </c>
      <c r="C208" s="268">
        <v>4047.15</v>
      </c>
      <c r="D208" s="308">
        <v>4064.1</v>
      </c>
      <c r="E208" s="308">
        <v>4014.0999999999995</v>
      </c>
      <c r="F208" s="308">
        <v>3981.0499999999997</v>
      </c>
      <c r="G208" s="308">
        <v>3931.0499999999993</v>
      </c>
      <c r="H208" s="308">
        <v>4097.1499999999996</v>
      </c>
      <c r="I208" s="308">
        <v>4147.1500000000005</v>
      </c>
      <c r="J208" s="308">
        <v>4180.2</v>
      </c>
      <c r="K208" s="268">
        <v>4114.1000000000004</v>
      </c>
      <c r="L208" s="268">
        <v>4031.05</v>
      </c>
      <c r="M208" s="268">
        <v>3.1328200000000002</v>
      </c>
    </row>
    <row r="209" spans="1:13">
      <c r="A209" s="301">
        <v>200</v>
      </c>
      <c r="B209" s="268" t="s">
        <v>196</v>
      </c>
      <c r="C209" s="268">
        <v>24.55</v>
      </c>
      <c r="D209" s="308">
        <v>24.650000000000002</v>
      </c>
      <c r="E209" s="308">
        <v>24.250000000000004</v>
      </c>
      <c r="F209" s="308">
        <v>23.950000000000003</v>
      </c>
      <c r="G209" s="308">
        <v>23.550000000000004</v>
      </c>
      <c r="H209" s="308">
        <v>24.950000000000003</v>
      </c>
      <c r="I209" s="308">
        <v>25.35</v>
      </c>
      <c r="J209" s="308">
        <v>25.650000000000002</v>
      </c>
      <c r="K209" s="268">
        <v>25.05</v>
      </c>
      <c r="L209" s="268">
        <v>24.35</v>
      </c>
      <c r="M209" s="268">
        <v>21.710059999999999</v>
      </c>
    </row>
    <row r="210" spans="1:13">
      <c r="A210" s="301">
        <v>201</v>
      </c>
      <c r="B210" s="268" t="s">
        <v>197</v>
      </c>
      <c r="C210" s="268">
        <v>507.1</v>
      </c>
      <c r="D210" s="308">
        <v>506.45</v>
      </c>
      <c r="E210" s="308">
        <v>502.75</v>
      </c>
      <c r="F210" s="308">
        <v>498.40000000000003</v>
      </c>
      <c r="G210" s="308">
        <v>494.70000000000005</v>
      </c>
      <c r="H210" s="308">
        <v>510.79999999999995</v>
      </c>
      <c r="I210" s="308">
        <v>514.49999999999989</v>
      </c>
      <c r="J210" s="308">
        <v>518.84999999999991</v>
      </c>
      <c r="K210" s="268">
        <v>510.15</v>
      </c>
      <c r="L210" s="268">
        <v>502.1</v>
      </c>
      <c r="M210" s="268">
        <v>25.332609999999999</v>
      </c>
    </row>
    <row r="211" spans="1:13">
      <c r="A211" s="301">
        <v>202</v>
      </c>
      <c r="B211" s="268" t="s">
        <v>563</v>
      </c>
      <c r="C211" s="268">
        <v>694.5</v>
      </c>
      <c r="D211" s="308">
        <v>698.83333333333337</v>
      </c>
      <c r="E211" s="308">
        <v>687.66666666666674</v>
      </c>
      <c r="F211" s="308">
        <v>680.83333333333337</v>
      </c>
      <c r="G211" s="308">
        <v>669.66666666666674</v>
      </c>
      <c r="H211" s="308">
        <v>705.66666666666674</v>
      </c>
      <c r="I211" s="308">
        <v>716.83333333333348</v>
      </c>
      <c r="J211" s="308">
        <v>723.66666666666674</v>
      </c>
      <c r="K211" s="268">
        <v>710</v>
      </c>
      <c r="L211" s="268">
        <v>692</v>
      </c>
      <c r="M211" s="268">
        <v>2.32436</v>
      </c>
    </row>
    <row r="212" spans="1:13">
      <c r="A212" s="301">
        <v>203</v>
      </c>
      <c r="B212" s="268" t="s">
        <v>284</v>
      </c>
      <c r="C212" s="268">
        <v>167.7</v>
      </c>
      <c r="D212" s="308">
        <v>168.61666666666665</v>
      </c>
      <c r="E212" s="308">
        <v>166.3833333333333</v>
      </c>
      <c r="F212" s="308">
        <v>165.06666666666666</v>
      </c>
      <c r="G212" s="308">
        <v>162.83333333333331</v>
      </c>
      <c r="H212" s="308">
        <v>169.93333333333328</v>
      </c>
      <c r="I212" s="308">
        <v>172.16666666666663</v>
      </c>
      <c r="J212" s="308">
        <v>173.48333333333326</v>
      </c>
      <c r="K212" s="268">
        <v>170.85</v>
      </c>
      <c r="L212" s="268">
        <v>167.3</v>
      </c>
      <c r="M212" s="268">
        <v>1.90001</v>
      </c>
    </row>
    <row r="213" spans="1:13">
      <c r="A213" s="301">
        <v>204</v>
      </c>
      <c r="B213" s="268" t="s">
        <v>199</v>
      </c>
      <c r="C213" s="268">
        <v>668.9</v>
      </c>
      <c r="D213" s="308">
        <v>672.80000000000007</v>
      </c>
      <c r="E213" s="308">
        <v>659.70000000000016</v>
      </c>
      <c r="F213" s="308">
        <v>650.50000000000011</v>
      </c>
      <c r="G213" s="308">
        <v>637.4000000000002</v>
      </c>
      <c r="H213" s="308">
        <v>682.00000000000011</v>
      </c>
      <c r="I213" s="308">
        <v>695.1</v>
      </c>
      <c r="J213" s="308">
        <v>704.30000000000007</v>
      </c>
      <c r="K213" s="268">
        <v>685.9</v>
      </c>
      <c r="L213" s="268">
        <v>663.6</v>
      </c>
      <c r="M213" s="268">
        <v>11.7386</v>
      </c>
    </row>
    <row r="214" spans="1:13">
      <c r="A214" s="301">
        <v>205</v>
      </c>
      <c r="B214" s="268" t="s">
        <v>569</v>
      </c>
      <c r="C214" s="268">
        <v>2205.15</v>
      </c>
      <c r="D214" s="308">
        <v>2196.9333333333329</v>
      </c>
      <c r="E214" s="308">
        <v>2171.8666666666659</v>
      </c>
      <c r="F214" s="308">
        <v>2138.583333333333</v>
      </c>
      <c r="G214" s="308">
        <v>2113.516666666666</v>
      </c>
      <c r="H214" s="308">
        <v>2230.2166666666658</v>
      </c>
      <c r="I214" s="308">
        <v>2255.2833333333324</v>
      </c>
      <c r="J214" s="308">
        <v>2288.5666666666657</v>
      </c>
      <c r="K214" s="268">
        <v>2222</v>
      </c>
      <c r="L214" s="268">
        <v>2163.65</v>
      </c>
      <c r="M214" s="268">
        <v>0.23455000000000001</v>
      </c>
    </row>
    <row r="215" spans="1:13">
      <c r="A215" s="301">
        <v>206</v>
      </c>
      <c r="B215" s="268" t="s">
        <v>200</v>
      </c>
      <c r="C215" s="308">
        <v>333.95</v>
      </c>
      <c r="D215" s="308">
        <v>328.38333333333338</v>
      </c>
      <c r="E215" s="308">
        <v>320.76666666666677</v>
      </c>
      <c r="F215" s="308">
        <v>307.58333333333337</v>
      </c>
      <c r="G215" s="308">
        <v>299.96666666666675</v>
      </c>
      <c r="H215" s="308">
        <v>341.56666666666678</v>
      </c>
      <c r="I215" s="308">
        <v>349.18333333333345</v>
      </c>
      <c r="J215" s="308">
        <v>362.36666666666679</v>
      </c>
      <c r="K215" s="308">
        <v>336</v>
      </c>
      <c r="L215" s="308">
        <v>315.2</v>
      </c>
      <c r="M215" s="308">
        <v>389.06392</v>
      </c>
    </row>
    <row r="216" spans="1:13">
      <c r="A216" s="301">
        <v>207</v>
      </c>
      <c r="B216" s="268" t="s">
        <v>202</v>
      </c>
      <c r="C216" s="308">
        <v>208.2</v>
      </c>
      <c r="D216" s="308">
        <v>210.23333333333335</v>
      </c>
      <c r="E216" s="308">
        <v>205.4666666666667</v>
      </c>
      <c r="F216" s="308">
        <v>202.73333333333335</v>
      </c>
      <c r="G216" s="308">
        <v>197.9666666666667</v>
      </c>
      <c r="H216" s="308">
        <v>212.9666666666667</v>
      </c>
      <c r="I216" s="308">
        <v>217.73333333333335</v>
      </c>
      <c r="J216" s="308">
        <v>220.4666666666667</v>
      </c>
      <c r="K216" s="308">
        <v>215</v>
      </c>
      <c r="L216" s="308">
        <v>207.5</v>
      </c>
      <c r="M216" s="308">
        <v>221.37201999999999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22" sqref="E2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32"/>
      <c r="B1" s="532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44110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29" t="s">
        <v>16</v>
      </c>
      <c r="B9" s="530" t="s">
        <v>18</v>
      </c>
      <c r="C9" s="528" t="s">
        <v>19</v>
      </c>
      <c r="D9" s="528" t="s">
        <v>20</v>
      </c>
      <c r="E9" s="528" t="s">
        <v>21</v>
      </c>
      <c r="F9" s="528"/>
      <c r="G9" s="528"/>
      <c r="H9" s="528" t="s">
        <v>22</v>
      </c>
      <c r="I9" s="528"/>
      <c r="J9" s="528"/>
      <c r="K9" s="274"/>
      <c r="L9" s="281"/>
      <c r="M9" s="282"/>
    </row>
    <row r="10" spans="1:15" ht="42.75" customHeight="1">
      <c r="A10" s="524"/>
      <c r="B10" s="526"/>
      <c r="C10" s="531" t="s">
        <v>23</v>
      </c>
      <c r="D10" s="531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18402.55</v>
      </c>
      <c r="D11" s="279">
        <v>18364.150000000001</v>
      </c>
      <c r="E11" s="279">
        <v>18269.300000000003</v>
      </c>
      <c r="F11" s="279">
        <v>18136.050000000003</v>
      </c>
      <c r="G11" s="279">
        <v>18041.200000000004</v>
      </c>
      <c r="H11" s="279">
        <v>18497.400000000001</v>
      </c>
      <c r="I11" s="279">
        <v>18592.25</v>
      </c>
      <c r="J11" s="279">
        <v>18725.5</v>
      </c>
      <c r="K11" s="277">
        <v>18459</v>
      </c>
      <c r="L11" s="277">
        <v>18230.900000000001</v>
      </c>
      <c r="M11" s="277">
        <v>1.7940000000000001E-2</v>
      </c>
    </row>
    <row r="12" spans="1:15" ht="12" customHeight="1">
      <c r="A12" s="268">
        <v>2</v>
      </c>
      <c r="B12" s="277" t="s">
        <v>802</v>
      </c>
      <c r="C12" s="278">
        <v>1012.55</v>
      </c>
      <c r="D12" s="279">
        <v>1011.4666666666666</v>
      </c>
      <c r="E12" s="279">
        <v>997.88333333333321</v>
      </c>
      <c r="F12" s="279">
        <v>983.21666666666658</v>
      </c>
      <c r="G12" s="279">
        <v>969.63333333333321</v>
      </c>
      <c r="H12" s="279">
        <v>1026.1333333333332</v>
      </c>
      <c r="I12" s="279">
        <v>1039.7166666666665</v>
      </c>
      <c r="J12" s="279">
        <v>1054.3833333333332</v>
      </c>
      <c r="K12" s="277">
        <v>1025.05</v>
      </c>
      <c r="L12" s="277">
        <v>996.8</v>
      </c>
      <c r="M12" s="277">
        <v>3.09341</v>
      </c>
    </row>
    <row r="13" spans="1:15" ht="12" customHeight="1">
      <c r="A13" s="268">
        <v>3</v>
      </c>
      <c r="B13" s="277" t="s">
        <v>294</v>
      </c>
      <c r="C13" s="278">
        <v>1440.25</v>
      </c>
      <c r="D13" s="279">
        <v>1436.7833333333335</v>
      </c>
      <c r="E13" s="279">
        <v>1424.5666666666671</v>
      </c>
      <c r="F13" s="279">
        <v>1408.8833333333334</v>
      </c>
      <c r="G13" s="279">
        <v>1396.666666666667</v>
      </c>
      <c r="H13" s="279">
        <v>1452.4666666666672</v>
      </c>
      <c r="I13" s="279">
        <v>1464.6833333333338</v>
      </c>
      <c r="J13" s="279">
        <v>1480.3666666666672</v>
      </c>
      <c r="K13" s="277">
        <v>1449</v>
      </c>
      <c r="L13" s="277">
        <v>1421.1</v>
      </c>
      <c r="M13" s="277">
        <v>9.1270000000000004E-2</v>
      </c>
    </row>
    <row r="14" spans="1:15" ht="12" customHeight="1">
      <c r="A14" s="268">
        <v>4</v>
      </c>
      <c r="B14" s="277" t="s">
        <v>3119</v>
      </c>
      <c r="C14" s="278">
        <v>870.75</v>
      </c>
      <c r="D14" s="279">
        <v>871.25</v>
      </c>
      <c r="E14" s="279">
        <v>864.5</v>
      </c>
      <c r="F14" s="279">
        <v>858.25</v>
      </c>
      <c r="G14" s="279">
        <v>851.5</v>
      </c>
      <c r="H14" s="279">
        <v>877.5</v>
      </c>
      <c r="I14" s="279">
        <v>884.25</v>
      </c>
      <c r="J14" s="279">
        <v>890.5</v>
      </c>
      <c r="K14" s="277">
        <v>878</v>
      </c>
      <c r="L14" s="277">
        <v>865</v>
      </c>
      <c r="M14" s="277">
        <v>0.59775</v>
      </c>
    </row>
    <row r="15" spans="1:15" ht="12" customHeight="1">
      <c r="A15" s="268">
        <v>5</v>
      </c>
      <c r="B15" s="277" t="s">
        <v>295</v>
      </c>
      <c r="C15" s="278">
        <v>15991.6</v>
      </c>
      <c r="D15" s="279">
        <v>16178.9</v>
      </c>
      <c r="E15" s="279">
        <v>15782.8</v>
      </c>
      <c r="F15" s="279">
        <v>15574</v>
      </c>
      <c r="G15" s="279">
        <v>15177.9</v>
      </c>
      <c r="H15" s="279">
        <v>16387.699999999997</v>
      </c>
      <c r="I15" s="279">
        <v>16783.800000000003</v>
      </c>
      <c r="J15" s="279">
        <v>16992.599999999999</v>
      </c>
      <c r="K15" s="277">
        <v>16575</v>
      </c>
      <c r="L15" s="277">
        <v>15970.1</v>
      </c>
      <c r="M15" s="277">
        <v>0.13278000000000001</v>
      </c>
    </row>
    <row r="16" spans="1:15" ht="12" customHeight="1">
      <c r="A16" s="268">
        <v>6</v>
      </c>
      <c r="B16" s="277" t="s">
        <v>227</v>
      </c>
      <c r="C16" s="278">
        <v>63.95</v>
      </c>
      <c r="D16" s="279">
        <v>64.333333333333343</v>
      </c>
      <c r="E16" s="279">
        <v>63.01666666666668</v>
      </c>
      <c r="F16" s="279">
        <v>62.083333333333336</v>
      </c>
      <c r="G16" s="279">
        <v>60.766666666666673</v>
      </c>
      <c r="H16" s="279">
        <v>65.26666666666668</v>
      </c>
      <c r="I16" s="279">
        <v>66.583333333333343</v>
      </c>
      <c r="J16" s="279">
        <v>67.516666666666694</v>
      </c>
      <c r="K16" s="277">
        <v>65.650000000000006</v>
      </c>
      <c r="L16" s="277">
        <v>63.4</v>
      </c>
      <c r="M16" s="277">
        <v>21.816549999999999</v>
      </c>
    </row>
    <row r="17" spans="1:13" ht="12" customHeight="1">
      <c r="A17" s="268">
        <v>7</v>
      </c>
      <c r="B17" s="277" t="s">
        <v>228</v>
      </c>
      <c r="C17" s="278">
        <v>132.19999999999999</v>
      </c>
      <c r="D17" s="279">
        <v>132.33333333333331</v>
      </c>
      <c r="E17" s="279">
        <v>129.81666666666663</v>
      </c>
      <c r="F17" s="279">
        <v>127.43333333333331</v>
      </c>
      <c r="G17" s="279">
        <v>124.91666666666663</v>
      </c>
      <c r="H17" s="279">
        <v>134.71666666666664</v>
      </c>
      <c r="I17" s="279">
        <v>137.23333333333329</v>
      </c>
      <c r="J17" s="279">
        <v>139.61666666666665</v>
      </c>
      <c r="K17" s="277">
        <v>134.85</v>
      </c>
      <c r="L17" s="277">
        <v>129.94999999999999</v>
      </c>
      <c r="M17" s="277">
        <v>9.4691200000000002</v>
      </c>
    </row>
    <row r="18" spans="1:13" ht="12" customHeight="1">
      <c r="A18" s="268">
        <v>8</v>
      </c>
      <c r="B18" s="277" t="s">
        <v>38</v>
      </c>
      <c r="C18" s="278">
        <v>1419.75</v>
      </c>
      <c r="D18" s="279">
        <v>1417.0833333333333</v>
      </c>
      <c r="E18" s="279">
        <v>1404.6666666666665</v>
      </c>
      <c r="F18" s="279">
        <v>1389.5833333333333</v>
      </c>
      <c r="G18" s="279">
        <v>1377.1666666666665</v>
      </c>
      <c r="H18" s="279">
        <v>1432.1666666666665</v>
      </c>
      <c r="I18" s="279">
        <v>1444.583333333333</v>
      </c>
      <c r="J18" s="279">
        <v>1459.6666666666665</v>
      </c>
      <c r="K18" s="277">
        <v>1429.5</v>
      </c>
      <c r="L18" s="277">
        <v>1402</v>
      </c>
      <c r="M18" s="277">
        <v>8.4275300000000009</v>
      </c>
    </row>
    <row r="19" spans="1:13" ht="12" customHeight="1">
      <c r="A19" s="268">
        <v>9</v>
      </c>
      <c r="B19" s="277" t="s">
        <v>296</v>
      </c>
      <c r="C19" s="278">
        <v>199.45</v>
      </c>
      <c r="D19" s="279">
        <v>197.18333333333331</v>
      </c>
      <c r="E19" s="279">
        <v>193.36666666666662</v>
      </c>
      <c r="F19" s="279">
        <v>187.2833333333333</v>
      </c>
      <c r="G19" s="279">
        <v>183.46666666666661</v>
      </c>
      <c r="H19" s="279">
        <v>203.26666666666662</v>
      </c>
      <c r="I19" s="279">
        <v>207.08333333333329</v>
      </c>
      <c r="J19" s="279">
        <v>213.16666666666663</v>
      </c>
      <c r="K19" s="277">
        <v>201</v>
      </c>
      <c r="L19" s="277">
        <v>191.1</v>
      </c>
      <c r="M19" s="277">
        <v>22.053989999999999</v>
      </c>
    </row>
    <row r="20" spans="1:13" ht="12" customHeight="1">
      <c r="A20" s="268">
        <v>10</v>
      </c>
      <c r="B20" s="277" t="s">
        <v>297</v>
      </c>
      <c r="C20" s="278">
        <v>749.45</v>
      </c>
      <c r="D20" s="279">
        <v>753.51666666666677</v>
      </c>
      <c r="E20" s="279">
        <v>737.03333333333353</v>
      </c>
      <c r="F20" s="279">
        <v>724.61666666666679</v>
      </c>
      <c r="G20" s="279">
        <v>708.13333333333355</v>
      </c>
      <c r="H20" s="279">
        <v>765.93333333333351</v>
      </c>
      <c r="I20" s="279">
        <v>782.41666666666686</v>
      </c>
      <c r="J20" s="279">
        <v>794.83333333333348</v>
      </c>
      <c r="K20" s="277">
        <v>770</v>
      </c>
      <c r="L20" s="277">
        <v>741.1</v>
      </c>
      <c r="M20" s="277">
        <v>5.8124500000000001</v>
      </c>
    </row>
    <row r="21" spans="1:13" ht="12" customHeight="1">
      <c r="A21" s="268">
        <v>11</v>
      </c>
      <c r="B21" s="277" t="s">
        <v>41</v>
      </c>
      <c r="C21" s="278">
        <v>350.35</v>
      </c>
      <c r="D21" s="279">
        <v>352.26666666666665</v>
      </c>
      <c r="E21" s="279">
        <v>346.5333333333333</v>
      </c>
      <c r="F21" s="279">
        <v>342.71666666666664</v>
      </c>
      <c r="G21" s="279">
        <v>336.98333333333329</v>
      </c>
      <c r="H21" s="279">
        <v>356.08333333333331</v>
      </c>
      <c r="I21" s="279">
        <v>361.81666666666666</v>
      </c>
      <c r="J21" s="279">
        <v>365.63333333333333</v>
      </c>
      <c r="K21" s="277">
        <v>358</v>
      </c>
      <c r="L21" s="277">
        <v>348.45</v>
      </c>
      <c r="M21" s="277">
        <v>118.96462</v>
      </c>
    </row>
    <row r="22" spans="1:13" ht="12" customHeight="1">
      <c r="A22" s="268">
        <v>12</v>
      </c>
      <c r="B22" s="277" t="s">
        <v>43</v>
      </c>
      <c r="C22" s="278">
        <v>36.9</v>
      </c>
      <c r="D22" s="279">
        <v>37.016666666666659</v>
      </c>
      <c r="E22" s="279">
        <v>36.73333333333332</v>
      </c>
      <c r="F22" s="279">
        <v>36.566666666666663</v>
      </c>
      <c r="G22" s="279">
        <v>36.283333333333324</v>
      </c>
      <c r="H22" s="279">
        <v>37.183333333333316</v>
      </c>
      <c r="I22" s="279">
        <v>37.466666666666661</v>
      </c>
      <c r="J22" s="279">
        <v>37.633333333333312</v>
      </c>
      <c r="K22" s="277">
        <v>37.299999999999997</v>
      </c>
      <c r="L22" s="277">
        <v>36.85</v>
      </c>
      <c r="M22" s="277">
        <v>8.7214299999999998</v>
      </c>
    </row>
    <row r="23" spans="1:13">
      <c r="A23" s="268">
        <v>13</v>
      </c>
      <c r="B23" s="277" t="s">
        <v>298</v>
      </c>
      <c r="C23" s="278">
        <v>257.39999999999998</v>
      </c>
      <c r="D23" s="279">
        <v>254.93333333333331</v>
      </c>
      <c r="E23" s="279">
        <v>250.46666666666664</v>
      </c>
      <c r="F23" s="279">
        <v>243.53333333333333</v>
      </c>
      <c r="G23" s="279">
        <v>239.06666666666666</v>
      </c>
      <c r="H23" s="279">
        <v>261.86666666666662</v>
      </c>
      <c r="I23" s="279">
        <v>266.33333333333326</v>
      </c>
      <c r="J23" s="279">
        <v>273.26666666666659</v>
      </c>
      <c r="K23" s="277">
        <v>259.39999999999998</v>
      </c>
      <c r="L23" s="277">
        <v>248</v>
      </c>
      <c r="M23" s="277">
        <v>3.3052299999999999</v>
      </c>
    </row>
    <row r="24" spans="1:13">
      <c r="A24" s="268">
        <v>14</v>
      </c>
      <c r="B24" s="277" t="s">
        <v>299</v>
      </c>
      <c r="C24" s="278">
        <v>340.2</v>
      </c>
      <c r="D24" s="279">
        <v>336.40000000000003</v>
      </c>
      <c r="E24" s="279">
        <v>327.80000000000007</v>
      </c>
      <c r="F24" s="279">
        <v>315.40000000000003</v>
      </c>
      <c r="G24" s="279">
        <v>306.80000000000007</v>
      </c>
      <c r="H24" s="279">
        <v>348.80000000000007</v>
      </c>
      <c r="I24" s="279">
        <v>357.40000000000009</v>
      </c>
      <c r="J24" s="279">
        <v>369.80000000000007</v>
      </c>
      <c r="K24" s="277">
        <v>345</v>
      </c>
      <c r="L24" s="277">
        <v>324</v>
      </c>
      <c r="M24" s="277">
        <v>7.7227800000000002</v>
      </c>
    </row>
    <row r="25" spans="1:13">
      <c r="A25" s="268">
        <v>15</v>
      </c>
      <c r="B25" s="277" t="s">
        <v>300</v>
      </c>
      <c r="C25" s="278">
        <v>225.55</v>
      </c>
      <c r="D25" s="279">
        <v>227.68333333333331</v>
      </c>
      <c r="E25" s="279">
        <v>221.86666666666662</v>
      </c>
      <c r="F25" s="279">
        <v>218.18333333333331</v>
      </c>
      <c r="G25" s="279">
        <v>212.36666666666662</v>
      </c>
      <c r="H25" s="279">
        <v>231.36666666666662</v>
      </c>
      <c r="I25" s="279">
        <v>237.18333333333328</v>
      </c>
      <c r="J25" s="279">
        <v>240.86666666666662</v>
      </c>
      <c r="K25" s="277">
        <v>233.5</v>
      </c>
      <c r="L25" s="277">
        <v>224</v>
      </c>
      <c r="M25" s="277">
        <v>1.1142300000000001</v>
      </c>
    </row>
    <row r="26" spans="1:13">
      <c r="A26" s="268">
        <v>16</v>
      </c>
      <c r="B26" s="277" t="s">
        <v>832</v>
      </c>
      <c r="C26" s="278">
        <v>2751.7</v>
      </c>
      <c r="D26" s="279">
        <v>2786</v>
      </c>
      <c r="E26" s="279">
        <v>2687.05</v>
      </c>
      <c r="F26" s="279">
        <v>2622.4</v>
      </c>
      <c r="G26" s="279">
        <v>2523.4500000000003</v>
      </c>
      <c r="H26" s="279">
        <v>2850.65</v>
      </c>
      <c r="I26" s="279">
        <v>2949.6</v>
      </c>
      <c r="J26" s="279">
        <v>3014.25</v>
      </c>
      <c r="K26" s="277">
        <v>2884.95</v>
      </c>
      <c r="L26" s="277">
        <v>2721.35</v>
      </c>
      <c r="M26" s="277">
        <v>0.47885</v>
      </c>
    </row>
    <row r="27" spans="1:13">
      <c r="A27" s="268">
        <v>17</v>
      </c>
      <c r="B27" s="277" t="s">
        <v>292</v>
      </c>
      <c r="C27" s="278">
        <v>1803.85</v>
      </c>
      <c r="D27" s="279">
        <v>1816.95</v>
      </c>
      <c r="E27" s="279">
        <v>1780.9</v>
      </c>
      <c r="F27" s="279">
        <v>1757.95</v>
      </c>
      <c r="G27" s="279">
        <v>1721.9</v>
      </c>
      <c r="H27" s="279">
        <v>1839.9</v>
      </c>
      <c r="I27" s="279">
        <v>1875.9499999999998</v>
      </c>
      <c r="J27" s="279">
        <v>1898.9</v>
      </c>
      <c r="K27" s="277">
        <v>1853</v>
      </c>
      <c r="L27" s="277">
        <v>1794</v>
      </c>
      <c r="M27" s="277">
        <v>0.10407</v>
      </c>
    </row>
    <row r="28" spans="1:13">
      <c r="A28" s="268">
        <v>18</v>
      </c>
      <c r="B28" s="277" t="s">
        <v>229</v>
      </c>
      <c r="C28" s="278">
        <v>1601.4</v>
      </c>
      <c r="D28" s="279">
        <v>1597.5</v>
      </c>
      <c r="E28" s="279">
        <v>1585</v>
      </c>
      <c r="F28" s="279">
        <v>1568.6</v>
      </c>
      <c r="G28" s="279">
        <v>1556.1</v>
      </c>
      <c r="H28" s="279">
        <v>1613.9</v>
      </c>
      <c r="I28" s="279">
        <v>1626.4</v>
      </c>
      <c r="J28" s="279">
        <v>1642.8000000000002</v>
      </c>
      <c r="K28" s="277">
        <v>1610</v>
      </c>
      <c r="L28" s="277">
        <v>1581.1</v>
      </c>
      <c r="M28" s="277">
        <v>0.98397000000000001</v>
      </c>
    </row>
    <row r="29" spans="1:13">
      <c r="A29" s="268">
        <v>19</v>
      </c>
      <c r="B29" s="277" t="s">
        <v>301</v>
      </c>
      <c r="C29" s="278">
        <v>2123.1</v>
      </c>
      <c r="D29" s="279">
        <v>2138.4</v>
      </c>
      <c r="E29" s="279">
        <v>2086.8000000000002</v>
      </c>
      <c r="F29" s="279">
        <v>2050.5</v>
      </c>
      <c r="G29" s="279">
        <v>1998.9</v>
      </c>
      <c r="H29" s="279">
        <v>2174.7000000000003</v>
      </c>
      <c r="I29" s="279">
        <v>2226.2999999999997</v>
      </c>
      <c r="J29" s="279">
        <v>2262.6000000000004</v>
      </c>
      <c r="K29" s="277">
        <v>2190</v>
      </c>
      <c r="L29" s="277">
        <v>2102.1</v>
      </c>
      <c r="M29" s="277">
        <v>8.0180000000000001E-2</v>
      </c>
    </row>
    <row r="30" spans="1:13">
      <c r="A30" s="268">
        <v>20</v>
      </c>
      <c r="B30" s="277" t="s">
        <v>230</v>
      </c>
      <c r="C30" s="278">
        <v>2755.05</v>
      </c>
      <c r="D30" s="279">
        <v>2746.0499999999997</v>
      </c>
      <c r="E30" s="279">
        <v>2723.0999999999995</v>
      </c>
      <c r="F30" s="279">
        <v>2691.1499999999996</v>
      </c>
      <c r="G30" s="279">
        <v>2668.1999999999994</v>
      </c>
      <c r="H30" s="279">
        <v>2777.9999999999995</v>
      </c>
      <c r="I30" s="279">
        <v>2800.9499999999994</v>
      </c>
      <c r="J30" s="279">
        <v>2832.8999999999996</v>
      </c>
      <c r="K30" s="277">
        <v>2769</v>
      </c>
      <c r="L30" s="277">
        <v>2714.1</v>
      </c>
      <c r="M30" s="277">
        <v>0.48449999999999999</v>
      </c>
    </row>
    <row r="31" spans="1:13">
      <c r="A31" s="268">
        <v>21</v>
      </c>
      <c r="B31" s="277" t="s">
        <v>870</v>
      </c>
      <c r="C31" s="278">
        <v>3227.3</v>
      </c>
      <c r="D31" s="279">
        <v>3245.9666666666667</v>
      </c>
      <c r="E31" s="279">
        <v>3201.3333333333335</v>
      </c>
      <c r="F31" s="279">
        <v>3175.3666666666668</v>
      </c>
      <c r="G31" s="279">
        <v>3130.7333333333336</v>
      </c>
      <c r="H31" s="279">
        <v>3271.9333333333334</v>
      </c>
      <c r="I31" s="279">
        <v>3316.5666666666666</v>
      </c>
      <c r="J31" s="279">
        <v>3342.5333333333333</v>
      </c>
      <c r="K31" s="277">
        <v>3290.6</v>
      </c>
      <c r="L31" s="277">
        <v>3220</v>
      </c>
      <c r="M31" s="277">
        <v>0.20907000000000001</v>
      </c>
    </row>
    <row r="32" spans="1:13">
      <c r="A32" s="268">
        <v>22</v>
      </c>
      <c r="B32" s="277" t="s">
        <v>303</v>
      </c>
      <c r="C32" s="278">
        <v>124.6</v>
      </c>
      <c r="D32" s="279">
        <v>124.90000000000002</v>
      </c>
      <c r="E32" s="279">
        <v>123.85000000000004</v>
      </c>
      <c r="F32" s="279">
        <v>123.10000000000002</v>
      </c>
      <c r="G32" s="279">
        <v>122.05000000000004</v>
      </c>
      <c r="H32" s="279">
        <v>125.65000000000003</v>
      </c>
      <c r="I32" s="279">
        <v>126.70000000000002</v>
      </c>
      <c r="J32" s="279">
        <v>127.45000000000003</v>
      </c>
      <c r="K32" s="277">
        <v>125.95</v>
      </c>
      <c r="L32" s="277">
        <v>124.15</v>
      </c>
      <c r="M32" s="277">
        <v>1.99129</v>
      </c>
    </row>
    <row r="33" spans="1:13">
      <c r="A33" s="268">
        <v>23</v>
      </c>
      <c r="B33" s="277" t="s">
        <v>45</v>
      </c>
      <c r="C33" s="278">
        <v>751.55</v>
      </c>
      <c r="D33" s="279">
        <v>749.31666666666661</v>
      </c>
      <c r="E33" s="279">
        <v>738.63333333333321</v>
      </c>
      <c r="F33" s="279">
        <v>725.71666666666658</v>
      </c>
      <c r="G33" s="279">
        <v>715.03333333333319</v>
      </c>
      <c r="H33" s="279">
        <v>762.23333333333323</v>
      </c>
      <c r="I33" s="279">
        <v>772.91666666666663</v>
      </c>
      <c r="J33" s="279">
        <v>785.83333333333326</v>
      </c>
      <c r="K33" s="277">
        <v>760</v>
      </c>
      <c r="L33" s="277">
        <v>736.4</v>
      </c>
      <c r="M33" s="277">
        <v>6.75115</v>
      </c>
    </row>
    <row r="34" spans="1:13">
      <c r="A34" s="268">
        <v>24</v>
      </c>
      <c r="B34" s="277" t="s">
        <v>304</v>
      </c>
      <c r="C34" s="278">
        <v>2088.85</v>
      </c>
      <c r="D34" s="279">
        <v>2073.2833333333333</v>
      </c>
      <c r="E34" s="279">
        <v>2041.5666666666666</v>
      </c>
      <c r="F34" s="279">
        <v>1994.2833333333333</v>
      </c>
      <c r="G34" s="279">
        <v>1962.5666666666666</v>
      </c>
      <c r="H34" s="279">
        <v>2120.5666666666666</v>
      </c>
      <c r="I34" s="279">
        <v>2152.2833333333328</v>
      </c>
      <c r="J34" s="279">
        <v>2199.5666666666666</v>
      </c>
      <c r="K34" s="277">
        <v>2105</v>
      </c>
      <c r="L34" s="277">
        <v>2026</v>
      </c>
      <c r="M34" s="277">
        <v>1.5657399999999999</v>
      </c>
    </row>
    <row r="35" spans="1:13">
      <c r="A35" s="268">
        <v>25</v>
      </c>
      <c r="B35" s="277" t="s">
        <v>46</v>
      </c>
      <c r="C35" s="278">
        <v>221.35</v>
      </c>
      <c r="D35" s="279">
        <v>221.66666666666666</v>
      </c>
      <c r="E35" s="279">
        <v>219.13333333333333</v>
      </c>
      <c r="F35" s="279">
        <v>216.91666666666666</v>
      </c>
      <c r="G35" s="279">
        <v>214.38333333333333</v>
      </c>
      <c r="H35" s="279">
        <v>223.88333333333333</v>
      </c>
      <c r="I35" s="279">
        <v>226.41666666666669</v>
      </c>
      <c r="J35" s="279">
        <v>228.63333333333333</v>
      </c>
      <c r="K35" s="277">
        <v>224.2</v>
      </c>
      <c r="L35" s="277">
        <v>219.45</v>
      </c>
      <c r="M35" s="277">
        <v>32.594200000000001</v>
      </c>
    </row>
    <row r="36" spans="1:13">
      <c r="A36" s="268">
        <v>26</v>
      </c>
      <c r="B36" s="277" t="s">
        <v>293</v>
      </c>
      <c r="C36" s="278">
        <v>2896.2</v>
      </c>
      <c r="D36" s="279">
        <v>2942.25</v>
      </c>
      <c r="E36" s="279">
        <v>2836.5</v>
      </c>
      <c r="F36" s="279">
        <v>2776.8</v>
      </c>
      <c r="G36" s="279">
        <v>2671.05</v>
      </c>
      <c r="H36" s="279">
        <v>3001.95</v>
      </c>
      <c r="I36" s="279">
        <v>3107.7</v>
      </c>
      <c r="J36" s="279">
        <v>3167.3999999999996</v>
      </c>
      <c r="K36" s="277">
        <v>3048</v>
      </c>
      <c r="L36" s="277">
        <v>2882.55</v>
      </c>
      <c r="M36" s="277">
        <v>1.29939</v>
      </c>
    </row>
    <row r="37" spans="1:13">
      <c r="A37" s="268">
        <v>27</v>
      </c>
      <c r="B37" s="277" t="s">
        <v>302</v>
      </c>
      <c r="C37" s="278">
        <v>972.7</v>
      </c>
      <c r="D37" s="279">
        <v>962.2166666666667</v>
      </c>
      <c r="E37" s="279">
        <v>945.48333333333335</v>
      </c>
      <c r="F37" s="279">
        <v>918.26666666666665</v>
      </c>
      <c r="G37" s="279">
        <v>901.5333333333333</v>
      </c>
      <c r="H37" s="279">
        <v>989.43333333333339</v>
      </c>
      <c r="I37" s="279">
        <v>1006.1666666666667</v>
      </c>
      <c r="J37" s="279">
        <v>1033.3833333333334</v>
      </c>
      <c r="K37" s="277">
        <v>978.95</v>
      </c>
      <c r="L37" s="277">
        <v>935</v>
      </c>
      <c r="M37" s="277">
        <v>3.1278899999999998</v>
      </c>
    </row>
    <row r="38" spans="1:13">
      <c r="A38" s="268">
        <v>28</v>
      </c>
      <c r="B38" s="277" t="s">
        <v>47</v>
      </c>
      <c r="C38" s="278">
        <v>2126.75</v>
      </c>
      <c r="D38" s="279">
        <v>2117.2833333333333</v>
      </c>
      <c r="E38" s="279">
        <v>2077.5666666666666</v>
      </c>
      <c r="F38" s="279">
        <v>2028.3833333333332</v>
      </c>
      <c r="G38" s="279">
        <v>1988.6666666666665</v>
      </c>
      <c r="H38" s="279">
        <v>2166.4666666666667</v>
      </c>
      <c r="I38" s="279">
        <v>2206.1833333333329</v>
      </c>
      <c r="J38" s="279">
        <v>2255.3666666666668</v>
      </c>
      <c r="K38" s="277">
        <v>2157</v>
      </c>
      <c r="L38" s="277">
        <v>2068.1</v>
      </c>
      <c r="M38" s="277">
        <v>15.94712</v>
      </c>
    </row>
    <row r="39" spans="1:13">
      <c r="A39" s="268">
        <v>29</v>
      </c>
      <c r="B39" s="277" t="s">
        <v>48</v>
      </c>
      <c r="C39" s="278">
        <v>134.9</v>
      </c>
      <c r="D39" s="279">
        <v>134.1</v>
      </c>
      <c r="E39" s="279">
        <v>133</v>
      </c>
      <c r="F39" s="279">
        <v>131.1</v>
      </c>
      <c r="G39" s="279">
        <v>130</v>
      </c>
      <c r="H39" s="279">
        <v>136</v>
      </c>
      <c r="I39" s="279">
        <v>137.09999999999997</v>
      </c>
      <c r="J39" s="279">
        <v>139</v>
      </c>
      <c r="K39" s="277">
        <v>135.19999999999999</v>
      </c>
      <c r="L39" s="277">
        <v>132.19999999999999</v>
      </c>
      <c r="M39" s="277">
        <v>55.096960000000003</v>
      </c>
    </row>
    <row r="40" spans="1:13">
      <c r="A40" s="268">
        <v>30</v>
      </c>
      <c r="B40" s="277" t="s">
        <v>305</v>
      </c>
      <c r="C40" s="278">
        <v>131.55000000000001</v>
      </c>
      <c r="D40" s="279">
        <v>129.70000000000002</v>
      </c>
      <c r="E40" s="279">
        <v>127.85000000000002</v>
      </c>
      <c r="F40" s="279">
        <v>124.15</v>
      </c>
      <c r="G40" s="279">
        <v>122.30000000000001</v>
      </c>
      <c r="H40" s="279">
        <v>133.40000000000003</v>
      </c>
      <c r="I40" s="279">
        <v>135.25</v>
      </c>
      <c r="J40" s="279">
        <v>138.95000000000005</v>
      </c>
      <c r="K40" s="277">
        <v>131.55000000000001</v>
      </c>
      <c r="L40" s="277">
        <v>126</v>
      </c>
      <c r="M40" s="277">
        <v>2.4483999999999999</v>
      </c>
    </row>
    <row r="41" spans="1:13">
      <c r="A41" s="268">
        <v>31</v>
      </c>
      <c r="B41" s="277" t="s">
        <v>937</v>
      </c>
      <c r="C41" s="278">
        <v>210.7</v>
      </c>
      <c r="D41" s="279">
        <v>210.23333333333335</v>
      </c>
      <c r="E41" s="279">
        <v>206.4666666666667</v>
      </c>
      <c r="F41" s="279">
        <v>202.23333333333335</v>
      </c>
      <c r="G41" s="279">
        <v>198.4666666666667</v>
      </c>
      <c r="H41" s="279">
        <v>214.4666666666667</v>
      </c>
      <c r="I41" s="279">
        <v>218.23333333333335</v>
      </c>
      <c r="J41" s="279">
        <v>222.4666666666667</v>
      </c>
      <c r="K41" s="277">
        <v>214</v>
      </c>
      <c r="L41" s="277">
        <v>206</v>
      </c>
      <c r="M41" s="277">
        <v>0.16933000000000001</v>
      </c>
    </row>
    <row r="42" spans="1:13">
      <c r="A42" s="268">
        <v>32</v>
      </c>
      <c r="B42" s="277" t="s">
        <v>306</v>
      </c>
      <c r="C42" s="278">
        <v>65.650000000000006</v>
      </c>
      <c r="D42" s="279">
        <v>65.88333333333334</v>
      </c>
      <c r="E42" s="279">
        <v>65.26666666666668</v>
      </c>
      <c r="F42" s="279">
        <v>64.88333333333334</v>
      </c>
      <c r="G42" s="279">
        <v>64.26666666666668</v>
      </c>
      <c r="H42" s="279">
        <v>66.26666666666668</v>
      </c>
      <c r="I42" s="279">
        <v>66.883333333333326</v>
      </c>
      <c r="J42" s="279">
        <v>67.26666666666668</v>
      </c>
      <c r="K42" s="277">
        <v>66.5</v>
      </c>
      <c r="L42" s="277">
        <v>65.5</v>
      </c>
      <c r="M42" s="277">
        <v>2.7706200000000001</v>
      </c>
    </row>
    <row r="43" spans="1:13">
      <c r="A43" s="268">
        <v>33</v>
      </c>
      <c r="B43" s="277" t="s">
        <v>49</v>
      </c>
      <c r="C43" s="278">
        <v>75.25</v>
      </c>
      <c r="D43" s="279">
        <v>75.583333333333329</v>
      </c>
      <c r="E43" s="279">
        <v>74.066666666666663</v>
      </c>
      <c r="F43" s="279">
        <v>72.88333333333334</v>
      </c>
      <c r="G43" s="279">
        <v>71.366666666666674</v>
      </c>
      <c r="H43" s="279">
        <v>76.766666666666652</v>
      </c>
      <c r="I43" s="279">
        <v>78.283333333333331</v>
      </c>
      <c r="J43" s="279">
        <v>79.46666666666664</v>
      </c>
      <c r="K43" s="277">
        <v>77.099999999999994</v>
      </c>
      <c r="L43" s="277">
        <v>74.400000000000006</v>
      </c>
      <c r="M43" s="277">
        <v>316.86014</v>
      </c>
    </row>
    <row r="44" spans="1:13">
      <c r="A44" s="268">
        <v>34</v>
      </c>
      <c r="B44" s="277" t="s">
        <v>51</v>
      </c>
      <c r="C44" s="278">
        <v>2028</v>
      </c>
      <c r="D44" s="279">
        <v>2027.2333333333333</v>
      </c>
      <c r="E44" s="279">
        <v>2011.7666666666667</v>
      </c>
      <c r="F44" s="279">
        <v>1995.5333333333333</v>
      </c>
      <c r="G44" s="279">
        <v>1980.0666666666666</v>
      </c>
      <c r="H44" s="279">
        <v>2043.4666666666667</v>
      </c>
      <c r="I44" s="279">
        <v>2058.9333333333334</v>
      </c>
      <c r="J44" s="279">
        <v>2075.166666666667</v>
      </c>
      <c r="K44" s="277">
        <v>2042.7</v>
      </c>
      <c r="L44" s="277">
        <v>2011</v>
      </c>
      <c r="M44" s="277">
        <v>15.548730000000001</v>
      </c>
    </row>
    <row r="45" spans="1:13">
      <c r="A45" s="268">
        <v>35</v>
      </c>
      <c r="B45" s="277" t="s">
        <v>307</v>
      </c>
      <c r="C45" s="278">
        <v>132.15</v>
      </c>
      <c r="D45" s="279">
        <v>132.81666666666666</v>
      </c>
      <c r="E45" s="279">
        <v>130.03333333333333</v>
      </c>
      <c r="F45" s="279">
        <v>127.91666666666666</v>
      </c>
      <c r="G45" s="279">
        <v>125.13333333333333</v>
      </c>
      <c r="H45" s="279">
        <v>134.93333333333334</v>
      </c>
      <c r="I45" s="279">
        <v>137.71666666666664</v>
      </c>
      <c r="J45" s="279">
        <v>139.83333333333334</v>
      </c>
      <c r="K45" s="277">
        <v>135.6</v>
      </c>
      <c r="L45" s="277">
        <v>130.69999999999999</v>
      </c>
      <c r="M45" s="277">
        <v>1.1316299999999999</v>
      </c>
    </row>
    <row r="46" spans="1:13">
      <c r="A46" s="268">
        <v>36</v>
      </c>
      <c r="B46" s="277" t="s">
        <v>309</v>
      </c>
      <c r="C46" s="278">
        <v>1195.05</v>
      </c>
      <c r="D46" s="279">
        <v>1199.6499999999999</v>
      </c>
      <c r="E46" s="279">
        <v>1185.3999999999996</v>
      </c>
      <c r="F46" s="279">
        <v>1175.7499999999998</v>
      </c>
      <c r="G46" s="279">
        <v>1161.4999999999995</v>
      </c>
      <c r="H46" s="279">
        <v>1209.2999999999997</v>
      </c>
      <c r="I46" s="279">
        <v>1223.5500000000002</v>
      </c>
      <c r="J46" s="279">
        <v>1233.1999999999998</v>
      </c>
      <c r="K46" s="277">
        <v>1213.9000000000001</v>
      </c>
      <c r="L46" s="277">
        <v>1190</v>
      </c>
      <c r="M46" s="277">
        <v>0.42093999999999998</v>
      </c>
    </row>
    <row r="47" spans="1:13">
      <c r="A47" s="268">
        <v>37</v>
      </c>
      <c r="B47" s="277" t="s">
        <v>308</v>
      </c>
      <c r="C47" s="278">
        <v>4301.5</v>
      </c>
      <c r="D47" s="279">
        <v>4321.4333333333334</v>
      </c>
      <c r="E47" s="279">
        <v>4252.916666666667</v>
      </c>
      <c r="F47" s="279">
        <v>4204.3333333333339</v>
      </c>
      <c r="G47" s="279">
        <v>4135.8166666666675</v>
      </c>
      <c r="H47" s="279">
        <v>4370.0166666666664</v>
      </c>
      <c r="I47" s="279">
        <v>4438.5333333333328</v>
      </c>
      <c r="J47" s="279">
        <v>4487.1166666666659</v>
      </c>
      <c r="K47" s="277">
        <v>4389.95</v>
      </c>
      <c r="L47" s="277">
        <v>4272.8500000000004</v>
      </c>
      <c r="M47" s="277">
        <v>0.35904000000000003</v>
      </c>
    </row>
    <row r="48" spans="1:13">
      <c r="A48" s="268">
        <v>38</v>
      </c>
      <c r="B48" s="277" t="s">
        <v>310</v>
      </c>
      <c r="C48" s="278">
        <v>6021.35</v>
      </c>
      <c r="D48" s="279">
        <v>6070.45</v>
      </c>
      <c r="E48" s="279">
        <v>5950.9</v>
      </c>
      <c r="F48" s="279">
        <v>5880.45</v>
      </c>
      <c r="G48" s="279">
        <v>5760.9</v>
      </c>
      <c r="H48" s="279">
        <v>6140.9</v>
      </c>
      <c r="I48" s="279">
        <v>6260.4500000000007</v>
      </c>
      <c r="J48" s="279">
        <v>6330.9</v>
      </c>
      <c r="K48" s="277">
        <v>6190</v>
      </c>
      <c r="L48" s="277">
        <v>6000</v>
      </c>
      <c r="M48" s="277">
        <v>0.1983</v>
      </c>
    </row>
    <row r="49" spans="1:13">
      <c r="A49" s="268">
        <v>39</v>
      </c>
      <c r="B49" s="277" t="s">
        <v>226</v>
      </c>
      <c r="C49" s="278">
        <v>670.45</v>
      </c>
      <c r="D49" s="279">
        <v>673.81666666666672</v>
      </c>
      <c r="E49" s="279">
        <v>662.63333333333344</v>
      </c>
      <c r="F49" s="279">
        <v>654.81666666666672</v>
      </c>
      <c r="G49" s="279">
        <v>643.63333333333344</v>
      </c>
      <c r="H49" s="279">
        <v>681.63333333333344</v>
      </c>
      <c r="I49" s="279">
        <v>692.81666666666661</v>
      </c>
      <c r="J49" s="279">
        <v>700.63333333333344</v>
      </c>
      <c r="K49" s="277">
        <v>685</v>
      </c>
      <c r="L49" s="277">
        <v>666</v>
      </c>
      <c r="M49" s="277">
        <v>3.37208</v>
      </c>
    </row>
    <row r="50" spans="1:13">
      <c r="A50" s="268">
        <v>40</v>
      </c>
      <c r="B50" s="277" t="s">
        <v>53</v>
      </c>
      <c r="C50" s="278">
        <v>843.25</v>
      </c>
      <c r="D50" s="279">
        <v>834.25</v>
      </c>
      <c r="E50" s="279">
        <v>820.5</v>
      </c>
      <c r="F50" s="279">
        <v>797.75</v>
      </c>
      <c r="G50" s="279">
        <v>784</v>
      </c>
      <c r="H50" s="279">
        <v>857</v>
      </c>
      <c r="I50" s="279">
        <v>870.75</v>
      </c>
      <c r="J50" s="279">
        <v>893.5</v>
      </c>
      <c r="K50" s="277">
        <v>848</v>
      </c>
      <c r="L50" s="277">
        <v>811.5</v>
      </c>
      <c r="M50" s="277">
        <v>41.85277</v>
      </c>
    </row>
    <row r="51" spans="1:13">
      <c r="A51" s="268">
        <v>41</v>
      </c>
      <c r="B51" s="277" t="s">
        <v>311</v>
      </c>
      <c r="C51" s="278">
        <v>501.1</v>
      </c>
      <c r="D51" s="279">
        <v>501.25</v>
      </c>
      <c r="E51" s="279">
        <v>493.85</v>
      </c>
      <c r="F51" s="279">
        <v>486.6</v>
      </c>
      <c r="G51" s="279">
        <v>479.20000000000005</v>
      </c>
      <c r="H51" s="279">
        <v>508.5</v>
      </c>
      <c r="I51" s="279">
        <v>515.9</v>
      </c>
      <c r="J51" s="279">
        <v>523.15</v>
      </c>
      <c r="K51" s="277">
        <v>508.65</v>
      </c>
      <c r="L51" s="277">
        <v>494</v>
      </c>
      <c r="M51" s="277">
        <v>2.3343699999999998</v>
      </c>
    </row>
    <row r="52" spans="1:13">
      <c r="A52" s="268">
        <v>42</v>
      </c>
      <c r="B52" s="277" t="s">
        <v>55</v>
      </c>
      <c r="C52" s="278">
        <v>444.15</v>
      </c>
      <c r="D52" s="279">
        <v>446.54999999999995</v>
      </c>
      <c r="E52" s="279">
        <v>436.64999999999992</v>
      </c>
      <c r="F52" s="279">
        <v>429.15</v>
      </c>
      <c r="G52" s="279">
        <v>419.24999999999994</v>
      </c>
      <c r="H52" s="279">
        <v>454.0499999999999</v>
      </c>
      <c r="I52" s="279">
        <v>463.95</v>
      </c>
      <c r="J52" s="279">
        <v>471.44999999999987</v>
      </c>
      <c r="K52" s="277">
        <v>456.45</v>
      </c>
      <c r="L52" s="277">
        <v>439.05</v>
      </c>
      <c r="M52" s="277">
        <v>242.52479</v>
      </c>
    </row>
    <row r="53" spans="1:13">
      <c r="A53" s="268">
        <v>43</v>
      </c>
      <c r="B53" s="277" t="s">
        <v>56</v>
      </c>
      <c r="C53" s="278">
        <v>2952.3</v>
      </c>
      <c r="D53" s="279">
        <v>2967.4500000000003</v>
      </c>
      <c r="E53" s="279">
        <v>2914.9000000000005</v>
      </c>
      <c r="F53" s="279">
        <v>2877.5000000000005</v>
      </c>
      <c r="G53" s="279">
        <v>2824.9500000000007</v>
      </c>
      <c r="H53" s="279">
        <v>3004.8500000000004</v>
      </c>
      <c r="I53" s="279">
        <v>3057.4000000000005</v>
      </c>
      <c r="J53" s="279">
        <v>3094.8</v>
      </c>
      <c r="K53" s="277">
        <v>3020</v>
      </c>
      <c r="L53" s="277">
        <v>2930.05</v>
      </c>
      <c r="M53" s="277">
        <v>9.0498100000000008</v>
      </c>
    </row>
    <row r="54" spans="1:13">
      <c r="A54" s="268">
        <v>44</v>
      </c>
      <c r="B54" s="277" t="s">
        <v>315</v>
      </c>
      <c r="C54" s="278">
        <v>180.8</v>
      </c>
      <c r="D54" s="279">
        <v>181.21666666666667</v>
      </c>
      <c r="E54" s="279">
        <v>179.58333333333334</v>
      </c>
      <c r="F54" s="279">
        <v>178.36666666666667</v>
      </c>
      <c r="G54" s="279">
        <v>176.73333333333335</v>
      </c>
      <c r="H54" s="279">
        <v>182.43333333333334</v>
      </c>
      <c r="I54" s="279">
        <v>184.06666666666666</v>
      </c>
      <c r="J54" s="279">
        <v>185.28333333333333</v>
      </c>
      <c r="K54" s="277">
        <v>182.85</v>
      </c>
      <c r="L54" s="277">
        <v>180</v>
      </c>
      <c r="M54" s="277">
        <v>3.0296799999999999</v>
      </c>
    </row>
    <row r="55" spans="1:13">
      <c r="A55" s="268">
        <v>45</v>
      </c>
      <c r="B55" s="277" t="s">
        <v>316</v>
      </c>
      <c r="C55" s="278">
        <v>490.55</v>
      </c>
      <c r="D55" s="279">
        <v>492.18333333333334</v>
      </c>
      <c r="E55" s="279">
        <v>486.36666666666667</v>
      </c>
      <c r="F55" s="279">
        <v>482.18333333333334</v>
      </c>
      <c r="G55" s="279">
        <v>476.36666666666667</v>
      </c>
      <c r="H55" s="279">
        <v>496.36666666666667</v>
      </c>
      <c r="I55" s="279">
        <v>502.18333333333339</v>
      </c>
      <c r="J55" s="279">
        <v>506.36666666666667</v>
      </c>
      <c r="K55" s="277">
        <v>498</v>
      </c>
      <c r="L55" s="277">
        <v>488</v>
      </c>
      <c r="M55" s="277">
        <v>1.0934200000000001</v>
      </c>
    </row>
    <row r="56" spans="1:13">
      <c r="A56" s="268">
        <v>46</v>
      </c>
      <c r="B56" s="277" t="s">
        <v>58</v>
      </c>
      <c r="C56" s="278">
        <v>5881.15</v>
      </c>
      <c r="D56" s="279">
        <v>5969.4833333333336</v>
      </c>
      <c r="E56" s="279">
        <v>5769.4666666666672</v>
      </c>
      <c r="F56" s="279">
        <v>5657.7833333333338</v>
      </c>
      <c r="G56" s="279">
        <v>5457.7666666666673</v>
      </c>
      <c r="H56" s="279">
        <v>6081.166666666667</v>
      </c>
      <c r="I56" s="279">
        <v>6281.1833333333334</v>
      </c>
      <c r="J56" s="279">
        <v>6392.8666666666668</v>
      </c>
      <c r="K56" s="277">
        <v>6169.5</v>
      </c>
      <c r="L56" s="277">
        <v>5857.8</v>
      </c>
      <c r="M56" s="277">
        <v>7.3791099999999998</v>
      </c>
    </row>
    <row r="57" spans="1:13">
      <c r="A57" s="268">
        <v>47</v>
      </c>
      <c r="B57" s="277" t="s">
        <v>232</v>
      </c>
      <c r="C57" s="278">
        <v>2427.75</v>
      </c>
      <c r="D57" s="279">
        <v>2443.0499999999997</v>
      </c>
      <c r="E57" s="279">
        <v>2407.1499999999996</v>
      </c>
      <c r="F57" s="279">
        <v>2386.5499999999997</v>
      </c>
      <c r="G57" s="279">
        <v>2350.6499999999996</v>
      </c>
      <c r="H57" s="279">
        <v>2463.6499999999996</v>
      </c>
      <c r="I57" s="279">
        <v>2499.5500000000002</v>
      </c>
      <c r="J57" s="279">
        <v>2520.1499999999996</v>
      </c>
      <c r="K57" s="277">
        <v>2478.9499999999998</v>
      </c>
      <c r="L57" s="277">
        <v>2422.4499999999998</v>
      </c>
      <c r="M57" s="277">
        <v>0.18382999999999999</v>
      </c>
    </row>
    <row r="58" spans="1:13">
      <c r="A58" s="268">
        <v>48</v>
      </c>
      <c r="B58" s="277" t="s">
        <v>59</v>
      </c>
      <c r="C58" s="278">
        <v>3382.9</v>
      </c>
      <c r="D58" s="279">
        <v>3424.0499999999997</v>
      </c>
      <c r="E58" s="279">
        <v>3329.0999999999995</v>
      </c>
      <c r="F58" s="279">
        <v>3275.2999999999997</v>
      </c>
      <c r="G58" s="279">
        <v>3180.3499999999995</v>
      </c>
      <c r="H58" s="279">
        <v>3477.8499999999995</v>
      </c>
      <c r="I58" s="279">
        <v>3572.7999999999993</v>
      </c>
      <c r="J58" s="279">
        <v>3626.5999999999995</v>
      </c>
      <c r="K58" s="277">
        <v>3519</v>
      </c>
      <c r="L58" s="277">
        <v>3370.25</v>
      </c>
      <c r="M58" s="277">
        <v>42.07264</v>
      </c>
    </row>
    <row r="59" spans="1:13">
      <c r="A59" s="268">
        <v>49</v>
      </c>
      <c r="B59" s="277" t="s">
        <v>60</v>
      </c>
      <c r="C59" s="278">
        <v>1450.7</v>
      </c>
      <c r="D59" s="279">
        <v>1453.3166666666666</v>
      </c>
      <c r="E59" s="279">
        <v>1432.3833333333332</v>
      </c>
      <c r="F59" s="279">
        <v>1414.0666666666666</v>
      </c>
      <c r="G59" s="279">
        <v>1393.1333333333332</v>
      </c>
      <c r="H59" s="279">
        <v>1471.6333333333332</v>
      </c>
      <c r="I59" s="279">
        <v>1492.5666666666666</v>
      </c>
      <c r="J59" s="279">
        <v>1510.8833333333332</v>
      </c>
      <c r="K59" s="277">
        <v>1474.25</v>
      </c>
      <c r="L59" s="277">
        <v>1435</v>
      </c>
      <c r="M59" s="277">
        <v>7.2117699999999996</v>
      </c>
    </row>
    <row r="60" spans="1:13" ht="12" customHeight="1">
      <c r="A60" s="268">
        <v>50</v>
      </c>
      <c r="B60" s="277" t="s">
        <v>317</v>
      </c>
      <c r="C60" s="278">
        <v>102.7</v>
      </c>
      <c r="D60" s="279">
        <v>103.2</v>
      </c>
      <c r="E60" s="279">
        <v>101.60000000000001</v>
      </c>
      <c r="F60" s="279">
        <v>100.5</v>
      </c>
      <c r="G60" s="279">
        <v>98.9</v>
      </c>
      <c r="H60" s="279">
        <v>104.30000000000001</v>
      </c>
      <c r="I60" s="279">
        <v>105.9</v>
      </c>
      <c r="J60" s="279">
        <v>107.00000000000001</v>
      </c>
      <c r="K60" s="277">
        <v>104.8</v>
      </c>
      <c r="L60" s="277">
        <v>102.1</v>
      </c>
      <c r="M60" s="277">
        <v>1.31697</v>
      </c>
    </row>
    <row r="61" spans="1:13">
      <c r="A61" s="268">
        <v>51</v>
      </c>
      <c r="B61" s="277" t="s">
        <v>318</v>
      </c>
      <c r="C61" s="278">
        <v>153.25</v>
      </c>
      <c r="D61" s="279">
        <v>154</v>
      </c>
      <c r="E61" s="279">
        <v>151.4</v>
      </c>
      <c r="F61" s="279">
        <v>149.55000000000001</v>
      </c>
      <c r="G61" s="279">
        <v>146.95000000000002</v>
      </c>
      <c r="H61" s="279">
        <v>155.85</v>
      </c>
      <c r="I61" s="279">
        <v>158.45000000000002</v>
      </c>
      <c r="J61" s="279">
        <v>160.29999999999998</v>
      </c>
      <c r="K61" s="277">
        <v>156.6</v>
      </c>
      <c r="L61" s="277">
        <v>152.15</v>
      </c>
      <c r="M61" s="277">
        <v>5.9739199999999997</v>
      </c>
    </row>
    <row r="62" spans="1:13">
      <c r="A62" s="268">
        <v>52</v>
      </c>
      <c r="B62" s="277" t="s">
        <v>233</v>
      </c>
      <c r="C62" s="278">
        <v>292.35000000000002</v>
      </c>
      <c r="D62" s="279">
        <v>292.96666666666664</v>
      </c>
      <c r="E62" s="279">
        <v>287.98333333333329</v>
      </c>
      <c r="F62" s="279">
        <v>283.61666666666667</v>
      </c>
      <c r="G62" s="279">
        <v>278.63333333333333</v>
      </c>
      <c r="H62" s="279">
        <v>297.33333333333326</v>
      </c>
      <c r="I62" s="279">
        <v>302.31666666666661</v>
      </c>
      <c r="J62" s="279">
        <v>306.68333333333322</v>
      </c>
      <c r="K62" s="277">
        <v>297.95</v>
      </c>
      <c r="L62" s="277">
        <v>288.60000000000002</v>
      </c>
      <c r="M62" s="277">
        <v>94.962869999999995</v>
      </c>
    </row>
    <row r="63" spans="1:13">
      <c r="A63" s="268">
        <v>53</v>
      </c>
      <c r="B63" s="277" t="s">
        <v>61</v>
      </c>
      <c r="C63" s="278">
        <v>41.55</v>
      </c>
      <c r="D63" s="279">
        <v>41.916666666666664</v>
      </c>
      <c r="E63" s="279">
        <v>41.033333333333331</v>
      </c>
      <c r="F63" s="279">
        <v>40.516666666666666</v>
      </c>
      <c r="G63" s="279">
        <v>39.633333333333333</v>
      </c>
      <c r="H63" s="279">
        <v>42.43333333333333</v>
      </c>
      <c r="I63" s="279">
        <v>43.31666666666667</v>
      </c>
      <c r="J63" s="279">
        <v>43.833333333333329</v>
      </c>
      <c r="K63" s="277">
        <v>42.8</v>
      </c>
      <c r="L63" s="277">
        <v>41.4</v>
      </c>
      <c r="M63" s="277">
        <v>219.51328000000001</v>
      </c>
    </row>
    <row r="64" spans="1:13">
      <c r="A64" s="268">
        <v>54</v>
      </c>
      <c r="B64" s="277" t="s">
        <v>62</v>
      </c>
      <c r="C64" s="278">
        <v>40.75</v>
      </c>
      <c r="D64" s="279">
        <v>40.949999999999996</v>
      </c>
      <c r="E64" s="279">
        <v>40.199999999999989</v>
      </c>
      <c r="F64" s="279">
        <v>39.649999999999991</v>
      </c>
      <c r="G64" s="279">
        <v>38.899999999999984</v>
      </c>
      <c r="H64" s="279">
        <v>41.499999999999993</v>
      </c>
      <c r="I64" s="279">
        <v>42.250000000000007</v>
      </c>
      <c r="J64" s="279">
        <v>42.8</v>
      </c>
      <c r="K64" s="277">
        <v>41.7</v>
      </c>
      <c r="L64" s="277">
        <v>40.4</v>
      </c>
      <c r="M64" s="277">
        <v>13.35539</v>
      </c>
    </row>
    <row r="65" spans="1:13">
      <c r="A65" s="268">
        <v>55</v>
      </c>
      <c r="B65" s="277" t="s">
        <v>312</v>
      </c>
      <c r="C65" s="278">
        <v>1513.4</v>
      </c>
      <c r="D65" s="279">
        <v>1525.3500000000001</v>
      </c>
      <c r="E65" s="279">
        <v>1493.0500000000002</v>
      </c>
      <c r="F65" s="279">
        <v>1472.7</v>
      </c>
      <c r="G65" s="279">
        <v>1440.4</v>
      </c>
      <c r="H65" s="279">
        <v>1545.7000000000003</v>
      </c>
      <c r="I65" s="279">
        <v>1578</v>
      </c>
      <c r="J65" s="279">
        <v>1598.3500000000004</v>
      </c>
      <c r="K65" s="277">
        <v>1557.65</v>
      </c>
      <c r="L65" s="277">
        <v>1505</v>
      </c>
      <c r="M65" s="277">
        <v>0.23363999999999999</v>
      </c>
    </row>
    <row r="66" spans="1:13">
      <c r="A66" s="268">
        <v>56</v>
      </c>
      <c r="B66" s="277" t="s">
        <v>63</v>
      </c>
      <c r="C66" s="278">
        <v>1343.5</v>
      </c>
      <c r="D66" s="279">
        <v>1342.4166666666667</v>
      </c>
      <c r="E66" s="279">
        <v>1327.8333333333335</v>
      </c>
      <c r="F66" s="279">
        <v>1312.1666666666667</v>
      </c>
      <c r="G66" s="279">
        <v>1297.5833333333335</v>
      </c>
      <c r="H66" s="279">
        <v>1358.0833333333335</v>
      </c>
      <c r="I66" s="279">
        <v>1372.666666666667</v>
      </c>
      <c r="J66" s="279">
        <v>1388.3333333333335</v>
      </c>
      <c r="K66" s="277">
        <v>1357</v>
      </c>
      <c r="L66" s="277">
        <v>1326.75</v>
      </c>
      <c r="M66" s="277">
        <v>5.2848300000000004</v>
      </c>
    </row>
    <row r="67" spans="1:13">
      <c r="A67" s="268">
        <v>57</v>
      </c>
      <c r="B67" s="277" t="s">
        <v>320</v>
      </c>
      <c r="C67" s="278">
        <v>5802.55</v>
      </c>
      <c r="D67" s="279">
        <v>5848.5166666666664</v>
      </c>
      <c r="E67" s="279">
        <v>5738.0333333333328</v>
      </c>
      <c r="F67" s="279">
        <v>5673.5166666666664</v>
      </c>
      <c r="G67" s="279">
        <v>5563.0333333333328</v>
      </c>
      <c r="H67" s="279">
        <v>5913.0333333333328</v>
      </c>
      <c r="I67" s="279">
        <v>6023.5166666666664</v>
      </c>
      <c r="J67" s="279">
        <v>6088.0333333333328</v>
      </c>
      <c r="K67" s="277">
        <v>5959</v>
      </c>
      <c r="L67" s="277">
        <v>5784</v>
      </c>
      <c r="M67" s="277">
        <v>0.28488999999999998</v>
      </c>
    </row>
    <row r="68" spans="1:13">
      <c r="A68" s="268">
        <v>58</v>
      </c>
      <c r="B68" s="277" t="s">
        <v>234</v>
      </c>
      <c r="C68" s="278">
        <v>1327.5</v>
      </c>
      <c r="D68" s="279">
        <v>1327.8166666666666</v>
      </c>
      <c r="E68" s="279">
        <v>1311.6333333333332</v>
      </c>
      <c r="F68" s="279">
        <v>1295.7666666666667</v>
      </c>
      <c r="G68" s="279">
        <v>1279.5833333333333</v>
      </c>
      <c r="H68" s="279">
        <v>1343.6833333333332</v>
      </c>
      <c r="I68" s="279">
        <v>1359.8666666666666</v>
      </c>
      <c r="J68" s="279">
        <v>1375.7333333333331</v>
      </c>
      <c r="K68" s="277">
        <v>1344</v>
      </c>
      <c r="L68" s="277">
        <v>1311.95</v>
      </c>
      <c r="M68" s="277">
        <v>0.81784000000000001</v>
      </c>
    </row>
    <row r="69" spans="1:13">
      <c r="A69" s="268">
        <v>59</v>
      </c>
      <c r="B69" s="277" t="s">
        <v>321</v>
      </c>
      <c r="C69" s="278">
        <v>330.4</v>
      </c>
      <c r="D69" s="279">
        <v>326.96666666666664</v>
      </c>
      <c r="E69" s="279">
        <v>320.93333333333328</v>
      </c>
      <c r="F69" s="279">
        <v>311.46666666666664</v>
      </c>
      <c r="G69" s="279">
        <v>305.43333333333328</v>
      </c>
      <c r="H69" s="279">
        <v>336.43333333333328</v>
      </c>
      <c r="I69" s="279">
        <v>342.4666666666667</v>
      </c>
      <c r="J69" s="279">
        <v>351.93333333333328</v>
      </c>
      <c r="K69" s="277">
        <v>333</v>
      </c>
      <c r="L69" s="277">
        <v>317.5</v>
      </c>
      <c r="M69" s="277">
        <v>5.2837899999999998</v>
      </c>
    </row>
    <row r="70" spans="1:13">
      <c r="A70" s="268">
        <v>60</v>
      </c>
      <c r="B70" s="277" t="s">
        <v>65</v>
      </c>
      <c r="C70" s="278">
        <v>96.2</v>
      </c>
      <c r="D70" s="279">
        <v>95.833333333333329</v>
      </c>
      <c r="E70" s="279">
        <v>94.966666666666654</v>
      </c>
      <c r="F70" s="279">
        <v>93.73333333333332</v>
      </c>
      <c r="G70" s="279">
        <v>92.866666666666646</v>
      </c>
      <c r="H70" s="279">
        <v>97.066666666666663</v>
      </c>
      <c r="I70" s="279">
        <v>97.933333333333337</v>
      </c>
      <c r="J70" s="279">
        <v>99.166666666666671</v>
      </c>
      <c r="K70" s="277">
        <v>96.7</v>
      </c>
      <c r="L70" s="277">
        <v>94.6</v>
      </c>
      <c r="M70" s="277">
        <v>39.28295</v>
      </c>
    </row>
    <row r="71" spans="1:13">
      <c r="A71" s="268">
        <v>61</v>
      </c>
      <c r="B71" s="277" t="s">
        <v>313</v>
      </c>
      <c r="C71" s="278">
        <v>611.04999999999995</v>
      </c>
      <c r="D71" s="279">
        <v>612.5</v>
      </c>
      <c r="E71" s="279">
        <v>605.04999999999995</v>
      </c>
      <c r="F71" s="279">
        <v>599.04999999999995</v>
      </c>
      <c r="G71" s="279">
        <v>591.59999999999991</v>
      </c>
      <c r="H71" s="279">
        <v>618.5</v>
      </c>
      <c r="I71" s="279">
        <v>625.95000000000005</v>
      </c>
      <c r="J71" s="279">
        <v>631.95000000000005</v>
      </c>
      <c r="K71" s="277">
        <v>619.95000000000005</v>
      </c>
      <c r="L71" s="277">
        <v>606.5</v>
      </c>
      <c r="M71" s="277">
        <v>1.865</v>
      </c>
    </row>
    <row r="72" spans="1:13">
      <c r="A72" s="268">
        <v>62</v>
      </c>
      <c r="B72" s="277" t="s">
        <v>66</v>
      </c>
      <c r="C72" s="278">
        <v>590.9</v>
      </c>
      <c r="D72" s="279">
        <v>589.66666666666663</v>
      </c>
      <c r="E72" s="279">
        <v>585.5333333333333</v>
      </c>
      <c r="F72" s="279">
        <v>580.16666666666663</v>
      </c>
      <c r="G72" s="279">
        <v>576.0333333333333</v>
      </c>
      <c r="H72" s="279">
        <v>595.0333333333333</v>
      </c>
      <c r="I72" s="279">
        <v>599.16666666666674</v>
      </c>
      <c r="J72" s="279">
        <v>604.5333333333333</v>
      </c>
      <c r="K72" s="277">
        <v>593.79999999999995</v>
      </c>
      <c r="L72" s="277">
        <v>584.29999999999995</v>
      </c>
      <c r="M72" s="277">
        <v>8.3427799999999994</v>
      </c>
    </row>
    <row r="73" spans="1:13">
      <c r="A73" s="268">
        <v>63</v>
      </c>
      <c r="B73" s="277" t="s">
        <v>67</v>
      </c>
      <c r="C73" s="278">
        <v>465.6</v>
      </c>
      <c r="D73" s="279">
        <v>463</v>
      </c>
      <c r="E73" s="279">
        <v>457</v>
      </c>
      <c r="F73" s="279">
        <v>448.4</v>
      </c>
      <c r="G73" s="279">
        <v>442.4</v>
      </c>
      <c r="H73" s="279">
        <v>471.6</v>
      </c>
      <c r="I73" s="279">
        <v>477.6</v>
      </c>
      <c r="J73" s="279">
        <v>486.20000000000005</v>
      </c>
      <c r="K73" s="277">
        <v>469</v>
      </c>
      <c r="L73" s="277">
        <v>454.4</v>
      </c>
      <c r="M73" s="277">
        <v>50.519419999999997</v>
      </c>
    </row>
    <row r="74" spans="1:13">
      <c r="A74" s="268">
        <v>64</v>
      </c>
      <c r="B74" s="277" t="s">
        <v>1045</v>
      </c>
      <c r="C74" s="278">
        <v>9036.5499999999993</v>
      </c>
      <c r="D74" s="279">
        <v>9043.8666666666668</v>
      </c>
      <c r="E74" s="279">
        <v>8897.7333333333336</v>
      </c>
      <c r="F74" s="279">
        <v>8758.9166666666661</v>
      </c>
      <c r="G74" s="279">
        <v>8612.7833333333328</v>
      </c>
      <c r="H74" s="279">
        <v>9182.6833333333343</v>
      </c>
      <c r="I74" s="279">
        <v>9328.8166666666693</v>
      </c>
      <c r="J74" s="279">
        <v>9467.633333333335</v>
      </c>
      <c r="K74" s="277">
        <v>9190</v>
      </c>
      <c r="L74" s="277">
        <v>8905.0499999999993</v>
      </c>
      <c r="M74" s="277">
        <v>3.49E-2</v>
      </c>
    </row>
    <row r="75" spans="1:13">
      <c r="A75" s="268">
        <v>65</v>
      </c>
      <c r="B75" s="277" t="s">
        <v>69</v>
      </c>
      <c r="C75" s="278">
        <v>424.45</v>
      </c>
      <c r="D75" s="279">
        <v>428.31666666666666</v>
      </c>
      <c r="E75" s="279">
        <v>419.13333333333333</v>
      </c>
      <c r="F75" s="279">
        <v>413.81666666666666</v>
      </c>
      <c r="G75" s="279">
        <v>404.63333333333333</v>
      </c>
      <c r="H75" s="279">
        <v>433.63333333333333</v>
      </c>
      <c r="I75" s="279">
        <v>442.81666666666661</v>
      </c>
      <c r="J75" s="279">
        <v>448.13333333333333</v>
      </c>
      <c r="K75" s="277">
        <v>437.5</v>
      </c>
      <c r="L75" s="277">
        <v>423</v>
      </c>
      <c r="M75" s="277">
        <v>150.01367999999999</v>
      </c>
    </row>
    <row r="76" spans="1:13" s="16" customFormat="1">
      <c r="A76" s="268">
        <v>66</v>
      </c>
      <c r="B76" s="277" t="s">
        <v>70</v>
      </c>
      <c r="C76" s="278">
        <v>29.55</v>
      </c>
      <c r="D76" s="279">
        <v>29.649999999999995</v>
      </c>
      <c r="E76" s="279">
        <v>29.29999999999999</v>
      </c>
      <c r="F76" s="279">
        <v>29.049999999999994</v>
      </c>
      <c r="G76" s="279">
        <v>28.699999999999989</v>
      </c>
      <c r="H76" s="279">
        <v>29.899999999999991</v>
      </c>
      <c r="I76" s="279">
        <v>30.249999999999993</v>
      </c>
      <c r="J76" s="279">
        <v>30.499999999999993</v>
      </c>
      <c r="K76" s="277">
        <v>30</v>
      </c>
      <c r="L76" s="277">
        <v>29.4</v>
      </c>
      <c r="M76" s="277">
        <v>179.01148000000001</v>
      </c>
    </row>
    <row r="77" spans="1:13" s="16" customFormat="1">
      <c r="A77" s="268">
        <v>67</v>
      </c>
      <c r="B77" s="277" t="s">
        <v>71</v>
      </c>
      <c r="C77" s="278">
        <v>458.35</v>
      </c>
      <c r="D77" s="279">
        <v>455.45</v>
      </c>
      <c r="E77" s="279">
        <v>450.9</v>
      </c>
      <c r="F77" s="279">
        <v>443.45</v>
      </c>
      <c r="G77" s="279">
        <v>438.9</v>
      </c>
      <c r="H77" s="279">
        <v>462.9</v>
      </c>
      <c r="I77" s="279">
        <v>467.45000000000005</v>
      </c>
      <c r="J77" s="279">
        <v>474.9</v>
      </c>
      <c r="K77" s="277">
        <v>460</v>
      </c>
      <c r="L77" s="277">
        <v>448</v>
      </c>
      <c r="M77" s="277">
        <v>24.542249999999999</v>
      </c>
    </row>
    <row r="78" spans="1:13" s="16" customFormat="1">
      <c r="A78" s="268">
        <v>68</v>
      </c>
      <c r="B78" s="277" t="s">
        <v>322</v>
      </c>
      <c r="C78" s="278">
        <v>639</v>
      </c>
      <c r="D78" s="279">
        <v>647.86666666666667</v>
      </c>
      <c r="E78" s="279">
        <v>628.63333333333333</v>
      </c>
      <c r="F78" s="279">
        <v>618.26666666666665</v>
      </c>
      <c r="G78" s="279">
        <v>599.0333333333333</v>
      </c>
      <c r="H78" s="279">
        <v>658.23333333333335</v>
      </c>
      <c r="I78" s="279">
        <v>677.4666666666667</v>
      </c>
      <c r="J78" s="279">
        <v>687.83333333333337</v>
      </c>
      <c r="K78" s="277">
        <v>667.1</v>
      </c>
      <c r="L78" s="277">
        <v>637.5</v>
      </c>
      <c r="M78" s="277">
        <v>0.89317000000000002</v>
      </c>
    </row>
    <row r="79" spans="1:13" s="16" customFormat="1">
      <c r="A79" s="268">
        <v>69</v>
      </c>
      <c r="B79" s="277" t="s">
        <v>324</v>
      </c>
      <c r="C79" s="278">
        <v>179</v>
      </c>
      <c r="D79" s="279">
        <v>177.81666666666669</v>
      </c>
      <c r="E79" s="279">
        <v>174.68333333333339</v>
      </c>
      <c r="F79" s="279">
        <v>170.3666666666667</v>
      </c>
      <c r="G79" s="279">
        <v>167.23333333333341</v>
      </c>
      <c r="H79" s="279">
        <v>182.13333333333338</v>
      </c>
      <c r="I79" s="279">
        <v>185.26666666666665</v>
      </c>
      <c r="J79" s="279">
        <v>189.58333333333337</v>
      </c>
      <c r="K79" s="277">
        <v>180.95</v>
      </c>
      <c r="L79" s="277">
        <v>173.5</v>
      </c>
      <c r="M79" s="277">
        <v>5.8268000000000004</v>
      </c>
    </row>
    <row r="80" spans="1:13" s="16" customFormat="1">
      <c r="A80" s="268">
        <v>70</v>
      </c>
      <c r="B80" s="277" t="s">
        <v>325</v>
      </c>
      <c r="C80" s="278">
        <v>3276.55</v>
      </c>
      <c r="D80" s="279">
        <v>3269.3166666666671</v>
      </c>
      <c r="E80" s="279">
        <v>3228.6333333333341</v>
      </c>
      <c r="F80" s="279">
        <v>3180.7166666666672</v>
      </c>
      <c r="G80" s="279">
        <v>3140.0333333333342</v>
      </c>
      <c r="H80" s="279">
        <v>3317.233333333334</v>
      </c>
      <c r="I80" s="279">
        <v>3357.9166666666674</v>
      </c>
      <c r="J80" s="279">
        <v>3405.8333333333339</v>
      </c>
      <c r="K80" s="277">
        <v>3310</v>
      </c>
      <c r="L80" s="277">
        <v>3221.4</v>
      </c>
      <c r="M80" s="277">
        <v>0.52927000000000002</v>
      </c>
    </row>
    <row r="81" spans="1:13" s="16" customFormat="1">
      <c r="A81" s="268">
        <v>71</v>
      </c>
      <c r="B81" s="277" t="s">
        <v>326</v>
      </c>
      <c r="C81" s="278">
        <v>627.85</v>
      </c>
      <c r="D81" s="279">
        <v>633.61666666666667</v>
      </c>
      <c r="E81" s="279">
        <v>619.23333333333335</v>
      </c>
      <c r="F81" s="279">
        <v>610.61666666666667</v>
      </c>
      <c r="G81" s="279">
        <v>596.23333333333335</v>
      </c>
      <c r="H81" s="279">
        <v>642.23333333333335</v>
      </c>
      <c r="I81" s="279">
        <v>656.61666666666679</v>
      </c>
      <c r="J81" s="279">
        <v>665.23333333333335</v>
      </c>
      <c r="K81" s="277">
        <v>648</v>
      </c>
      <c r="L81" s="277">
        <v>625</v>
      </c>
      <c r="M81" s="277">
        <v>0.23708000000000001</v>
      </c>
    </row>
    <row r="82" spans="1:13" s="16" customFormat="1">
      <c r="A82" s="268">
        <v>72</v>
      </c>
      <c r="B82" s="277" t="s">
        <v>327</v>
      </c>
      <c r="C82" s="278">
        <v>64.2</v>
      </c>
      <c r="D82" s="279">
        <v>64</v>
      </c>
      <c r="E82" s="279">
        <v>63.400000000000006</v>
      </c>
      <c r="F82" s="279">
        <v>62.600000000000009</v>
      </c>
      <c r="G82" s="279">
        <v>62.000000000000014</v>
      </c>
      <c r="H82" s="279">
        <v>64.8</v>
      </c>
      <c r="I82" s="279">
        <v>65.399999999999991</v>
      </c>
      <c r="J82" s="279">
        <v>66.199999999999989</v>
      </c>
      <c r="K82" s="277">
        <v>64.599999999999994</v>
      </c>
      <c r="L82" s="277">
        <v>63.2</v>
      </c>
      <c r="M82" s="277">
        <v>9.2271300000000007</v>
      </c>
    </row>
    <row r="83" spans="1:13" s="16" customFormat="1">
      <c r="A83" s="268">
        <v>73</v>
      </c>
      <c r="B83" s="277" t="s">
        <v>72</v>
      </c>
      <c r="C83" s="278">
        <v>13400.15</v>
      </c>
      <c r="D83" s="279">
        <v>13523.549999999997</v>
      </c>
      <c r="E83" s="279">
        <v>13239.649999999994</v>
      </c>
      <c r="F83" s="279">
        <v>13079.149999999996</v>
      </c>
      <c r="G83" s="279">
        <v>12795.249999999993</v>
      </c>
      <c r="H83" s="279">
        <v>13684.049999999996</v>
      </c>
      <c r="I83" s="279">
        <v>13967.95</v>
      </c>
      <c r="J83" s="279">
        <v>14128.449999999997</v>
      </c>
      <c r="K83" s="277">
        <v>13807.45</v>
      </c>
      <c r="L83" s="277">
        <v>13363.05</v>
      </c>
      <c r="M83" s="277">
        <v>0.30510999999999999</v>
      </c>
    </row>
    <row r="84" spans="1:13" s="16" customFormat="1">
      <c r="A84" s="268">
        <v>74</v>
      </c>
      <c r="B84" s="277" t="s">
        <v>74</v>
      </c>
      <c r="C84" s="278">
        <v>354.15</v>
      </c>
      <c r="D84" s="279">
        <v>354.5333333333333</v>
      </c>
      <c r="E84" s="279">
        <v>350.61666666666662</v>
      </c>
      <c r="F84" s="279">
        <v>347.08333333333331</v>
      </c>
      <c r="G84" s="279">
        <v>343.16666666666663</v>
      </c>
      <c r="H84" s="279">
        <v>358.06666666666661</v>
      </c>
      <c r="I84" s="279">
        <v>361.98333333333335</v>
      </c>
      <c r="J84" s="279">
        <v>365.51666666666659</v>
      </c>
      <c r="K84" s="277">
        <v>358.45</v>
      </c>
      <c r="L84" s="277">
        <v>351</v>
      </c>
      <c r="M84" s="277">
        <v>65.890159999999995</v>
      </c>
    </row>
    <row r="85" spans="1:13" s="16" customFormat="1">
      <c r="A85" s="268">
        <v>75</v>
      </c>
      <c r="B85" s="277" t="s">
        <v>328</v>
      </c>
      <c r="C85" s="278">
        <v>169.55</v>
      </c>
      <c r="D85" s="279">
        <v>169.26666666666665</v>
      </c>
      <c r="E85" s="279">
        <v>168.18333333333331</v>
      </c>
      <c r="F85" s="279">
        <v>166.81666666666666</v>
      </c>
      <c r="G85" s="279">
        <v>165.73333333333332</v>
      </c>
      <c r="H85" s="279">
        <v>170.6333333333333</v>
      </c>
      <c r="I85" s="279">
        <v>171.71666666666667</v>
      </c>
      <c r="J85" s="279">
        <v>173.08333333333329</v>
      </c>
      <c r="K85" s="277">
        <v>170.35</v>
      </c>
      <c r="L85" s="277">
        <v>167.9</v>
      </c>
      <c r="M85" s="277">
        <v>0.41304999999999997</v>
      </c>
    </row>
    <row r="86" spans="1:13" s="16" customFormat="1">
      <c r="A86" s="268">
        <v>76</v>
      </c>
      <c r="B86" s="277" t="s">
        <v>75</v>
      </c>
      <c r="C86" s="278">
        <v>3830.45</v>
      </c>
      <c r="D86" s="279">
        <v>3824.4333333333329</v>
      </c>
      <c r="E86" s="279">
        <v>3791.0666666666657</v>
      </c>
      <c r="F86" s="279">
        <v>3751.6833333333329</v>
      </c>
      <c r="G86" s="279">
        <v>3718.3166666666657</v>
      </c>
      <c r="H86" s="279">
        <v>3863.8166666666657</v>
      </c>
      <c r="I86" s="279">
        <v>3897.1833333333334</v>
      </c>
      <c r="J86" s="279">
        <v>3936.5666666666657</v>
      </c>
      <c r="K86" s="277">
        <v>3857.8</v>
      </c>
      <c r="L86" s="277">
        <v>3785.05</v>
      </c>
      <c r="M86" s="277">
        <v>4.6088899999999997</v>
      </c>
    </row>
    <row r="87" spans="1:13" s="16" customFormat="1">
      <c r="A87" s="268">
        <v>77</v>
      </c>
      <c r="B87" s="277" t="s">
        <v>314</v>
      </c>
      <c r="C87" s="278">
        <v>542.1</v>
      </c>
      <c r="D87" s="279">
        <v>541.13333333333333</v>
      </c>
      <c r="E87" s="279">
        <v>534.26666666666665</v>
      </c>
      <c r="F87" s="279">
        <v>526.43333333333328</v>
      </c>
      <c r="G87" s="279">
        <v>519.56666666666661</v>
      </c>
      <c r="H87" s="279">
        <v>548.9666666666667</v>
      </c>
      <c r="I87" s="279">
        <v>555.83333333333326</v>
      </c>
      <c r="J87" s="279">
        <v>563.66666666666674</v>
      </c>
      <c r="K87" s="277">
        <v>548</v>
      </c>
      <c r="L87" s="277">
        <v>533.29999999999995</v>
      </c>
      <c r="M87" s="277">
        <v>1.40361</v>
      </c>
    </row>
    <row r="88" spans="1:13" s="16" customFormat="1">
      <c r="A88" s="268">
        <v>78</v>
      </c>
      <c r="B88" s="277" t="s">
        <v>323</v>
      </c>
      <c r="C88" s="278">
        <v>204.55</v>
      </c>
      <c r="D88" s="279">
        <v>203.65</v>
      </c>
      <c r="E88" s="279">
        <v>196.9</v>
      </c>
      <c r="F88" s="279">
        <v>189.25</v>
      </c>
      <c r="G88" s="279">
        <v>182.5</v>
      </c>
      <c r="H88" s="279">
        <v>211.3</v>
      </c>
      <c r="I88" s="279">
        <v>218.05</v>
      </c>
      <c r="J88" s="279">
        <v>225.70000000000002</v>
      </c>
      <c r="K88" s="277">
        <v>210.4</v>
      </c>
      <c r="L88" s="277">
        <v>196</v>
      </c>
      <c r="M88" s="277">
        <v>43.093969999999999</v>
      </c>
    </row>
    <row r="89" spans="1:13" s="16" customFormat="1">
      <c r="A89" s="268">
        <v>79</v>
      </c>
      <c r="B89" s="277" t="s">
        <v>76</v>
      </c>
      <c r="C89" s="278">
        <v>414.05</v>
      </c>
      <c r="D89" s="279">
        <v>409.08333333333331</v>
      </c>
      <c r="E89" s="279">
        <v>400.76666666666665</v>
      </c>
      <c r="F89" s="279">
        <v>387.48333333333335</v>
      </c>
      <c r="G89" s="279">
        <v>379.16666666666669</v>
      </c>
      <c r="H89" s="279">
        <v>422.36666666666662</v>
      </c>
      <c r="I89" s="279">
        <v>430.68333333333334</v>
      </c>
      <c r="J89" s="279">
        <v>443.96666666666658</v>
      </c>
      <c r="K89" s="277">
        <v>417.4</v>
      </c>
      <c r="L89" s="277">
        <v>395.8</v>
      </c>
      <c r="M89" s="277">
        <v>65.66686</v>
      </c>
    </row>
    <row r="90" spans="1:13" s="16" customFormat="1">
      <c r="A90" s="268">
        <v>80</v>
      </c>
      <c r="B90" s="277" t="s">
        <v>77</v>
      </c>
      <c r="C90" s="278">
        <v>90.25</v>
      </c>
      <c r="D90" s="279">
        <v>90.850000000000009</v>
      </c>
      <c r="E90" s="279">
        <v>88.40000000000002</v>
      </c>
      <c r="F90" s="279">
        <v>86.550000000000011</v>
      </c>
      <c r="G90" s="279">
        <v>84.100000000000023</v>
      </c>
      <c r="H90" s="279">
        <v>92.700000000000017</v>
      </c>
      <c r="I90" s="279">
        <v>95.15</v>
      </c>
      <c r="J90" s="279">
        <v>97.000000000000014</v>
      </c>
      <c r="K90" s="277">
        <v>93.3</v>
      </c>
      <c r="L90" s="277">
        <v>89</v>
      </c>
      <c r="M90" s="277">
        <v>116.48857</v>
      </c>
    </row>
    <row r="91" spans="1:13" s="16" customFormat="1">
      <c r="A91" s="268">
        <v>81</v>
      </c>
      <c r="B91" s="277" t="s">
        <v>332</v>
      </c>
      <c r="C91" s="278">
        <v>419.05</v>
      </c>
      <c r="D91" s="279">
        <v>417.88333333333338</v>
      </c>
      <c r="E91" s="279">
        <v>413.06666666666678</v>
      </c>
      <c r="F91" s="279">
        <v>407.08333333333337</v>
      </c>
      <c r="G91" s="279">
        <v>402.26666666666677</v>
      </c>
      <c r="H91" s="279">
        <v>423.86666666666679</v>
      </c>
      <c r="I91" s="279">
        <v>428.68333333333339</v>
      </c>
      <c r="J91" s="279">
        <v>434.6666666666668</v>
      </c>
      <c r="K91" s="277">
        <v>422.7</v>
      </c>
      <c r="L91" s="277">
        <v>411.9</v>
      </c>
      <c r="M91" s="277">
        <v>2.38435</v>
      </c>
    </row>
    <row r="92" spans="1:13" s="16" customFormat="1">
      <c r="A92" s="268">
        <v>82</v>
      </c>
      <c r="B92" s="277" t="s">
        <v>333</v>
      </c>
      <c r="C92" s="278">
        <v>560.5</v>
      </c>
      <c r="D92" s="279">
        <v>559.95000000000005</v>
      </c>
      <c r="E92" s="279">
        <v>552.50000000000011</v>
      </c>
      <c r="F92" s="279">
        <v>544.50000000000011</v>
      </c>
      <c r="G92" s="279">
        <v>537.05000000000018</v>
      </c>
      <c r="H92" s="279">
        <v>567.95000000000005</v>
      </c>
      <c r="I92" s="279">
        <v>575.39999999999986</v>
      </c>
      <c r="J92" s="279">
        <v>583.4</v>
      </c>
      <c r="K92" s="277">
        <v>567.4</v>
      </c>
      <c r="L92" s="277">
        <v>551.95000000000005</v>
      </c>
      <c r="M92" s="277">
        <v>1.13218</v>
      </c>
    </row>
    <row r="93" spans="1:13" s="16" customFormat="1">
      <c r="A93" s="268">
        <v>83</v>
      </c>
      <c r="B93" s="277" t="s">
        <v>335</v>
      </c>
      <c r="C93" s="278">
        <v>261.85000000000002</v>
      </c>
      <c r="D93" s="279">
        <v>262.68333333333334</v>
      </c>
      <c r="E93" s="279">
        <v>259.86666666666667</v>
      </c>
      <c r="F93" s="279">
        <v>257.88333333333333</v>
      </c>
      <c r="G93" s="279">
        <v>255.06666666666666</v>
      </c>
      <c r="H93" s="279">
        <v>264.66666666666669</v>
      </c>
      <c r="I93" s="279">
        <v>267.48333333333341</v>
      </c>
      <c r="J93" s="279">
        <v>269.4666666666667</v>
      </c>
      <c r="K93" s="277">
        <v>265.5</v>
      </c>
      <c r="L93" s="277">
        <v>260.7</v>
      </c>
      <c r="M93" s="277">
        <v>0.59906000000000004</v>
      </c>
    </row>
    <row r="94" spans="1:13" s="16" customFormat="1">
      <c r="A94" s="268">
        <v>84</v>
      </c>
      <c r="B94" s="277" t="s">
        <v>329</v>
      </c>
      <c r="C94" s="278">
        <v>349.65</v>
      </c>
      <c r="D94" s="279">
        <v>352.45</v>
      </c>
      <c r="E94" s="279">
        <v>345.29999999999995</v>
      </c>
      <c r="F94" s="279">
        <v>340.95</v>
      </c>
      <c r="G94" s="279">
        <v>333.79999999999995</v>
      </c>
      <c r="H94" s="279">
        <v>356.79999999999995</v>
      </c>
      <c r="I94" s="279">
        <v>363.94999999999993</v>
      </c>
      <c r="J94" s="279">
        <v>368.29999999999995</v>
      </c>
      <c r="K94" s="277">
        <v>359.6</v>
      </c>
      <c r="L94" s="277">
        <v>348.1</v>
      </c>
      <c r="M94" s="277">
        <v>0.68452999999999997</v>
      </c>
    </row>
    <row r="95" spans="1:13" s="16" customFormat="1">
      <c r="A95" s="268">
        <v>85</v>
      </c>
      <c r="B95" s="277" t="s">
        <v>78</v>
      </c>
      <c r="C95" s="278">
        <v>110.45</v>
      </c>
      <c r="D95" s="279">
        <v>111.25</v>
      </c>
      <c r="E95" s="279">
        <v>109.2</v>
      </c>
      <c r="F95" s="279">
        <v>107.95</v>
      </c>
      <c r="G95" s="279">
        <v>105.9</v>
      </c>
      <c r="H95" s="279">
        <v>112.5</v>
      </c>
      <c r="I95" s="279">
        <v>114.55000000000001</v>
      </c>
      <c r="J95" s="279">
        <v>115.8</v>
      </c>
      <c r="K95" s="277">
        <v>113.3</v>
      </c>
      <c r="L95" s="277">
        <v>110</v>
      </c>
      <c r="M95" s="277">
        <v>8.6837099999999996</v>
      </c>
    </row>
    <row r="96" spans="1:13" s="16" customFormat="1">
      <c r="A96" s="268">
        <v>86</v>
      </c>
      <c r="B96" s="277" t="s">
        <v>330</v>
      </c>
      <c r="C96" s="278">
        <v>263.89999999999998</v>
      </c>
      <c r="D96" s="279">
        <v>266.51666666666665</v>
      </c>
      <c r="E96" s="279">
        <v>258.38333333333333</v>
      </c>
      <c r="F96" s="279">
        <v>252.86666666666667</v>
      </c>
      <c r="G96" s="279">
        <v>244.73333333333335</v>
      </c>
      <c r="H96" s="279">
        <v>272.0333333333333</v>
      </c>
      <c r="I96" s="279">
        <v>280.16666666666663</v>
      </c>
      <c r="J96" s="279">
        <v>285.68333333333328</v>
      </c>
      <c r="K96" s="277">
        <v>274.64999999999998</v>
      </c>
      <c r="L96" s="277">
        <v>261</v>
      </c>
      <c r="M96" s="277">
        <v>1.1817899999999999</v>
      </c>
    </row>
    <row r="97" spans="1:13" s="16" customFormat="1">
      <c r="A97" s="268">
        <v>87</v>
      </c>
      <c r="B97" s="277" t="s">
        <v>338</v>
      </c>
      <c r="C97" s="278">
        <v>482.55</v>
      </c>
      <c r="D97" s="279">
        <v>483.5</v>
      </c>
      <c r="E97" s="279">
        <v>477.35</v>
      </c>
      <c r="F97" s="279">
        <v>472.15000000000003</v>
      </c>
      <c r="G97" s="279">
        <v>466.00000000000006</v>
      </c>
      <c r="H97" s="279">
        <v>488.7</v>
      </c>
      <c r="I97" s="279">
        <v>494.84999999999997</v>
      </c>
      <c r="J97" s="279">
        <v>500.04999999999995</v>
      </c>
      <c r="K97" s="277">
        <v>489.65</v>
      </c>
      <c r="L97" s="277">
        <v>478.3</v>
      </c>
      <c r="M97" s="277">
        <v>6.5896800000000004</v>
      </c>
    </row>
    <row r="98" spans="1:13" s="16" customFormat="1">
      <c r="A98" s="268">
        <v>88</v>
      </c>
      <c r="B98" s="277" t="s">
        <v>336</v>
      </c>
      <c r="C98" s="278">
        <v>1015.2</v>
      </c>
      <c r="D98" s="279">
        <v>1012.0666666666667</v>
      </c>
      <c r="E98" s="279">
        <v>989.23333333333335</v>
      </c>
      <c r="F98" s="279">
        <v>963.26666666666665</v>
      </c>
      <c r="G98" s="279">
        <v>940.43333333333328</v>
      </c>
      <c r="H98" s="279">
        <v>1038.0333333333333</v>
      </c>
      <c r="I98" s="279">
        <v>1060.8666666666668</v>
      </c>
      <c r="J98" s="279">
        <v>1086.8333333333335</v>
      </c>
      <c r="K98" s="277">
        <v>1034.9000000000001</v>
      </c>
      <c r="L98" s="277">
        <v>986.1</v>
      </c>
      <c r="M98" s="277">
        <v>2.3862800000000002</v>
      </c>
    </row>
    <row r="99" spans="1:13" s="16" customFormat="1">
      <c r="A99" s="268">
        <v>89</v>
      </c>
      <c r="B99" s="277" t="s">
        <v>337</v>
      </c>
      <c r="C99" s="278">
        <v>13.8</v>
      </c>
      <c r="D99" s="279">
        <v>13.933333333333332</v>
      </c>
      <c r="E99" s="279">
        <v>13.616666666666664</v>
      </c>
      <c r="F99" s="279">
        <v>13.433333333333332</v>
      </c>
      <c r="G99" s="279">
        <v>13.116666666666664</v>
      </c>
      <c r="H99" s="279">
        <v>14.116666666666664</v>
      </c>
      <c r="I99" s="279">
        <v>14.43333333333333</v>
      </c>
      <c r="J99" s="279">
        <v>14.616666666666664</v>
      </c>
      <c r="K99" s="277">
        <v>14.25</v>
      </c>
      <c r="L99" s="277">
        <v>13.75</v>
      </c>
      <c r="M99" s="277">
        <v>24.510370000000002</v>
      </c>
    </row>
    <row r="100" spans="1:13" s="16" customFormat="1">
      <c r="A100" s="268">
        <v>90</v>
      </c>
      <c r="B100" s="277" t="s">
        <v>339</v>
      </c>
      <c r="C100" s="278">
        <v>174</v>
      </c>
      <c r="D100" s="279">
        <v>171.29999999999998</v>
      </c>
      <c r="E100" s="279">
        <v>166.69999999999996</v>
      </c>
      <c r="F100" s="279">
        <v>159.39999999999998</v>
      </c>
      <c r="G100" s="279">
        <v>154.79999999999995</v>
      </c>
      <c r="H100" s="279">
        <v>178.59999999999997</v>
      </c>
      <c r="I100" s="279">
        <v>183.2</v>
      </c>
      <c r="J100" s="279">
        <v>190.49999999999997</v>
      </c>
      <c r="K100" s="277">
        <v>175.9</v>
      </c>
      <c r="L100" s="277">
        <v>164</v>
      </c>
      <c r="M100" s="277">
        <v>3.7153999999999998</v>
      </c>
    </row>
    <row r="101" spans="1:13">
      <c r="A101" s="268">
        <v>91</v>
      </c>
      <c r="B101" s="277" t="s">
        <v>80</v>
      </c>
      <c r="C101" s="278">
        <v>334.8</v>
      </c>
      <c r="D101" s="279">
        <v>335.58333333333331</v>
      </c>
      <c r="E101" s="279">
        <v>332.21666666666664</v>
      </c>
      <c r="F101" s="279">
        <v>329.63333333333333</v>
      </c>
      <c r="G101" s="279">
        <v>326.26666666666665</v>
      </c>
      <c r="H101" s="279">
        <v>338.16666666666663</v>
      </c>
      <c r="I101" s="279">
        <v>341.5333333333333</v>
      </c>
      <c r="J101" s="279">
        <v>344.11666666666662</v>
      </c>
      <c r="K101" s="277">
        <v>338.95</v>
      </c>
      <c r="L101" s="277">
        <v>333</v>
      </c>
      <c r="M101" s="277">
        <v>5.8608799999999999</v>
      </c>
    </row>
    <row r="102" spans="1:13">
      <c r="A102" s="268">
        <v>92</v>
      </c>
      <c r="B102" s="277" t="s">
        <v>340</v>
      </c>
      <c r="C102" s="278">
        <v>2415.6999999999998</v>
      </c>
      <c r="D102" s="279">
        <v>2415.9166666666665</v>
      </c>
      <c r="E102" s="279">
        <v>2381.833333333333</v>
      </c>
      <c r="F102" s="279">
        <v>2347.9666666666667</v>
      </c>
      <c r="G102" s="279">
        <v>2313.8833333333332</v>
      </c>
      <c r="H102" s="279">
        <v>2449.7833333333328</v>
      </c>
      <c r="I102" s="279">
        <v>2483.8666666666659</v>
      </c>
      <c r="J102" s="279">
        <v>2517.7333333333327</v>
      </c>
      <c r="K102" s="277">
        <v>2450</v>
      </c>
      <c r="L102" s="277">
        <v>2382.0500000000002</v>
      </c>
      <c r="M102" s="277">
        <v>0.10002</v>
      </c>
    </row>
    <row r="103" spans="1:13">
      <c r="A103" s="268">
        <v>93</v>
      </c>
      <c r="B103" s="277" t="s">
        <v>81</v>
      </c>
      <c r="C103" s="278">
        <v>621.45000000000005</v>
      </c>
      <c r="D103" s="279">
        <v>621.15</v>
      </c>
      <c r="E103" s="279">
        <v>615.29999999999995</v>
      </c>
      <c r="F103" s="279">
        <v>609.15</v>
      </c>
      <c r="G103" s="279">
        <v>603.29999999999995</v>
      </c>
      <c r="H103" s="279">
        <v>627.29999999999995</v>
      </c>
      <c r="I103" s="279">
        <v>633.15000000000009</v>
      </c>
      <c r="J103" s="279">
        <v>639.29999999999995</v>
      </c>
      <c r="K103" s="277">
        <v>627</v>
      </c>
      <c r="L103" s="277">
        <v>615</v>
      </c>
      <c r="M103" s="277">
        <v>1.0830299999999999</v>
      </c>
    </row>
    <row r="104" spans="1:13">
      <c r="A104" s="268">
        <v>94</v>
      </c>
      <c r="B104" s="277" t="s">
        <v>334</v>
      </c>
      <c r="C104" s="278">
        <v>237.45</v>
      </c>
      <c r="D104" s="279">
        <v>237.31666666666669</v>
      </c>
      <c r="E104" s="279">
        <v>232.13333333333338</v>
      </c>
      <c r="F104" s="279">
        <v>226.81666666666669</v>
      </c>
      <c r="G104" s="279">
        <v>221.63333333333338</v>
      </c>
      <c r="H104" s="279">
        <v>242.63333333333338</v>
      </c>
      <c r="I104" s="279">
        <v>247.81666666666672</v>
      </c>
      <c r="J104" s="279">
        <v>253.13333333333338</v>
      </c>
      <c r="K104" s="277">
        <v>242.5</v>
      </c>
      <c r="L104" s="277">
        <v>232</v>
      </c>
      <c r="M104" s="277">
        <v>0.91186999999999996</v>
      </c>
    </row>
    <row r="105" spans="1:13">
      <c r="A105" s="268">
        <v>95</v>
      </c>
      <c r="B105" s="277" t="s">
        <v>342</v>
      </c>
      <c r="C105" s="278">
        <v>163.19999999999999</v>
      </c>
      <c r="D105" s="279">
        <v>162.5</v>
      </c>
      <c r="E105" s="279">
        <v>160.19999999999999</v>
      </c>
      <c r="F105" s="279">
        <v>157.19999999999999</v>
      </c>
      <c r="G105" s="279">
        <v>154.89999999999998</v>
      </c>
      <c r="H105" s="279">
        <v>165.5</v>
      </c>
      <c r="I105" s="279">
        <v>167.8</v>
      </c>
      <c r="J105" s="279">
        <v>170.8</v>
      </c>
      <c r="K105" s="277">
        <v>164.8</v>
      </c>
      <c r="L105" s="277">
        <v>159.5</v>
      </c>
      <c r="M105" s="277">
        <v>10.83348</v>
      </c>
    </row>
    <row r="106" spans="1:13">
      <c r="A106" s="268">
        <v>96</v>
      </c>
      <c r="B106" s="277" t="s">
        <v>343</v>
      </c>
      <c r="C106" s="278">
        <v>69.3</v>
      </c>
      <c r="D106" s="279">
        <v>69.716666666666669</v>
      </c>
      <c r="E106" s="279">
        <v>68.683333333333337</v>
      </c>
      <c r="F106" s="279">
        <v>68.066666666666663</v>
      </c>
      <c r="G106" s="279">
        <v>67.033333333333331</v>
      </c>
      <c r="H106" s="279">
        <v>70.333333333333343</v>
      </c>
      <c r="I106" s="279">
        <v>71.366666666666674</v>
      </c>
      <c r="J106" s="279">
        <v>71.983333333333348</v>
      </c>
      <c r="K106" s="277">
        <v>70.75</v>
      </c>
      <c r="L106" s="277">
        <v>69.099999999999994</v>
      </c>
      <c r="M106" s="277">
        <v>2.1625200000000002</v>
      </c>
    </row>
    <row r="107" spans="1:13">
      <c r="A107" s="268">
        <v>97</v>
      </c>
      <c r="B107" s="277" t="s">
        <v>82</v>
      </c>
      <c r="C107" s="278">
        <v>252.4</v>
      </c>
      <c r="D107" s="279">
        <v>255.61666666666667</v>
      </c>
      <c r="E107" s="279">
        <v>247.63333333333333</v>
      </c>
      <c r="F107" s="279">
        <v>242.86666666666665</v>
      </c>
      <c r="G107" s="279">
        <v>234.8833333333333</v>
      </c>
      <c r="H107" s="279">
        <v>260.38333333333333</v>
      </c>
      <c r="I107" s="279">
        <v>268.36666666666667</v>
      </c>
      <c r="J107" s="279">
        <v>273.13333333333338</v>
      </c>
      <c r="K107" s="277">
        <v>263.60000000000002</v>
      </c>
      <c r="L107" s="277">
        <v>250.85</v>
      </c>
      <c r="M107" s="277">
        <v>53.299770000000002</v>
      </c>
    </row>
    <row r="108" spans="1:13">
      <c r="A108" s="268">
        <v>98</v>
      </c>
      <c r="B108" s="285" t="s">
        <v>344</v>
      </c>
      <c r="C108" s="278">
        <v>405.6</v>
      </c>
      <c r="D108" s="279">
        <v>403.33333333333331</v>
      </c>
      <c r="E108" s="279">
        <v>399.81666666666661</v>
      </c>
      <c r="F108" s="279">
        <v>394.0333333333333</v>
      </c>
      <c r="G108" s="279">
        <v>390.51666666666659</v>
      </c>
      <c r="H108" s="279">
        <v>409.11666666666662</v>
      </c>
      <c r="I108" s="279">
        <v>412.63333333333338</v>
      </c>
      <c r="J108" s="279">
        <v>418.41666666666663</v>
      </c>
      <c r="K108" s="277">
        <v>406.85</v>
      </c>
      <c r="L108" s="277">
        <v>397.55</v>
      </c>
      <c r="M108" s="277">
        <v>9.2480000000000007E-2</v>
      </c>
    </row>
    <row r="109" spans="1:13">
      <c r="A109" s="268">
        <v>99</v>
      </c>
      <c r="B109" s="277" t="s">
        <v>83</v>
      </c>
      <c r="C109" s="278">
        <v>778.65</v>
      </c>
      <c r="D109" s="279">
        <v>774.91666666666663</v>
      </c>
      <c r="E109" s="279">
        <v>765.7833333333333</v>
      </c>
      <c r="F109" s="279">
        <v>752.91666666666663</v>
      </c>
      <c r="G109" s="279">
        <v>743.7833333333333</v>
      </c>
      <c r="H109" s="279">
        <v>787.7833333333333</v>
      </c>
      <c r="I109" s="279">
        <v>796.91666666666674</v>
      </c>
      <c r="J109" s="279">
        <v>809.7833333333333</v>
      </c>
      <c r="K109" s="277">
        <v>784.05</v>
      </c>
      <c r="L109" s="277">
        <v>762.05</v>
      </c>
      <c r="M109" s="277">
        <v>67.980530000000002</v>
      </c>
    </row>
    <row r="110" spans="1:13">
      <c r="A110" s="268">
        <v>100</v>
      </c>
      <c r="B110" s="277" t="s">
        <v>84</v>
      </c>
      <c r="C110" s="278">
        <v>118.4</v>
      </c>
      <c r="D110" s="279">
        <v>118.48333333333333</v>
      </c>
      <c r="E110" s="279">
        <v>117.46666666666667</v>
      </c>
      <c r="F110" s="279">
        <v>116.53333333333333</v>
      </c>
      <c r="G110" s="279">
        <v>115.51666666666667</v>
      </c>
      <c r="H110" s="279">
        <v>119.41666666666667</v>
      </c>
      <c r="I110" s="279">
        <v>120.43333333333335</v>
      </c>
      <c r="J110" s="279">
        <v>121.36666666666667</v>
      </c>
      <c r="K110" s="277">
        <v>119.5</v>
      </c>
      <c r="L110" s="277">
        <v>117.55</v>
      </c>
      <c r="M110" s="277">
        <v>81.414879999999997</v>
      </c>
    </row>
    <row r="111" spans="1:13">
      <c r="A111" s="268">
        <v>101</v>
      </c>
      <c r="B111" s="277" t="s">
        <v>345</v>
      </c>
      <c r="C111" s="278">
        <v>342.4</v>
      </c>
      <c r="D111" s="279">
        <v>340.15000000000003</v>
      </c>
      <c r="E111" s="279">
        <v>335.30000000000007</v>
      </c>
      <c r="F111" s="279">
        <v>328.20000000000005</v>
      </c>
      <c r="G111" s="279">
        <v>323.35000000000008</v>
      </c>
      <c r="H111" s="279">
        <v>347.25000000000006</v>
      </c>
      <c r="I111" s="279">
        <v>352.10000000000008</v>
      </c>
      <c r="J111" s="279">
        <v>359.20000000000005</v>
      </c>
      <c r="K111" s="277">
        <v>345</v>
      </c>
      <c r="L111" s="277">
        <v>333.05</v>
      </c>
      <c r="M111" s="277">
        <v>2.5276700000000001</v>
      </c>
    </row>
    <row r="112" spans="1:13">
      <c r="A112" s="268">
        <v>102</v>
      </c>
      <c r="B112" s="277" t="s">
        <v>3634</v>
      </c>
      <c r="C112" s="278">
        <v>2345.1</v>
      </c>
      <c r="D112" s="279">
        <v>2371.4666666666667</v>
      </c>
      <c r="E112" s="279">
        <v>2303.9833333333336</v>
      </c>
      <c r="F112" s="279">
        <v>2262.8666666666668</v>
      </c>
      <c r="G112" s="279">
        <v>2195.3833333333337</v>
      </c>
      <c r="H112" s="279">
        <v>2412.5833333333335</v>
      </c>
      <c r="I112" s="279">
        <v>2480.0666666666662</v>
      </c>
      <c r="J112" s="279">
        <v>2521.1833333333334</v>
      </c>
      <c r="K112" s="277">
        <v>2438.9499999999998</v>
      </c>
      <c r="L112" s="277">
        <v>2330.35</v>
      </c>
      <c r="M112" s="277">
        <v>5.58324</v>
      </c>
    </row>
    <row r="113" spans="1:13">
      <c r="A113" s="268">
        <v>103</v>
      </c>
      <c r="B113" s="277" t="s">
        <v>85</v>
      </c>
      <c r="C113" s="278">
        <v>1452</v>
      </c>
      <c r="D113" s="279">
        <v>1448.1000000000001</v>
      </c>
      <c r="E113" s="279">
        <v>1439.2000000000003</v>
      </c>
      <c r="F113" s="279">
        <v>1426.4</v>
      </c>
      <c r="G113" s="279">
        <v>1417.5000000000002</v>
      </c>
      <c r="H113" s="279">
        <v>1460.9000000000003</v>
      </c>
      <c r="I113" s="279">
        <v>1469.8000000000004</v>
      </c>
      <c r="J113" s="279">
        <v>1482.6000000000004</v>
      </c>
      <c r="K113" s="277">
        <v>1457</v>
      </c>
      <c r="L113" s="277">
        <v>1435.3</v>
      </c>
      <c r="M113" s="277">
        <v>5.2927099999999996</v>
      </c>
    </row>
    <row r="114" spans="1:13">
      <c r="A114" s="268">
        <v>104</v>
      </c>
      <c r="B114" s="277" t="s">
        <v>86</v>
      </c>
      <c r="C114" s="278">
        <v>352.55</v>
      </c>
      <c r="D114" s="279">
        <v>354.15000000000003</v>
      </c>
      <c r="E114" s="279">
        <v>349.40000000000009</v>
      </c>
      <c r="F114" s="279">
        <v>346.25000000000006</v>
      </c>
      <c r="G114" s="279">
        <v>341.50000000000011</v>
      </c>
      <c r="H114" s="279">
        <v>357.30000000000007</v>
      </c>
      <c r="I114" s="279">
        <v>362.04999999999995</v>
      </c>
      <c r="J114" s="279">
        <v>365.20000000000005</v>
      </c>
      <c r="K114" s="277">
        <v>358.9</v>
      </c>
      <c r="L114" s="277">
        <v>351</v>
      </c>
      <c r="M114" s="277">
        <v>28.833850000000002</v>
      </c>
    </row>
    <row r="115" spans="1:13">
      <c r="A115" s="268">
        <v>105</v>
      </c>
      <c r="B115" s="277" t="s">
        <v>236</v>
      </c>
      <c r="C115" s="278">
        <v>765.8</v>
      </c>
      <c r="D115" s="279">
        <v>776.41666666666663</v>
      </c>
      <c r="E115" s="279">
        <v>751.33333333333326</v>
      </c>
      <c r="F115" s="279">
        <v>736.86666666666667</v>
      </c>
      <c r="G115" s="279">
        <v>711.7833333333333</v>
      </c>
      <c r="H115" s="279">
        <v>790.88333333333321</v>
      </c>
      <c r="I115" s="279">
        <v>815.96666666666647</v>
      </c>
      <c r="J115" s="279">
        <v>830.43333333333317</v>
      </c>
      <c r="K115" s="277">
        <v>801.5</v>
      </c>
      <c r="L115" s="277">
        <v>761.95</v>
      </c>
      <c r="M115" s="277">
        <v>3.8892099999999998</v>
      </c>
    </row>
    <row r="116" spans="1:13">
      <c r="A116" s="268">
        <v>106</v>
      </c>
      <c r="B116" s="277" t="s">
        <v>346</v>
      </c>
      <c r="C116" s="278">
        <v>747.85</v>
      </c>
      <c r="D116" s="279">
        <v>747.2833333333333</v>
      </c>
      <c r="E116" s="279">
        <v>739.56666666666661</v>
      </c>
      <c r="F116" s="279">
        <v>731.2833333333333</v>
      </c>
      <c r="G116" s="279">
        <v>723.56666666666661</v>
      </c>
      <c r="H116" s="279">
        <v>755.56666666666661</v>
      </c>
      <c r="I116" s="279">
        <v>763.2833333333333</v>
      </c>
      <c r="J116" s="279">
        <v>771.56666666666661</v>
      </c>
      <c r="K116" s="277">
        <v>755</v>
      </c>
      <c r="L116" s="277">
        <v>739</v>
      </c>
      <c r="M116" s="277">
        <v>0.92008999999999996</v>
      </c>
    </row>
    <row r="117" spans="1:13">
      <c r="A117" s="268">
        <v>107</v>
      </c>
      <c r="B117" s="277" t="s">
        <v>331</v>
      </c>
      <c r="C117" s="278">
        <v>1751.35</v>
      </c>
      <c r="D117" s="279">
        <v>1764.6499999999999</v>
      </c>
      <c r="E117" s="279">
        <v>1719.2999999999997</v>
      </c>
      <c r="F117" s="279">
        <v>1687.2499999999998</v>
      </c>
      <c r="G117" s="279">
        <v>1641.8999999999996</v>
      </c>
      <c r="H117" s="279">
        <v>1796.6999999999998</v>
      </c>
      <c r="I117" s="279">
        <v>1842.0499999999997</v>
      </c>
      <c r="J117" s="279">
        <v>1874.1</v>
      </c>
      <c r="K117" s="277">
        <v>1810</v>
      </c>
      <c r="L117" s="277">
        <v>1732.6</v>
      </c>
      <c r="M117" s="277">
        <v>0.10358000000000001</v>
      </c>
    </row>
    <row r="118" spans="1:13">
      <c r="A118" s="268">
        <v>108</v>
      </c>
      <c r="B118" s="277" t="s">
        <v>237</v>
      </c>
      <c r="C118" s="278">
        <v>281.05</v>
      </c>
      <c r="D118" s="279">
        <v>284.08333333333337</v>
      </c>
      <c r="E118" s="279">
        <v>276.06666666666672</v>
      </c>
      <c r="F118" s="279">
        <v>271.08333333333337</v>
      </c>
      <c r="G118" s="279">
        <v>263.06666666666672</v>
      </c>
      <c r="H118" s="279">
        <v>289.06666666666672</v>
      </c>
      <c r="I118" s="279">
        <v>297.08333333333337</v>
      </c>
      <c r="J118" s="279">
        <v>302.06666666666672</v>
      </c>
      <c r="K118" s="277">
        <v>292.10000000000002</v>
      </c>
      <c r="L118" s="277">
        <v>279.10000000000002</v>
      </c>
      <c r="M118" s="277">
        <v>7.0352600000000001</v>
      </c>
    </row>
    <row r="119" spans="1:13">
      <c r="A119" s="268">
        <v>109</v>
      </c>
      <c r="B119" s="277" t="s">
        <v>2995</v>
      </c>
      <c r="C119" s="278">
        <v>226.05</v>
      </c>
      <c r="D119" s="279">
        <v>229.73333333333335</v>
      </c>
      <c r="E119" s="279">
        <v>219.76666666666671</v>
      </c>
      <c r="F119" s="279">
        <v>213.48333333333335</v>
      </c>
      <c r="G119" s="279">
        <v>203.51666666666671</v>
      </c>
      <c r="H119" s="279">
        <v>236.01666666666671</v>
      </c>
      <c r="I119" s="279">
        <v>245.98333333333335</v>
      </c>
      <c r="J119" s="279">
        <v>252.26666666666671</v>
      </c>
      <c r="K119" s="277">
        <v>239.7</v>
      </c>
      <c r="L119" s="277">
        <v>223.45</v>
      </c>
      <c r="M119" s="277">
        <v>2.9292500000000001</v>
      </c>
    </row>
    <row r="120" spans="1:13">
      <c r="A120" s="268">
        <v>110</v>
      </c>
      <c r="B120" s="277" t="s">
        <v>235</v>
      </c>
      <c r="C120" s="278">
        <v>144</v>
      </c>
      <c r="D120" s="279">
        <v>143.81666666666666</v>
      </c>
      <c r="E120" s="279">
        <v>141.73333333333332</v>
      </c>
      <c r="F120" s="279">
        <v>139.46666666666667</v>
      </c>
      <c r="G120" s="279">
        <v>137.38333333333333</v>
      </c>
      <c r="H120" s="279">
        <v>146.08333333333331</v>
      </c>
      <c r="I120" s="279">
        <v>148.16666666666669</v>
      </c>
      <c r="J120" s="279">
        <v>150.43333333333331</v>
      </c>
      <c r="K120" s="277">
        <v>145.9</v>
      </c>
      <c r="L120" s="277">
        <v>141.55000000000001</v>
      </c>
      <c r="M120" s="277">
        <v>11.8407</v>
      </c>
    </row>
    <row r="121" spans="1:13">
      <c r="A121" s="268">
        <v>111</v>
      </c>
      <c r="B121" s="277" t="s">
        <v>87</v>
      </c>
      <c r="C121" s="278">
        <v>458.85</v>
      </c>
      <c r="D121" s="279">
        <v>454.4666666666667</v>
      </c>
      <c r="E121" s="279">
        <v>448.43333333333339</v>
      </c>
      <c r="F121" s="279">
        <v>438.01666666666671</v>
      </c>
      <c r="G121" s="279">
        <v>431.98333333333341</v>
      </c>
      <c r="H121" s="279">
        <v>464.88333333333338</v>
      </c>
      <c r="I121" s="279">
        <v>470.91666666666669</v>
      </c>
      <c r="J121" s="279">
        <v>481.33333333333337</v>
      </c>
      <c r="K121" s="277">
        <v>460.5</v>
      </c>
      <c r="L121" s="277">
        <v>444.05</v>
      </c>
      <c r="M121" s="277">
        <v>10.308859999999999</v>
      </c>
    </row>
    <row r="122" spans="1:13">
      <c r="A122" s="268">
        <v>112</v>
      </c>
      <c r="B122" s="277" t="s">
        <v>347</v>
      </c>
      <c r="C122" s="278">
        <v>383.5</v>
      </c>
      <c r="D122" s="279">
        <v>385.45</v>
      </c>
      <c r="E122" s="279">
        <v>379.7</v>
      </c>
      <c r="F122" s="279">
        <v>375.9</v>
      </c>
      <c r="G122" s="279">
        <v>370.15</v>
      </c>
      <c r="H122" s="279">
        <v>389.25</v>
      </c>
      <c r="I122" s="279">
        <v>395</v>
      </c>
      <c r="J122" s="279">
        <v>398.8</v>
      </c>
      <c r="K122" s="277">
        <v>391.2</v>
      </c>
      <c r="L122" s="277">
        <v>381.65</v>
      </c>
      <c r="M122" s="277">
        <v>3.05002</v>
      </c>
    </row>
    <row r="123" spans="1:13">
      <c r="A123" s="268">
        <v>113</v>
      </c>
      <c r="B123" s="277" t="s">
        <v>88</v>
      </c>
      <c r="C123" s="278">
        <v>520</v>
      </c>
      <c r="D123" s="279">
        <v>517.43333333333339</v>
      </c>
      <c r="E123" s="279">
        <v>513.21666666666681</v>
      </c>
      <c r="F123" s="279">
        <v>506.43333333333339</v>
      </c>
      <c r="G123" s="279">
        <v>502.21666666666681</v>
      </c>
      <c r="H123" s="279">
        <v>524.21666666666681</v>
      </c>
      <c r="I123" s="279">
        <v>528.43333333333351</v>
      </c>
      <c r="J123" s="279">
        <v>535.21666666666681</v>
      </c>
      <c r="K123" s="277">
        <v>521.65</v>
      </c>
      <c r="L123" s="277">
        <v>510.65</v>
      </c>
      <c r="M123" s="277">
        <v>28.206579999999999</v>
      </c>
    </row>
    <row r="124" spans="1:13">
      <c r="A124" s="268">
        <v>114</v>
      </c>
      <c r="B124" s="277" t="s">
        <v>238</v>
      </c>
      <c r="C124" s="278">
        <v>753.5</v>
      </c>
      <c r="D124" s="279">
        <v>761.81666666666661</v>
      </c>
      <c r="E124" s="279">
        <v>741.68333333333317</v>
      </c>
      <c r="F124" s="279">
        <v>729.86666666666656</v>
      </c>
      <c r="G124" s="279">
        <v>709.73333333333312</v>
      </c>
      <c r="H124" s="279">
        <v>773.63333333333321</v>
      </c>
      <c r="I124" s="279">
        <v>793.76666666666665</v>
      </c>
      <c r="J124" s="279">
        <v>805.58333333333326</v>
      </c>
      <c r="K124" s="277">
        <v>781.95</v>
      </c>
      <c r="L124" s="277">
        <v>750</v>
      </c>
      <c r="M124" s="277">
        <v>0.75978999999999997</v>
      </c>
    </row>
    <row r="125" spans="1:13">
      <c r="A125" s="268">
        <v>115</v>
      </c>
      <c r="B125" s="277" t="s">
        <v>348</v>
      </c>
      <c r="C125" s="278">
        <v>79.599999999999994</v>
      </c>
      <c r="D125" s="279">
        <v>79.916666666666657</v>
      </c>
      <c r="E125" s="279">
        <v>78.533333333333317</v>
      </c>
      <c r="F125" s="279">
        <v>77.466666666666654</v>
      </c>
      <c r="G125" s="279">
        <v>76.083333333333314</v>
      </c>
      <c r="H125" s="279">
        <v>80.98333333333332</v>
      </c>
      <c r="I125" s="279">
        <v>82.366666666666646</v>
      </c>
      <c r="J125" s="279">
        <v>83.433333333333323</v>
      </c>
      <c r="K125" s="277">
        <v>81.3</v>
      </c>
      <c r="L125" s="277">
        <v>78.849999999999994</v>
      </c>
      <c r="M125" s="277">
        <v>1.22767</v>
      </c>
    </row>
    <row r="126" spans="1:13">
      <c r="A126" s="268">
        <v>116</v>
      </c>
      <c r="B126" s="277" t="s">
        <v>355</v>
      </c>
      <c r="C126" s="278">
        <v>340.15</v>
      </c>
      <c r="D126" s="279">
        <v>339.55</v>
      </c>
      <c r="E126" s="279">
        <v>333.6</v>
      </c>
      <c r="F126" s="279">
        <v>327.05</v>
      </c>
      <c r="G126" s="279">
        <v>321.10000000000002</v>
      </c>
      <c r="H126" s="279">
        <v>346.1</v>
      </c>
      <c r="I126" s="279">
        <v>352.04999999999995</v>
      </c>
      <c r="J126" s="279">
        <v>358.6</v>
      </c>
      <c r="K126" s="277">
        <v>345.5</v>
      </c>
      <c r="L126" s="277">
        <v>333</v>
      </c>
      <c r="M126" s="277">
        <v>1.4067400000000001</v>
      </c>
    </row>
    <row r="127" spans="1:13">
      <c r="A127" s="268">
        <v>117</v>
      </c>
      <c r="B127" s="277" t="s">
        <v>356</v>
      </c>
      <c r="C127" s="278">
        <v>171.75</v>
      </c>
      <c r="D127" s="279">
        <v>169.03333333333333</v>
      </c>
      <c r="E127" s="279">
        <v>166.31666666666666</v>
      </c>
      <c r="F127" s="279">
        <v>160.88333333333333</v>
      </c>
      <c r="G127" s="279">
        <v>158.16666666666666</v>
      </c>
      <c r="H127" s="279">
        <v>174.46666666666667</v>
      </c>
      <c r="I127" s="279">
        <v>177.18333333333331</v>
      </c>
      <c r="J127" s="279">
        <v>182.61666666666667</v>
      </c>
      <c r="K127" s="277">
        <v>171.75</v>
      </c>
      <c r="L127" s="277">
        <v>163.6</v>
      </c>
      <c r="M127" s="277">
        <v>8.5854199999999992</v>
      </c>
    </row>
    <row r="128" spans="1:13">
      <c r="A128" s="268">
        <v>118</v>
      </c>
      <c r="B128" s="277" t="s">
        <v>349</v>
      </c>
      <c r="C128" s="278">
        <v>81.650000000000006</v>
      </c>
      <c r="D128" s="279">
        <v>81.45</v>
      </c>
      <c r="E128" s="279">
        <v>80.7</v>
      </c>
      <c r="F128" s="279">
        <v>79.75</v>
      </c>
      <c r="G128" s="279">
        <v>79</v>
      </c>
      <c r="H128" s="279">
        <v>82.4</v>
      </c>
      <c r="I128" s="279">
        <v>83.15</v>
      </c>
      <c r="J128" s="279">
        <v>84.100000000000009</v>
      </c>
      <c r="K128" s="277">
        <v>82.2</v>
      </c>
      <c r="L128" s="277">
        <v>80.5</v>
      </c>
      <c r="M128" s="277">
        <v>15.87032</v>
      </c>
    </row>
    <row r="129" spans="1:13">
      <c r="A129" s="268">
        <v>119</v>
      </c>
      <c r="B129" s="277" t="s">
        <v>350</v>
      </c>
      <c r="C129" s="278">
        <v>359.8</v>
      </c>
      <c r="D129" s="279">
        <v>363.06666666666666</v>
      </c>
      <c r="E129" s="279">
        <v>354.23333333333335</v>
      </c>
      <c r="F129" s="279">
        <v>348.66666666666669</v>
      </c>
      <c r="G129" s="279">
        <v>339.83333333333337</v>
      </c>
      <c r="H129" s="279">
        <v>368.63333333333333</v>
      </c>
      <c r="I129" s="279">
        <v>377.4666666666667</v>
      </c>
      <c r="J129" s="279">
        <v>383.0333333333333</v>
      </c>
      <c r="K129" s="277">
        <v>371.9</v>
      </c>
      <c r="L129" s="277">
        <v>357.5</v>
      </c>
      <c r="M129" s="277">
        <v>0.53917999999999999</v>
      </c>
    </row>
    <row r="130" spans="1:13">
      <c r="A130" s="268">
        <v>120</v>
      </c>
      <c r="B130" s="277" t="s">
        <v>351</v>
      </c>
      <c r="C130" s="278">
        <v>808.3</v>
      </c>
      <c r="D130" s="279">
        <v>812.1</v>
      </c>
      <c r="E130" s="279">
        <v>798.2</v>
      </c>
      <c r="F130" s="279">
        <v>788.1</v>
      </c>
      <c r="G130" s="279">
        <v>774.2</v>
      </c>
      <c r="H130" s="279">
        <v>822.2</v>
      </c>
      <c r="I130" s="279">
        <v>836.09999999999991</v>
      </c>
      <c r="J130" s="279">
        <v>846.2</v>
      </c>
      <c r="K130" s="277">
        <v>826</v>
      </c>
      <c r="L130" s="277">
        <v>802</v>
      </c>
      <c r="M130" s="277">
        <v>6.2459300000000004</v>
      </c>
    </row>
    <row r="131" spans="1:13">
      <c r="A131" s="268">
        <v>121</v>
      </c>
      <c r="B131" s="277" t="s">
        <v>352</v>
      </c>
      <c r="C131" s="278">
        <v>113.85</v>
      </c>
      <c r="D131" s="279">
        <v>115.01666666666667</v>
      </c>
      <c r="E131" s="279">
        <v>111.53333333333333</v>
      </c>
      <c r="F131" s="279">
        <v>109.21666666666667</v>
      </c>
      <c r="G131" s="279">
        <v>105.73333333333333</v>
      </c>
      <c r="H131" s="279">
        <v>117.33333333333333</v>
      </c>
      <c r="I131" s="279">
        <v>120.81666666666665</v>
      </c>
      <c r="J131" s="279">
        <v>123.13333333333333</v>
      </c>
      <c r="K131" s="277">
        <v>118.5</v>
      </c>
      <c r="L131" s="277">
        <v>112.7</v>
      </c>
      <c r="M131" s="277">
        <v>22.362449999999999</v>
      </c>
    </row>
    <row r="132" spans="1:13">
      <c r="A132" s="268">
        <v>122</v>
      </c>
      <c r="B132" s="277" t="s">
        <v>1220</v>
      </c>
      <c r="C132" s="278">
        <v>771.45</v>
      </c>
      <c r="D132" s="279">
        <v>772.65</v>
      </c>
      <c r="E132" s="279">
        <v>761.3</v>
      </c>
      <c r="F132" s="279">
        <v>751.15</v>
      </c>
      <c r="G132" s="279">
        <v>739.8</v>
      </c>
      <c r="H132" s="279">
        <v>782.8</v>
      </c>
      <c r="I132" s="279">
        <v>794.15000000000009</v>
      </c>
      <c r="J132" s="279">
        <v>804.3</v>
      </c>
      <c r="K132" s="277">
        <v>784</v>
      </c>
      <c r="L132" s="277">
        <v>762.5</v>
      </c>
      <c r="M132" s="277">
        <v>0.65046999999999999</v>
      </c>
    </row>
    <row r="133" spans="1:13">
      <c r="A133" s="268">
        <v>123</v>
      </c>
      <c r="B133" s="277" t="s">
        <v>90</v>
      </c>
      <c r="C133" s="278">
        <v>13.8</v>
      </c>
      <c r="D133" s="279">
        <v>13.816666666666668</v>
      </c>
      <c r="E133" s="279">
        <v>13.333333333333336</v>
      </c>
      <c r="F133" s="279">
        <v>12.866666666666667</v>
      </c>
      <c r="G133" s="279">
        <v>12.383333333333335</v>
      </c>
      <c r="H133" s="279">
        <v>14.283333333333337</v>
      </c>
      <c r="I133" s="279">
        <v>14.766666666666667</v>
      </c>
      <c r="J133" s="279">
        <v>15.233333333333338</v>
      </c>
      <c r="K133" s="277">
        <v>14.3</v>
      </c>
      <c r="L133" s="277">
        <v>13.35</v>
      </c>
      <c r="M133" s="277">
        <v>71.051829999999995</v>
      </c>
    </row>
    <row r="134" spans="1:13">
      <c r="A134" s="268">
        <v>124</v>
      </c>
      <c r="B134" s="277" t="s">
        <v>91</v>
      </c>
      <c r="C134" s="278">
        <v>3126.2</v>
      </c>
      <c r="D134" s="279">
        <v>3106.75</v>
      </c>
      <c r="E134" s="279">
        <v>3068.5</v>
      </c>
      <c r="F134" s="279">
        <v>3010.8</v>
      </c>
      <c r="G134" s="279">
        <v>2972.55</v>
      </c>
      <c r="H134" s="279">
        <v>3164.45</v>
      </c>
      <c r="I134" s="279">
        <v>3202.7</v>
      </c>
      <c r="J134" s="279">
        <v>3260.3999999999996</v>
      </c>
      <c r="K134" s="277">
        <v>3145</v>
      </c>
      <c r="L134" s="277">
        <v>3049.05</v>
      </c>
      <c r="M134" s="277">
        <v>10.59435</v>
      </c>
    </row>
    <row r="135" spans="1:13">
      <c r="A135" s="268">
        <v>125</v>
      </c>
      <c r="B135" s="277" t="s">
        <v>357</v>
      </c>
      <c r="C135" s="278">
        <v>8840.4</v>
      </c>
      <c r="D135" s="279">
        <v>8864.1333333333332</v>
      </c>
      <c r="E135" s="279">
        <v>8702.2666666666664</v>
      </c>
      <c r="F135" s="279">
        <v>8564.1333333333332</v>
      </c>
      <c r="G135" s="279">
        <v>8402.2666666666664</v>
      </c>
      <c r="H135" s="279">
        <v>9002.2666666666664</v>
      </c>
      <c r="I135" s="279">
        <v>9164.1333333333314</v>
      </c>
      <c r="J135" s="279">
        <v>9302.2666666666664</v>
      </c>
      <c r="K135" s="277">
        <v>9026</v>
      </c>
      <c r="L135" s="277">
        <v>8726</v>
      </c>
      <c r="M135" s="277">
        <v>0.17563999999999999</v>
      </c>
    </row>
    <row r="136" spans="1:13">
      <c r="A136" s="268">
        <v>126</v>
      </c>
      <c r="B136" s="277" t="s">
        <v>93</v>
      </c>
      <c r="C136" s="278">
        <v>159.25</v>
      </c>
      <c r="D136" s="279">
        <v>159.30000000000001</v>
      </c>
      <c r="E136" s="279">
        <v>156.75000000000003</v>
      </c>
      <c r="F136" s="279">
        <v>154.25000000000003</v>
      </c>
      <c r="G136" s="279">
        <v>151.70000000000005</v>
      </c>
      <c r="H136" s="279">
        <v>161.80000000000001</v>
      </c>
      <c r="I136" s="279">
        <v>164.34999999999997</v>
      </c>
      <c r="J136" s="279">
        <v>166.85</v>
      </c>
      <c r="K136" s="277">
        <v>161.85</v>
      </c>
      <c r="L136" s="277">
        <v>156.80000000000001</v>
      </c>
      <c r="M136" s="277">
        <v>85.188569999999999</v>
      </c>
    </row>
    <row r="137" spans="1:13">
      <c r="A137" s="268">
        <v>127</v>
      </c>
      <c r="B137" s="277" t="s">
        <v>231</v>
      </c>
      <c r="C137" s="278">
        <v>2110.4499999999998</v>
      </c>
      <c r="D137" s="279">
        <v>2137.2000000000003</v>
      </c>
      <c r="E137" s="279">
        <v>2077.2500000000005</v>
      </c>
      <c r="F137" s="279">
        <v>2044.0500000000002</v>
      </c>
      <c r="G137" s="279">
        <v>1984.1000000000004</v>
      </c>
      <c r="H137" s="279">
        <v>2170.4000000000005</v>
      </c>
      <c r="I137" s="279">
        <v>2230.3500000000004</v>
      </c>
      <c r="J137" s="279">
        <v>2263.5500000000006</v>
      </c>
      <c r="K137" s="277">
        <v>2197.15</v>
      </c>
      <c r="L137" s="277">
        <v>2104</v>
      </c>
      <c r="M137" s="277">
        <v>4.3892800000000003</v>
      </c>
    </row>
    <row r="138" spans="1:13">
      <c r="A138" s="268">
        <v>128</v>
      </c>
      <c r="B138" s="277" t="s">
        <v>94</v>
      </c>
      <c r="C138" s="278">
        <v>5159.5</v>
      </c>
      <c r="D138" s="279">
        <v>5150.833333333333</v>
      </c>
      <c r="E138" s="279">
        <v>5111.6666666666661</v>
      </c>
      <c r="F138" s="279">
        <v>5063.833333333333</v>
      </c>
      <c r="G138" s="279">
        <v>5024.6666666666661</v>
      </c>
      <c r="H138" s="279">
        <v>5198.6666666666661</v>
      </c>
      <c r="I138" s="279">
        <v>5237.8333333333321</v>
      </c>
      <c r="J138" s="279">
        <v>5285.6666666666661</v>
      </c>
      <c r="K138" s="277">
        <v>5190</v>
      </c>
      <c r="L138" s="277">
        <v>5103</v>
      </c>
      <c r="M138" s="277">
        <v>18.376830000000002</v>
      </c>
    </row>
    <row r="139" spans="1:13">
      <c r="A139" s="268">
        <v>129</v>
      </c>
      <c r="B139" s="277" t="s">
        <v>1263</v>
      </c>
      <c r="C139" s="278">
        <v>725.55</v>
      </c>
      <c r="D139" s="279">
        <v>722.01666666666677</v>
      </c>
      <c r="E139" s="279">
        <v>709.53333333333353</v>
      </c>
      <c r="F139" s="279">
        <v>693.51666666666677</v>
      </c>
      <c r="G139" s="279">
        <v>681.03333333333353</v>
      </c>
      <c r="H139" s="279">
        <v>738.03333333333353</v>
      </c>
      <c r="I139" s="279">
        <v>750.51666666666688</v>
      </c>
      <c r="J139" s="279">
        <v>766.53333333333353</v>
      </c>
      <c r="K139" s="277">
        <v>734.5</v>
      </c>
      <c r="L139" s="277">
        <v>706</v>
      </c>
      <c r="M139" s="277">
        <v>1.46488</v>
      </c>
    </row>
    <row r="140" spans="1:13">
      <c r="A140" s="268">
        <v>130</v>
      </c>
      <c r="B140" s="277" t="s">
        <v>239</v>
      </c>
      <c r="C140" s="278">
        <v>58.75</v>
      </c>
      <c r="D140" s="279">
        <v>58.666666666666664</v>
      </c>
      <c r="E140" s="279">
        <v>57.833333333333329</v>
      </c>
      <c r="F140" s="279">
        <v>56.916666666666664</v>
      </c>
      <c r="G140" s="279">
        <v>56.083333333333329</v>
      </c>
      <c r="H140" s="279">
        <v>59.583333333333329</v>
      </c>
      <c r="I140" s="279">
        <v>60.416666666666657</v>
      </c>
      <c r="J140" s="279">
        <v>61.333333333333329</v>
      </c>
      <c r="K140" s="277">
        <v>59.5</v>
      </c>
      <c r="L140" s="277">
        <v>57.75</v>
      </c>
      <c r="M140" s="277">
        <v>3.9579599999999999</v>
      </c>
    </row>
    <row r="141" spans="1:13">
      <c r="A141" s="268">
        <v>131</v>
      </c>
      <c r="B141" s="277" t="s">
        <v>95</v>
      </c>
      <c r="C141" s="278">
        <v>2210.15</v>
      </c>
      <c r="D141" s="279">
        <v>2205.7833333333333</v>
      </c>
      <c r="E141" s="279">
        <v>2186.5666666666666</v>
      </c>
      <c r="F141" s="279">
        <v>2162.9833333333331</v>
      </c>
      <c r="G141" s="279">
        <v>2143.7666666666664</v>
      </c>
      <c r="H141" s="279">
        <v>2229.3666666666668</v>
      </c>
      <c r="I141" s="279">
        <v>2248.583333333333</v>
      </c>
      <c r="J141" s="279">
        <v>2272.166666666667</v>
      </c>
      <c r="K141" s="277">
        <v>2225</v>
      </c>
      <c r="L141" s="277">
        <v>2182.1999999999998</v>
      </c>
      <c r="M141" s="277">
        <v>9.3050899999999999</v>
      </c>
    </row>
    <row r="142" spans="1:13">
      <c r="A142" s="268">
        <v>132</v>
      </c>
      <c r="B142" s="277" t="s">
        <v>359</v>
      </c>
      <c r="C142" s="278">
        <v>287.10000000000002</v>
      </c>
      <c r="D142" s="279">
        <v>286.08333333333331</v>
      </c>
      <c r="E142" s="279">
        <v>281.46666666666664</v>
      </c>
      <c r="F142" s="279">
        <v>275.83333333333331</v>
      </c>
      <c r="G142" s="279">
        <v>271.21666666666664</v>
      </c>
      <c r="H142" s="279">
        <v>291.71666666666664</v>
      </c>
      <c r="I142" s="279">
        <v>296.33333333333331</v>
      </c>
      <c r="J142" s="279">
        <v>301.96666666666664</v>
      </c>
      <c r="K142" s="277">
        <v>290.7</v>
      </c>
      <c r="L142" s="277">
        <v>280.45</v>
      </c>
      <c r="M142" s="277">
        <v>4.0606099999999996</v>
      </c>
    </row>
    <row r="143" spans="1:13">
      <c r="A143" s="268">
        <v>133</v>
      </c>
      <c r="B143" s="277" t="s">
        <v>360</v>
      </c>
      <c r="C143" s="278">
        <v>81.5</v>
      </c>
      <c r="D143" s="279">
        <v>82.13333333333334</v>
      </c>
      <c r="E143" s="279">
        <v>80.366666666666674</v>
      </c>
      <c r="F143" s="279">
        <v>79.233333333333334</v>
      </c>
      <c r="G143" s="279">
        <v>77.466666666666669</v>
      </c>
      <c r="H143" s="279">
        <v>83.26666666666668</v>
      </c>
      <c r="I143" s="279">
        <v>85.03333333333336</v>
      </c>
      <c r="J143" s="279">
        <v>86.166666666666686</v>
      </c>
      <c r="K143" s="277">
        <v>83.9</v>
      </c>
      <c r="L143" s="277">
        <v>81</v>
      </c>
      <c r="M143" s="277">
        <v>5.1662999999999997</v>
      </c>
    </row>
    <row r="144" spans="1:13">
      <c r="A144" s="268">
        <v>134</v>
      </c>
      <c r="B144" s="277" t="s">
        <v>361</v>
      </c>
      <c r="C144" s="278">
        <v>119.85</v>
      </c>
      <c r="D144" s="279">
        <v>120.43333333333334</v>
      </c>
      <c r="E144" s="279">
        <v>116.91666666666667</v>
      </c>
      <c r="F144" s="279">
        <v>113.98333333333333</v>
      </c>
      <c r="G144" s="279">
        <v>110.46666666666667</v>
      </c>
      <c r="H144" s="279">
        <v>123.36666666666667</v>
      </c>
      <c r="I144" s="279">
        <v>126.88333333333333</v>
      </c>
      <c r="J144" s="279">
        <v>129.81666666666666</v>
      </c>
      <c r="K144" s="277">
        <v>123.95</v>
      </c>
      <c r="L144" s="277">
        <v>117.5</v>
      </c>
      <c r="M144" s="277">
        <v>0.61714999999999998</v>
      </c>
    </row>
    <row r="145" spans="1:13">
      <c r="A145" s="268">
        <v>135</v>
      </c>
      <c r="B145" s="277" t="s">
        <v>240</v>
      </c>
      <c r="C145" s="278">
        <v>350.2</v>
      </c>
      <c r="D145" s="279">
        <v>350.95</v>
      </c>
      <c r="E145" s="279">
        <v>346.95</v>
      </c>
      <c r="F145" s="279">
        <v>343.7</v>
      </c>
      <c r="G145" s="279">
        <v>339.7</v>
      </c>
      <c r="H145" s="279">
        <v>354.2</v>
      </c>
      <c r="I145" s="279">
        <v>358.2</v>
      </c>
      <c r="J145" s="279">
        <v>361.45</v>
      </c>
      <c r="K145" s="277">
        <v>354.95</v>
      </c>
      <c r="L145" s="277">
        <v>347.7</v>
      </c>
      <c r="M145" s="277">
        <v>3.0189699999999999</v>
      </c>
    </row>
    <row r="146" spans="1:13">
      <c r="A146" s="268">
        <v>136</v>
      </c>
      <c r="B146" s="277" t="s">
        <v>241</v>
      </c>
      <c r="C146" s="278">
        <v>1136.05</v>
      </c>
      <c r="D146" s="279">
        <v>1140.0166666666667</v>
      </c>
      <c r="E146" s="279">
        <v>1121.0333333333333</v>
      </c>
      <c r="F146" s="279">
        <v>1106.0166666666667</v>
      </c>
      <c r="G146" s="279">
        <v>1087.0333333333333</v>
      </c>
      <c r="H146" s="279">
        <v>1155.0333333333333</v>
      </c>
      <c r="I146" s="279">
        <v>1174.0166666666664</v>
      </c>
      <c r="J146" s="279">
        <v>1189.0333333333333</v>
      </c>
      <c r="K146" s="277">
        <v>1159</v>
      </c>
      <c r="L146" s="277">
        <v>1125</v>
      </c>
      <c r="M146" s="277">
        <v>0.27039000000000002</v>
      </c>
    </row>
    <row r="147" spans="1:13">
      <c r="A147" s="268">
        <v>137</v>
      </c>
      <c r="B147" s="277" t="s">
        <v>242</v>
      </c>
      <c r="C147" s="278">
        <v>64.45</v>
      </c>
      <c r="D147" s="279">
        <v>64.600000000000009</v>
      </c>
      <c r="E147" s="279">
        <v>63.850000000000023</v>
      </c>
      <c r="F147" s="279">
        <v>63.250000000000014</v>
      </c>
      <c r="G147" s="279">
        <v>62.500000000000028</v>
      </c>
      <c r="H147" s="279">
        <v>65.200000000000017</v>
      </c>
      <c r="I147" s="279">
        <v>65.949999999999989</v>
      </c>
      <c r="J147" s="279">
        <v>66.550000000000011</v>
      </c>
      <c r="K147" s="277">
        <v>65.349999999999994</v>
      </c>
      <c r="L147" s="277">
        <v>64</v>
      </c>
      <c r="M147" s="277">
        <v>9.7507300000000008</v>
      </c>
    </row>
    <row r="148" spans="1:13">
      <c r="A148" s="268">
        <v>138</v>
      </c>
      <c r="B148" s="277" t="s">
        <v>96</v>
      </c>
      <c r="C148" s="278">
        <v>54.35</v>
      </c>
      <c r="D148" s="279">
        <v>54.183333333333337</v>
      </c>
      <c r="E148" s="279">
        <v>53.366666666666674</v>
      </c>
      <c r="F148" s="279">
        <v>52.38333333333334</v>
      </c>
      <c r="G148" s="279">
        <v>51.566666666666677</v>
      </c>
      <c r="H148" s="279">
        <v>55.166666666666671</v>
      </c>
      <c r="I148" s="279">
        <v>55.983333333333334</v>
      </c>
      <c r="J148" s="279">
        <v>56.966666666666669</v>
      </c>
      <c r="K148" s="277">
        <v>55</v>
      </c>
      <c r="L148" s="277">
        <v>53.2</v>
      </c>
      <c r="M148" s="277">
        <v>41.973700000000001</v>
      </c>
    </row>
    <row r="149" spans="1:13">
      <c r="A149" s="268">
        <v>139</v>
      </c>
      <c r="B149" s="277" t="s">
        <v>362</v>
      </c>
      <c r="C149" s="278">
        <v>541.25</v>
      </c>
      <c r="D149" s="279">
        <v>545.25</v>
      </c>
      <c r="E149" s="279">
        <v>535.5</v>
      </c>
      <c r="F149" s="279">
        <v>529.75</v>
      </c>
      <c r="G149" s="279">
        <v>520</v>
      </c>
      <c r="H149" s="279">
        <v>551</v>
      </c>
      <c r="I149" s="279">
        <v>560.75</v>
      </c>
      <c r="J149" s="279">
        <v>566.5</v>
      </c>
      <c r="K149" s="277">
        <v>555</v>
      </c>
      <c r="L149" s="277">
        <v>539.5</v>
      </c>
      <c r="M149" s="277">
        <v>0.98319999999999996</v>
      </c>
    </row>
    <row r="150" spans="1:13">
      <c r="A150" s="268">
        <v>140</v>
      </c>
      <c r="B150" s="277" t="s">
        <v>1297</v>
      </c>
      <c r="C150" s="278">
        <v>1362.7</v>
      </c>
      <c r="D150" s="279">
        <v>1374.5333333333335</v>
      </c>
      <c r="E150" s="279">
        <v>1340.2166666666672</v>
      </c>
      <c r="F150" s="279">
        <v>1317.7333333333336</v>
      </c>
      <c r="G150" s="279">
        <v>1283.4166666666672</v>
      </c>
      <c r="H150" s="279">
        <v>1397.0166666666671</v>
      </c>
      <c r="I150" s="279">
        <v>1431.3333333333333</v>
      </c>
      <c r="J150" s="279">
        <v>1453.8166666666671</v>
      </c>
      <c r="K150" s="277">
        <v>1408.85</v>
      </c>
      <c r="L150" s="277">
        <v>1352.05</v>
      </c>
      <c r="M150" s="277">
        <v>2.5420000000000002E-2</v>
      </c>
    </row>
    <row r="151" spans="1:13">
      <c r="A151" s="268">
        <v>141</v>
      </c>
      <c r="B151" s="277" t="s">
        <v>97</v>
      </c>
      <c r="C151" s="278">
        <v>1235.55</v>
      </c>
      <c r="D151" s="279">
        <v>1252.3</v>
      </c>
      <c r="E151" s="279">
        <v>1208.25</v>
      </c>
      <c r="F151" s="279">
        <v>1180.95</v>
      </c>
      <c r="G151" s="279">
        <v>1136.9000000000001</v>
      </c>
      <c r="H151" s="279">
        <v>1279.5999999999999</v>
      </c>
      <c r="I151" s="279">
        <v>1323.6499999999996</v>
      </c>
      <c r="J151" s="279">
        <v>1350.9499999999998</v>
      </c>
      <c r="K151" s="277">
        <v>1296.3499999999999</v>
      </c>
      <c r="L151" s="277">
        <v>1225</v>
      </c>
      <c r="M151" s="277">
        <v>22.67887</v>
      </c>
    </row>
    <row r="152" spans="1:13">
      <c r="A152" s="268">
        <v>142</v>
      </c>
      <c r="B152" s="277" t="s">
        <v>363</v>
      </c>
      <c r="C152" s="278">
        <v>245.45</v>
      </c>
      <c r="D152" s="279">
        <v>246.25</v>
      </c>
      <c r="E152" s="279">
        <v>239.2</v>
      </c>
      <c r="F152" s="279">
        <v>232.95</v>
      </c>
      <c r="G152" s="279">
        <v>225.89999999999998</v>
      </c>
      <c r="H152" s="279">
        <v>252.5</v>
      </c>
      <c r="I152" s="279">
        <v>259.55</v>
      </c>
      <c r="J152" s="279">
        <v>265.8</v>
      </c>
      <c r="K152" s="277">
        <v>253.3</v>
      </c>
      <c r="L152" s="277">
        <v>240</v>
      </c>
      <c r="M152" s="277">
        <v>2.3822999999999999</v>
      </c>
    </row>
    <row r="153" spans="1:13">
      <c r="A153" s="268">
        <v>143</v>
      </c>
      <c r="B153" s="277" t="s">
        <v>98</v>
      </c>
      <c r="C153" s="278">
        <v>166.05</v>
      </c>
      <c r="D153" s="279">
        <v>165.88333333333333</v>
      </c>
      <c r="E153" s="279">
        <v>162.91666666666666</v>
      </c>
      <c r="F153" s="279">
        <v>159.78333333333333</v>
      </c>
      <c r="G153" s="279">
        <v>156.81666666666666</v>
      </c>
      <c r="H153" s="279">
        <v>169.01666666666665</v>
      </c>
      <c r="I153" s="279">
        <v>171.98333333333335</v>
      </c>
      <c r="J153" s="279">
        <v>175.11666666666665</v>
      </c>
      <c r="K153" s="277">
        <v>168.85</v>
      </c>
      <c r="L153" s="277">
        <v>162.75</v>
      </c>
      <c r="M153" s="277">
        <v>42.23272</v>
      </c>
    </row>
    <row r="154" spans="1:13">
      <c r="A154" s="268">
        <v>144</v>
      </c>
      <c r="B154" s="277" t="s">
        <v>243</v>
      </c>
      <c r="C154" s="278">
        <v>8.35</v>
      </c>
      <c r="D154" s="279">
        <v>8.4499999999999993</v>
      </c>
      <c r="E154" s="279">
        <v>8.1999999999999993</v>
      </c>
      <c r="F154" s="279">
        <v>8.0500000000000007</v>
      </c>
      <c r="G154" s="279">
        <v>7.8000000000000007</v>
      </c>
      <c r="H154" s="279">
        <v>8.5999999999999979</v>
      </c>
      <c r="I154" s="279">
        <v>8.8499999999999979</v>
      </c>
      <c r="J154" s="279">
        <v>8.9999999999999964</v>
      </c>
      <c r="K154" s="277">
        <v>8.6999999999999993</v>
      </c>
      <c r="L154" s="277">
        <v>8.3000000000000007</v>
      </c>
      <c r="M154" s="277">
        <v>49.306370000000001</v>
      </c>
    </row>
    <row r="155" spans="1:13">
      <c r="A155" s="268">
        <v>145</v>
      </c>
      <c r="B155" s="277" t="s">
        <v>364</v>
      </c>
      <c r="C155" s="278">
        <v>346.65</v>
      </c>
      <c r="D155" s="279">
        <v>346.45</v>
      </c>
      <c r="E155" s="279">
        <v>340.7</v>
      </c>
      <c r="F155" s="279">
        <v>334.75</v>
      </c>
      <c r="G155" s="279">
        <v>329</v>
      </c>
      <c r="H155" s="279">
        <v>352.4</v>
      </c>
      <c r="I155" s="279">
        <v>358.15</v>
      </c>
      <c r="J155" s="279">
        <v>364.09999999999997</v>
      </c>
      <c r="K155" s="277">
        <v>352.2</v>
      </c>
      <c r="L155" s="277">
        <v>340.5</v>
      </c>
      <c r="M155" s="277">
        <v>1.63639</v>
      </c>
    </row>
    <row r="156" spans="1:13">
      <c r="A156" s="268">
        <v>146</v>
      </c>
      <c r="B156" s="277" t="s">
        <v>99</v>
      </c>
      <c r="C156" s="278">
        <v>50.8</v>
      </c>
      <c r="D156" s="279">
        <v>51.116666666666674</v>
      </c>
      <c r="E156" s="279">
        <v>49.883333333333347</v>
      </c>
      <c r="F156" s="279">
        <v>48.966666666666676</v>
      </c>
      <c r="G156" s="279">
        <v>47.733333333333348</v>
      </c>
      <c r="H156" s="279">
        <v>52.033333333333346</v>
      </c>
      <c r="I156" s="279">
        <v>53.266666666666666</v>
      </c>
      <c r="J156" s="279">
        <v>54.183333333333344</v>
      </c>
      <c r="K156" s="277">
        <v>52.35</v>
      </c>
      <c r="L156" s="277">
        <v>50.2</v>
      </c>
      <c r="M156" s="277">
        <v>375.25155000000001</v>
      </c>
    </row>
    <row r="157" spans="1:13">
      <c r="A157" s="268">
        <v>147</v>
      </c>
      <c r="B157" s="277" t="s">
        <v>367</v>
      </c>
      <c r="C157" s="278">
        <v>287.89999999999998</v>
      </c>
      <c r="D157" s="279">
        <v>286.5333333333333</v>
      </c>
      <c r="E157" s="279">
        <v>281.06666666666661</v>
      </c>
      <c r="F157" s="279">
        <v>274.23333333333329</v>
      </c>
      <c r="G157" s="279">
        <v>268.76666666666659</v>
      </c>
      <c r="H157" s="279">
        <v>293.36666666666662</v>
      </c>
      <c r="I157" s="279">
        <v>298.83333333333331</v>
      </c>
      <c r="J157" s="279">
        <v>305.66666666666663</v>
      </c>
      <c r="K157" s="277">
        <v>292</v>
      </c>
      <c r="L157" s="277">
        <v>279.7</v>
      </c>
      <c r="M157" s="277">
        <v>2.01457</v>
      </c>
    </row>
    <row r="158" spans="1:13">
      <c r="A158" s="268">
        <v>148</v>
      </c>
      <c r="B158" s="277" t="s">
        <v>366</v>
      </c>
      <c r="C158" s="278">
        <v>2543.3000000000002</v>
      </c>
      <c r="D158" s="279">
        <v>2580.7666666666669</v>
      </c>
      <c r="E158" s="279">
        <v>2492.5333333333338</v>
      </c>
      <c r="F158" s="279">
        <v>2441.7666666666669</v>
      </c>
      <c r="G158" s="279">
        <v>2353.5333333333338</v>
      </c>
      <c r="H158" s="279">
        <v>2631.5333333333338</v>
      </c>
      <c r="I158" s="279">
        <v>2719.7666666666664</v>
      </c>
      <c r="J158" s="279">
        <v>2770.5333333333338</v>
      </c>
      <c r="K158" s="277">
        <v>2669</v>
      </c>
      <c r="L158" s="277">
        <v>2530</v>
      </c>
      <c r="M158" s="277">
        <v>0.51032</v>
      </c>
    </row>
    <row r="159" spans="1:13">
      <c r="A159" s="268">
        <v>149</v>
      </c>
      <c r="B159" s="277" t="s">
        <v>368</v>
      </c>
      <c r="C159" s="278">
        <v>520.75</v>
      </c>
      <c r="D159" s="279">
        <v>515.73333333333335</v>
      </c>
      <c r="E159" s="279">
        <v>507.4666666666667</v>
      </c>
      <c r="F159" s="279">
        <v>494.18333333333334</v>
      </c>
      <c r="G159" s="279">
        <v>485.91666666666669</v>
      </c>
      <c r="H159" s="279">
        <v>529.01666666666665</v>
      </c>
      <c r="I159" s="279">
        <v>537.2833333333333</v>
      </c>
      <c r="J159" s="279">
        <v>550.56666666666672</v>
      </c>
      <c r="K159" s="277">
        <v>524</v>
      </c>
      <c r="L159" s="277">
        <v>502.45</v>
      </c>
      <c r="M159" s="277">
        <v>0.28971999999999998</v>
      </c>
    </row>
    <row r="160" spans="1:13">
      <c r="A160" s="268">
        <v>150</v>
      </c>
      <c r="B160" s="277" t="s">
        <v>2940</v>
      </c>
      <c r="C160" s="278">
        <v>499.35</v>
      </c>
      <c r="D160" s="279">
        <v>499.08333333333331</v>
      </c>
      <c r="E160" s="279">
        <v>490.26666666666665</v>
      </c>
      <c r="F160" s="279">
        <v>481.18333333333334</v>
      </c>
      <c r="G160" s="279">
        <v>472.36666666666667</v>
      </c>
      <c r="H160" s="279">
        <v>508.16666666666663</v>
      </c>
      <c r="I160" s="279">
        <v>516.98333333333335</v>
      </c>
      <c r="J160" s="279">
        <v>526.06666666666661</v>
      </c>
      <c r="K160" s="277">
        <v>507.9</v>
      </c>
      <c r="L160" s="277">
        <v>490</v>
      </c>
      <c r="M160" s="277">
        <v>0.38995000000000002</v>
      </c>
    </row>
    <row r="161" spans="1:13">
      <c r="A161" s="268">
        <v>151</v>
      </c>
      <c r="B161" s="277" t="s">
        <v>370</v>
      </c>
      <c r="C161" s="278">
        <v>135.15</v>
      </c>
      <c r="D161" s="279">
        <v>135.66666666666666</v>
      </c>
      <c r="E161" s="279">
        <v>134.48333333333332</v>
      </c>
      <c r="F161" s="279">
        <v>133.81666666666666</v>
      </c>
      <c r="G161" s="279">
        <v>132.63333333333333</v>
      </c>
      <c r="H161" s="279">
        <v>136.33333333333331</v>
      </c>
      <c r="I161" s="279">
        <v>137.51666666666665</v>
      </c>
      <c r="J161" s="279">
        <v>138.18333333333331</v>
      </c>
      <c r="K161" s="277">
        <v>136.85</v>
      </c>
      <c r="L161" s="277">
        <v>135</v>
      </c>
      <c r="M161" s="277">
        <v>5.90977</v>
      </c>
    </row>
    <row r="162" spans="1:13">
      <c r="A162" s="268">
        <v>152</v>
      </c>
      <c r="B162" s="277" t="s">
        <v>244</v>
      </c>
      <c r="C162" s="278">
        <v>89.2</v>
      </c>
      <c r="D162" s="279">
        <v>89.716666666666654</v>
      </c>
      <c r="E162" s="279">
        <v>87.583333333333314</v>
      </c>
      <c r="F162" s="279">
        <v>85.966666666666654</v>
      </c>
      <c r="G162" s="279">
        <v>83.833333333333314</v>
      </c>
      <c r="H162" s="279">
        <v>91.333333333333314</v>
      </c>
      <c r="I162" s="279">
        <v>93.466666666666669</v>
      </c>
      <c r="J162" s="279">
        <v>95.083333333333314</v>
      </c>
      <c r="K162" s="277">
        <v>91.85</v>
      </c>
      <c r="L162" s="277">
        <v>88.1</v>
      </c>
      <c r="M162" s="277">
        <v>28.23977</v>
      </c>
    </row>
    <row r="163" spans="1:13">
      <c r="A163" s="268">
        <v>153</v>
      </c>
      <c r="B163" s="277" t="s">
        <v>369</v>
      </c>
      <c r="C163" s="278">
        <v>71.400000000000006</v>
      </c>
      <c r="D163" s="279">
        <v>72.066666666666677</v>
      </c>
      <c r="E163" s="279">
        <v>70.433333333333351</v>
      </c>
      <c r="F163" s="279">
        <v>69.466666666666669</v>
      </c>
      <c r="G163" s="279">
        <v>67.833333333333343</v>
      </c>
      <c r="H163" s="279">
        <v>73.03333333333336</v>
      </c>
      <c r="I163" s="279">
        <v>74.666666666666686</v>
      </c>
      <c r="J163" s="279">
        <v>75.633333333333368</v>
      </c>
      <c r="K163" s="277">
        <v>73.7</v>
      </c>
      <c r="L163" s="277">
        <v>71.099999999999994</v>
      </c>
      <c r="M163" s="277">
        <v>23.631959999999999</v>
      </c>
    </row>
    <row r="164" spans="1:13">
      <c r="A164" s="268">
        <v>154</v>
      </c>
      <c r="B164" s="277" t="s">
        <v>100</v>
      </c>
      <c r="C164" s="278">
        <v>87</v>
      </c>
      <c r="D164" s="279">
        <v>87.716666666666654</v>
      </c>
      <c r="E164" s="279">
        <v>85.633333333333312</v>
      </c>
      <c r="F164" s="279">
        <v>84.266666666666652</v>
      </c>
      <c r="G164" s="279">
        <v>82.183333333333309</v>
      </c>
      <c r="H164" s="279">
        <v>89.083333333333314</v>
      </c>
      <c r="I164" s="279">
        <v>91.166666666666657</v>
      </c>
      <c r="J164" s="279">
        <v>92.533333333333317</v>
      </c>
      <c r="K164" s="277">
        <v>89.8</v>
      </c>
      <c r="L164" s="277">
        <v>86.35</v>
      </c>
      <c r="M164" s="277">
        <v>137.96331000000001</v>
      </c>
    </row>
    <row r="165" spans="1:13">
      <c r="A165" s="268">
        <v>155</v>
      </c>
      <c r="B165" s="277" t="s">
        <v>375</v>
      </c>
      <c r="C165" s="278">
        <v>1881.8</v>
      </c>
      <c r="D165" s="279">
        <v>1890.6000000000001</v>
      </c>
      <c r="E165" s="279">
        <v>1866.2000000000003</v>
      </c>
      <c r="F165" s="279">
        <v>1850.6000000000001</v>
      </c>
      <c r="G165" s="279">
        <v>1826.2000000000003</v>
      </c>
      <c r="H165" s="279">
        <v>1906.2000000000003</v>
      </c>
      <c r="I165" s="279">
        <v>1930.6000000000004</v>
      </c>
      <c r="J165" s="279">
        <v>1946.2000000000003</v>
      </c>
      <c r="K165" s="277">
        <v>1915</v>
      </c>
      <c r="L165" s="277">
        <v>1875</v>
      </c>
      <c r="M165" s="277">
        <v>7.1209999999999996E-2</v>
      </c>
    </row>
    <row r="166" spans="1:13">
      <c r="A166" s="268">
        <v>156</v>
      </c>
      <c r="B166" s="277" t="s">
        <v>376</v>
      </c>
      <c r="C166" s="278">
        <v>2131.85</v>
      </c>
      <c r="D166" s="279">
        <v>2127.4166666666665</v>
      </c>
      <c r="E166" s="279">
        <v>2100.7333333333331</v>
      </c>
      <c r="F166" s="279">
        <v>2069.6166666666668</v>
      </c>
      <c r="G166" s="279">
        <v>2042.9333333333334</v>
      </c>
      <c r="H166" s="279">
        <v>2158.5333333333328</v>
      </c>
      <c r="I166" s="279">
        <v>2185.2166666666662</v>
      </c>
      <c r="J166" s="279">
        <v>2216.3333333333326</v>
      </c>
      <c r="K166" s="277">
        <v>2154.1</v>
      </c>
      <c r="L166" s="277">
        <v>2096.3000000000002</v>
      </c>
      <c r="M166" s="277">
        <v>0.14507999999999999</v>
      </c>
    </row>
    <row r="167" spans="1:13">
      <c r="A167" s="268">
        <v>157</v>
      </c>
      <c r="B167" s="277" t="s">
        <v>372</v>
      </c>
      <c r="C167" s="278">
        <v>419.55</v>
      </c>
      <c r="D167" s="279">
        <v>423.89999999999992</v>
      </c>
      <c r="E167" s="279">
        <v>412.79999999999984</v>
      </c>
      <c r="F167" s="279">
        <v>406.0499999999999</v>
      </c>
      <c r="G167" s="279">
        <v>394.94999999999982</v>
      </c>
      <c r="H167" s="279">
        <v>430.64999999999986</v>
      </c>
      <c r="I167" s="279">
        <v>441.74999999999989</v>
      </c>
      <c r="J167" s="279">
        <v>448.49999999999989</v>
      </c>
      <c r="K167" s="277">
        <v>435</v>
      </c>
      <c r="L167" s="277">
        <v>417.15</v>
      </c>
      <c r="M167" s="277">
        <v>0.12662999999999999</v>
      </c>
    </row>
    <row r="168" spans="1:13">
      <c r="A168" s="268">
        <v>158</v>
      </c>
      <c r="B168" s="277" t="s">
        <v>382</v>
      </c>
      <c r="C168" s="278">
        <v>236.15</v>
      </c>
      <c r="D168" s="279">
        <v>238.61666666666667</v>
      </c>
      <c r="E168" s="279">
        <v>232.53333333333336</v>
      </c>
      <c r="F168" s="279">
        <v>228.91666666666669</v>
      </c>
      <c r="G168" s="279">
        <v>222.83333333333337</v>
      </c>
      <c r="H168" s="279">
        <v>242.23333333333335</v>
      </c>
      <c r="I168" s="279">
        <v>248.31666666666666</v>
      </c>
      <c r="J168" s="279">
        <v>251.93333333333334</v>
      </c>
      <c r="K168" s="277">
        <v>244.7</v>
      </c>
      <c r="L168" s="277">
        <v>235</v>
      </c>
      <c r="M168" s="277">
        <v>1.2637700000000001</v>
      </c>
    </row>
    <row r="169" spans="1:13">
      <c r="A169" s="268">
        <v>159</v>
      </c>
      <c r="B169" s="277" t="s">
        <v>373</v>
      </c>
      <c r="C169" s="278">
        <v>93.6</v>
      </c>
      <c r="D169" s="279">
        <v>92.433333333333337</v>
      </c>
      <c r="E169" s="279">
        <v>90.166666666666671</v>
      </c>
      <c r="F169" s="279">
        <v>86.733333333333334</v>
      </c>
      <c r="G169" s="279">
        <v>84.466666666666669</v>
      </c>
      <c r="H169" s="279">
        <v>95.866666666666674</v>
      </c>
      <c r="I169" s="279">
        <v>98.133333333333326</v>
      </c>
      <c r="J169" s="279">
        <v>101.56666666666668</v>
      </c>
      <c r="K169" s="277">
        <v>94.7</v>
      </c>
      <c r="L169" s="277">
        <v>89</v>
      </c>
      <c r="M169" s="277">
        <v>0.51451999999999998</v>
      </c>
    </row>
    <row r="170" spans="1:13">
      <c r="A170" s="268">
        <v>160</v>
      </c>
      <c r="B170" s="277" t="s">
        <v>374</v>
      </c>
      <c r="C170" s="278">
        <v>160.35</v>
      </c>
      <c r="D170" s="279">
        <v>161.18333333333334</v>
      </c>
      <c r="E170" s="279">
        <v>158.36666666666667</v>
      </c>
      <c r="F170" s="279">
        <v>156.38333333333333</v>
      </c>
      <c r="G170" s="279">
        <v>153.56666666666666</v>
      </c>
      <c r="H170" s="279">
        <v>163.16666666666669</v>
      </c>
      <c r="I170" s="279">
        <v>165.98333333333335</v>
      </c>
      <c r="J170" s="279">
        <v>167.9666666666667</v>
      </c>
      <c r="K170" s="277">
        <v>164</v>
      </c>
      <c r="L170" s="277">
        <v>159.19999999999999</v>
      </c>
      <c r="M170" s="277">
        <v>1.4542299999999999</v>
      </c>
    </row>
    <row r="171" spans="1:13">
      <c r="A171" s="268">
        <v>161</v>
      </c>
      <c r="B171" s="277" t="s">
        <v>245</v>
      </c>
      <c r="C171" s="278">
        <v>126.8</v>
      </c>
      <c r="D171" s="279">
        <v>126.26666666666665</v>
      </c>
      <c r="E171" s="279">
        <v>122.68333333333331</v>
      </c>
      <c r="F171" s="279">
        <v>118.56666666666666</v>
      </c>
      <c r="G171" s="279">
        <v>114.98333333333332</v>
      </c>
      <c r="H171" s="279">
        <v>130.3833333333333</v>
      </c>
      <c r="I171" s="279">
        <v>133.96666666666667</v>
      </c>
      <c r="J171" s="279">
        <v>138.08333333333329</v>
      </c>
      <c r="K171" s="277">
        <v>129.85</v>
      </c>
      <c r="L171" s="277">
        <v>122.15</v>
      </c>
      <c r="M171" s="277">
        <v>5.3723299999999998</v>
      </c>
    </row>
    <row r="172" spans="1:13">
      <c r="A172" s="268">
        <v>162</v>
      </c>
      <c r="B172" s="277" t="s">
        <v>378</v>
      </c>
      <c r="C172" s="278">
        <v>5386.5</v>
      </c>
      <c r="D172" s="279">
        <v>5407.5</v>
      </c>
      <c r="E172" s="279">
        <v>5354</v>
      </c>
      <c r="F172" s="279">
        <v>5321.5</v>
      </c>
      <c r="G172" s="279">
        <v>5268</v>
      </c>
      <c r="H172" s="279">
        <v>5440</v>
      </c>
      <c r="I172" s="279">
        <v>5493.5</v>
      </c>
      <c r="J172" s="279">
        <v>5526</v>
      </c>
      <c r="K172" s="277">
        <v>5461</v>
      </c>
      <c r="L172" s="277">
        <v>5375</v>
      </c>
      <c r="M172" s="277">
        <v>2.07E-2</v>
      </c>
    </row>
    <row r="173" spans="1:13">
      <c r="A173" s="268">
        <v>163</v>
      </c>
      <c r="B173" s="277" t="s">
        <v>379</v>
      </c>
      <c r="C173" s="278">
        <v>1567.45</v>
      </c>
      <c r="D173" s="279">
        <v>1569.4833333333333</v>
      </c>
      <c r="E173" s="279">
        <v>1553.9666666666667</v>
      </c>
      <c r="F173" s="279">
        <v>1540.4833333333333</v>
      </c>
      <c r="G173" s="279">
        <v>1524.9666666666667</v>
      </c>
      <c r="H173" s="279">
        <v>1582.9666666666667</v>
      </c>
      <c r="I173" s="279">
        <v>1598.4833333333336</v>
      </c>
      <c r="J173" s="279">
        <v>1611.9666666666667</v>
      </c>
      <c r="K173" s="277">
        <v>1585</v>
      </c>
      <c r="L173" s="277">
        <v>1556</v>
      </c>
      <c r="M173" s="277">
        <v>0.52808999999999995</v>
      </c>
    </row>
    <row r="174" spans="1:13">
      <c r="A174" s="268">
        <v>164</v>
      </c>
      <c r="B174" s="277" t="s">
        <v>101</v>
      </c>
      <c r="C174" s="278">
        <v>497.2</v>
      </c>
      <c r="D174" s="279">
        <v>493.2</v>
      </c>
      <c r="E174" s="279">
        <v>487.4</v>
      </c>
      <c r="F174" s="279">
        <v>477.59999999999997</v>
      </c>
      <c r="G174" s="279">
        <v>471.79999999999995</v>
      </c>
      <c r="H174" s="279">
        <v>503</v>
      </c>
      <c r="I174" s="279">
        <v>508.80000000000007</v>
      </c>
      <c r="J174" s="279">
        <v>518.6</v>
      </c>
      <c r="K174" s="277">
        <v>499</v>
      </c>
      <c r="L174" s="277">
        <v>483.4</v>
      </c>
      <c r="M174" s="277">
        <v>22.493780000000001</v>
      </c>
    </row>
    <row r="175" spans="1:13">
      <c r="A175" s="268">
        <v>165</v>
      </c>
      <c r="B175" s="277" t="s">
        <v>387</v>
      </c>
      <c r="C175" s="278">
        <v>45.6</v>
      </c>
      <c r="D175" s="279">
        <v>44.699999999999996</v>
      </c>
      <c r="E175" s="279">
        <v>43.399999999999991</v>
      </c>
      <c r="F175" s="279">
        <v>41.199999999999996</v>
      </c>
      <c r="G175" s="279">
        <v>39.899999999999991</v>
      </c>
      <c r="H175" s="279">
        <v>46.899999999999991</v>
      </c>
      <c r="I175" s="279">
        <v>48.199999999999989</v>
      </c>
      <c r="J175" s="279">
        <v>50.399999999999991</v>
      </c>
      <c r="K175" s="277">
        <v>46</v>
      </c>
      <c r="L175" s="277">
        <v>42.5</v>
      </c>
      <c r="M175" s="277">
        <v>11.45064</v>
      </c>
    </row>
    <row r="176" spans="1:13">
      <c r="A176" s="268">
        <v>166</v>
      </c>
      <c r="B176" s="277" t="s">
        <v>1396</v>
      </c>
      <c r="C176" s="278">
        <v>3821.95</v>
      </c>
      <c r="D176" s="279">
        <v>3824.2833333333333</v>
      </c>
      <c r="E176" s="279">
        <v>3698.6666666666665</v>
      </c>
      <c r="F176" s="279">
        <v>3575.3833333333332</v>
      </c>
      <c r="G176" s="279">
        <v>3449.7666666666664</v>
      </c>
      <c r="H176" s="279">
        <v>3947.5666666666666</v>
      </c>
      <c r="I176" s="279">
        <v>4073.1833333333334</v>
      </c>
      <c r="J176" s="279">
        <v>4196.4666666666672</v>
      </c>
      <c r="K176" s="277">
        <v>3949.9</v>
      </c>
      <c r="L176" s="277">
        <v>3701</v>
      </c>
      <c r="M176" s="277">
        <v>1.34222</v>
      </c>
    </row>
    <row r="177" spans="1:13">
      <c r="A177" s="268">
        <v>167</v>
      </c>
      <c r="B177" s="277" t="s">
        <v>103</v>
      </c>
      <c r="C177" s="278">
        <v>23.35</v>
      </c>
      <c r="D177" s="279">
        <v>23.5</v>
      </c>
      <c r="E177" s="279">
        <v>23.15</v>
      </c>
      <c r="F177" s="279">
        <v>22.95</v>
      </c>
      <c r="G177" s="279">
        <v>22.599999999999998</v>
      </c>
      <c r="H177" s="279">
        <v>23.7</v>
      </c>
      <c r="I177" s="279">
        <v>24.05</v>
      </c>
      <c r="J177" s="279">
        <v>24.25</v>
      </c>
      <c r="K177" s="277">
        <v>23.85</v>
      </c>
      <c r="L177" s="277">
        <v>23.3</v>
      </c>
      <c r="M177" s="277">
        <v>142.02696</v>
      </c>
    </row>
    <row r="178" spans="1:13">
      <c r="A178" s="268">
        <v>168</v>
      </c>
      <c r="B178" s="277" t="s">
        <v>388</v>
      </c>
      <c r="C178" s="278">
        <v>208.2</v>
      </c>
      <c r="D178" s="279">
        <v>210.28333333333333</v>
      </c>
      <c r="E178" s="279">
        <v>204.91666666666666</v>
      </c>
      <c r="F178" s="279">
        <v>201.63333333333333</v>
      </c>
      <c r="G178" s="279">
        <v>196.26666666666665</v>
      </c>
      <c r="H178" s="279">
        <v>213.56666666666666</v>
      </c>
      <c r="I178" s="279">
        <v>218.93333333333334</v>
      </c>
      <c r="J178" s="279">
        <v>222.21666666666667</v>
      </c>
      <c r="K178" s="277">
        <v>215.65</v>
      </c>
      <c r="L178" s="277">
        <v>207</v>
      </c>
      <c r="M178" s="277">
        <v>6.43743</v>
      </c>
    </row>
    <row r="179" spans="1:13">
      <c r="A179" s="268">
        <v>169</v>
      </c>
      <c r="B179" s="277" t="s">
        <v>380</v>
      </c>
      <c r="C179" s="278">
        <v>918.25</v>
      </c>
      <c r="D179" s="279">
        <v>920.81666666666661</v>
      </c>
      <c r="E179" s="279">
        <v>912.63333333333321</v>
      </c>
      <c r="F179" s="279">
        <v>907.01666666666665</v>
      </c>
      <c r="G179" s="279">
        <v>898.83333333333326</v>
      </c>
      <c r="H179" s="279">
        <v>926.43333333333317</v>
      </c>
      <c r="I179" s="279">
        <v>934.61666666666656</v>
      </c>
      <c r="J179" s="279">
        <v>940.23333333333312</v>
      </c>
      <c r="K179" s="277">
        <v>929</v>
      </c>
      <c r="L179" s="277">
        <v>915.2</v>
      </c>
      <c r="M179" s="277">
        <v>0.11505</v>
      </c>
    </row>
    <row r="180" spans="1:13">
      <c r="A180" s="268">
        <v>170</v>
      </c>
      <c r="B180" s="277" t="s">
        <v>246</v>
      </c>
      <c r="C180" s="278">
        <v>509.25</v>
      </c>
      <c r="D180" s="279">
        <v>509.23333333333329</v>
      </c>
      <c r="E180" s="279">
        <v>503.61666666666656</v>
      </c>
      <c r="F180" s="279">
        <v>497.98333333333329</v>
      </c>
      <c r="G180" s="279">
        <v>492.36666666666656</v>
      </c>
      <c r="H180" s="279">
        <v>514.86666666666656</v>
      </c>
      <c r="I180" s="279">
        <v>520.48333333333323</v>
      </c>
      <c r="J180" s="279">
        <v>526.11666666666656</v>
      </c>
      <c r="K180" s="277">
        <v>514.85</v>
      </c>
      <c r="L180" s="277">
        <v>503.6</v>
      </c>
      <c r="M180" s="277">
        <v>0.3931</v>
      </c>
    </row>
    <row r="181" spans="1:13">
      <c r="A181" s="268">
        <v>171</v>
      </c>
      <c r="B181" s="277" t="s">
        <v>104</v>
      </c>
      <c r="C181" s="278">
        <v>752.55</v>
      </c>
      <c r="D181" s="279">
        <v>749.69999999999993</v>
      </c>
      <c r="E181" s="279">
        <v>741.39999999999986</v>
      </c>
      <c r="F181" s="279">
        <v>730.24999999999989</v>
      </c>
      <c r="G181" s="279">
        <v>721.94999999999982</v>
      </c>
      <c r="H181" s="279">
        <v>760.84999999999991</v>
      </c>
      <c r="I181" s="279">
        <v>769.14999999999986</v>
      </c>
      <c r="J181" s="279">
        <v>780.3</v>
      </c>
      <c r="K181" s="277">
        <v>758</v>
      </c>
      <c r="L181" s="277">
        <v>738.55</v>
      </c>
      <c r="M181" s="277">
        <v>23.79898</v>
      </c>
    </row>
    <row r="182" spans="1:13">
      <c r="A182" s="268">
        <v>172</v>
      </c>
      <c r="B182" s="277" t="s">
        <v>247</v>
      </c>
      <c r="C182" s="278">
        <v>401.5</v>
      </c>
      <c r="D182" s="279">
        <v>405.38333333333338</v>
      </c>
      <c r="E182" s="279">
        <v>395.76666666666677</v>
      </c>
      <c r="F182" s="279">
        <v>390.03333333333336</v>
      </c>
      <c r="G182" s="279">
        <v>380.41666666666674</v>
      </c>
      <c r="H182" s="279">
        <v>411.11666666666679</v>
      </c>
      <c r="I182" s="279">
        <v>420.73333333333346</v>
      </c>
      <c r="J182" s="279">
        <v>426.46666666666681</v>
      </c>
      <c r="K182" s="277">
        <v>415</v>
      </c>
      <c r="L182" s="277">
        <v>399.65</v>
      </c>
      <c r="M182" s="277">
        <v>0.51097000000000004</v>
      </c>
    </row>
    <row r="183" spans="1:13">
      <c r="A183" s="268">
        <v>173</v>
      </c>
      <c r="B183" s="277" t="s">
        <v>248</v>
      </c>
      <c r="C183" s="278">
        <v>865.4</v>
      </c>
      <c r="D183" s="279">
        <v>873.48333333333323</v>
      </c>
      <c r="E183" s="279">
        <v>853.96666666666647</v>
      </c>
      <c r="F183" s="279">
        <v>842.53333333333319</v>
      </c>
      <c r="G183" s="279">
        <v>823.01666666666642</v>
      </c>
      <c r="H183" s="279">
        <v>884.91666666666652</v>
      </c>
      <c r="I183" s="279">
        <v>904.43333333333317</v>
      </c>
      <c r="J183" s="279">
        <v>915.86666666666656</v>
      </c>
      <c r="K183" s="277">
        <v>893</v>
      </c>
      <c r="L183" s="277">
        <v>862.05</v>
      </c>
      <c r="M183" s="277">
        <v>9.2763600000000004</v>
      </c>
    </row>
    <row r="184" spans="1:13">
      <c r="A184" s="268">
        <v>174</v>
      </c>
      <c r="B184" s="277" t="s">
        <v>389</v>
      </c>
      <c r="C184" s="278">
        <v>84.5</v>
      </c>
      <c r="D184" s="279">
        <v>83.716666666666669</v>
      </c>
      <c r="E184" s="279">
        <v>82.533333333333331</v>
      </c>
      <c r="F184" s="279">
        <v>80.566666666666663</v>
      </c>
      <c r="G184" s="279">
        <v>79.383333333333326</v>
      </c>
      <c r="H184" s="279">
        <v>85.683333333333337</v>
      </c>
      <c r="I184" s="279">
        <v>86.866666666666674</v>
      </c>
      <c r="J184" s="279">
        <v>88.833333333333343</v>
      </c>
      <c r="K184" s="277">
        <v>84.9</v>
      </c>
      <c r="L184" s="277">
        <v>81.75</v>
      </c>
      <c r="M184" s="277">
        <v>1.24455</v>
      </c>
    </row>
    <row r="185" spans="1:13">
      <c r="A185" s="268">
        <v>175</v>
      </c>
      <c r="B185" s="277" t="s">
        <v>381</v>
      </c>
      <c r="C185" s="278">
        <v>379.8</v>
      </c>
      <c r="D185" s="279">
        <v>381.23333333333335</v>
      </c>
      <c r="E185" s="279">
        <v>373.56666666666672</v>
      </c>
      <c r="F185" s="279">
        <v>367.33333333333337</v>
      </c>
      <c r="G185" s="279">
        <v>359.66666666666674</v>
      </c>
      <c r="H185" s="279">
        <v>387.4666666666667</v>
      </c>
      <c r="I185" s="279">
        <v>395.13333333333333</v>
      </c>
      <c r="J185" s="279">
        <v>401.36666666666667</v>
      </c>
      <c r="K185" s="277">
        <v>388.9</v>
      </c>
      <c r="L185" s="277">
        <v>375</v>
      </c>
      <c r="M185" s="277">
        <v>27.662510000000001</v>
      </c>
    </row>
    <row r="186" spans="1:13">
      <c r="A186" s="268">
        <v>176</v>
      </c>
      <c r="B186" s="277" t="s">
        <v>249</v>
      </c>
      <c r="C186" s="278">
        <v>193.05</v>
      </c>
      <c r="D186" s="279">
        <v>193.25</v>
      </c>
      <c r="E186" s="279">
        <v>189.5</v>
      </c>
      <c r="F186" s="279">
        <v>185.95</v>
      </c>
      <c r="G186" s="279">
        <v>182.2</v>
      </c>
      <c r="H186" s="279">
        <v>196.8</v>
      </c>
      <c r="I186" s="279">
        <v>200.55</v>
      </c>
      <c r="J186" s="279">
        <v>204.10000000000002</v>
      </c>
      <c r="K186" s="277">
        <v>197</v>
      </c>
      <c r="L186" s="277">
        <v>189.7</v>
      </c>
      <c r="M186" s="277">
        <v>3.1044999999999998</v>
      </c>
    </row>
    <row r="187" spans="1:13">
      <c r="A187" s="268">
        <v>177</v>
      </c>
      <c r="B187" s="277" t="s">
        <v>105</v>
      </c>
      <c r="C187" s="278">
        <v>750.15</v>
      </c>
      <c r="D187" s="279">
        <v>751.9</v>
      </c>
      <c r="E187" s="279">
        <v>740.19999999999993</v>
      </c>
      <c r="F187" s="279">
        <v>730.25</v>
      </c>
      <c r="G187" s="279">
        <v>718.55</v>
      </c>
      <c r="H187" s="279">
        <v>761.84999999999991</v>
      </c>
      <c r="I187" s="279">
        <v>773.55</v>
      </c>
      <c r="J187" s="279">
        <v>783.49999999999989</v>
      </c>
      <c r="K187" s="277">
        <v>763.6</v>
      </c>
      <c r="L187" s="277">
        <v>741.95</v>
      </c>
      <c r="M187" s="277">
        <v>19.00046</v>
      </c>
    </row>
    <row r="188" spans="1:13">
      <c r="A188" s="268">
        <v>178</v>
      </c>
      <c r="B188" s="277" t="s">
        <v>383</v>
      </c>
      <c r="C188" s="278">
        <v>74.599999999999994</v>
      </c>
      <c r="D188" s="279">
        <v>75.016666666666666</v>
      </c>
      <c r="E188" s="279">
        <v>73.833333333333329</v>
      </c>
      <c r="F188" s="279">
        <v>73.066666666666663</v>
      </c>
      <c r="G188" s="279">
        <v>71.883333333333326</v>
      </c>
      <c r="H188" s="279">
        <v>75.783333333333331</v>
      </c>
      <c r="I188" s="279">
        <v>76.966666666666669</v>
      </c>
      <c r="J188" s="279">
        <v>77.733333333333334</v>
      </c>
      <c r="K188" s="277">
        <v>76.2</v>
      </c>
      <c r="L188" s="277">
        <v>74.25</v>
      </c>
      <c r="M188" s="277">
        <v>2.6047400000000001</v>
      </c>
    </row>
    <row r="189" spans="1:13">
      <c r="A189" s="268">
        <v>179</v>
      </c>
      <c r="B189" s="277" t="s">
        <v>384</v>
      </c>
      <c r="C189" s="278">
        <v>561.25</v>
      </c>
      <c r="D189" s="279">
        <v>565.44999999999993</v>
      </c>
      <c r="E189" s="279">
        <v>551.14999999999986</v>
      </c>
      <c r="F189" s="279">
        <v>541.04999999999995</v>
      </c>
      <c r="G189" s="279">
        <v>526.74999999999989</v>
      </c>
      <c r="H189" s="279">
        <v>575.54999999999984</v>
      </c>
      <c r="I189" s="279">
        <v>589.8499999999998</v>
      </c>
      <c r="J189" s="279">
        <v>599.94999999999982</v>
      </c>
      <c r="K189" s="277">
        <v>579.75</v>
      </c>
      <c r="L189" s="277">
        <v>555.35</v>
      </c>
      <c r="M189" s="277">
        <v>0.85318000000000005</v>
      </c>
    </row>
    <row r="190" spans="1:13">
      <c r="A190" s="268">
        <v>180</v>
      </c>
      <c r="B190" s="277" t="s">
        <v>1439</v>
      </c>
      <c r="C190" s="278">
        <v>218.95</v>
      </c>
      <c r="D190" s="279">
        <v>219.68333333333331</v>
      </c>
      <c r="E190" s="279">
        <v>215.56666666666661</v>
      </c>
      <c r="F190" s="279">
        <v>212.18333333333331</v>
      </c>
      <c r="G190" s="279">
        <v>208.06666666666661</v>
      </c>
      <c r="H190" s="279">
        <v>223.06666666666661</v>
      </c>
      <c r="I190" s="279">
        <v>227.18333333333334</v>
      </c>
      <c r="J190" s="279">
        <v>230.56666666666661</v>
      </c>
      <c r="K190" s="277">
        <v>223.8</v>
      </c>
      <c r="L190" s="277">
        <v>216.3</v>
      </c>
      <c r="M190" s="277">
        <v>6.5063800000000001</v>
      </c>
    </row>
    <row r="191" spans="1:13">
      <c r="A191" s="268">
        <v>181</v>
      </c>
      <c r="B191" s="277" t="s">
        <v>390</v>
      </c>
      <c r="C191" s="278">
        <v>64.150000000000006</v>
      </c>
      <c r="D191" s="279">
        <v>64.683333333333337</v>
      </c>
      <c r="E191" s="279">
        <v>63.116666666666674</v>
      </c>
      <c r="F191" s="279">
        <v>62.083333333333336</v>
      </c>
      <c r="G191" s="279">
        <v>60.516666666666673</v>
      </c>
      <c r="H191" s="279">
        <v>65.716666666666669</v>
      </c>
      <c r="I191" s="279">
        <v>67.283333333333331</v>
      </c>
      <c r="J191" s="279">
        <v>68.316666666666677</v>
      </c>
      <c r="K191" s="277">
        <v>66.25</v>
      </c>
      <c r="L191" s="277">
        <v>63.65</v>
      </c>
      <c r="M191" s="277">
        <v>20.930710000000001</v>
      </c>
    </row>
    <row r="192" spans="1:13">
      <c r="A192" s="268">
        <v>182</v>
      </c>
      <c r="B192" s="277" t="s">
        <v>250</v>
      </c>
      <c r="C192" s="278">
        <v>204.2</v>
      </c>
      <c r="D192" s="279">
        <v>203.45000000000002</v>
      </c>
      <c r="E192" s="279">
        <v>199.90000000000003</v>
      </c>
      <c r="F192" s="279">
        <v>195.60000000000002</v>
      </c>
      <c r="G192" s="279">
        <v>192.05000000000004</v>
      </c>
      <c r="H192" s="279">
        <v>207.75000000000003</v>
      </c>
      <c r="I192" s="279">
        <v>211.30000000000004</v>
      </c>
      <c r="J192" s="279">
        <v>215.60000000000002</v>
      </c>
      <c r="K192" s="277">
        <v>207</v>
      </c>
      <c r="L192" s="277">
        <v>199.15</v>
      </c>
      <c r="M192" s="277">
        <v>4.5575799999999997</v>
      </c>
    </row>
    <row r="193" spans="1:13">
      <c r="A193" s="268">
        <v>183</v>
      </c>
      <c r="B193" s="277" t="s">
        <v>385</v>
      </c>
      <c r="C193" s="278">
        <v>332.8</v>
      </c>
      <c r="D193" s="279">
        <v>333.7</v>
      </c>
      <c r="E193" s="279">
        <v>330.45</v>
      </c>
      <c r="F193" s="279">
        <v>328.1</v>
      </c>
      <c r="G193" s="279">
        <v>324.85000000000002</v>
      </c>
      <c r="H193" s="279">
        <v>336.04999999999995</v>
      </c>
      <c r="I193" s="279">
        <v>339.29999999999995</v>
      </c>
      <c r="J193" s="279">
        <v>341.64999999999992</v>
      </c>
      <c r="K193" s="277">
        <v>336.95</v>
      </c>
      <c r="L193" s="277">
        <v>331.35</v>
      </c>
      <c r="M193" s="277">
        <v>0.43897999999999998</v>
      </c>
    </row>
    <row r="194" spans="1:13">
      <c r="A194" s="268">
        <v>184</v>
      </c>
      <c r="B194" s="277" t="s">
        <v>386</v>
      </c>
      <c r="C194" s="278">
        <v>311.5</v>
      </c>
      <c r="D194" s="279">
        <v>311.34999999999997</v>
      </c>
      <c r="E194" s="279">
        <v>308.79999999999995</v>
      </c>
      <c r="F194" s="279">
        <v>306.09999999999997</v>
      </c>
      <c r="G194" s="279">
        <v>303.54999999999995</v>
      </c>
      <c r="H194" s="279">
        <v>314.04999999999995</v>
      </c>
      <c r="I194" s="279">
        <v>316.60000000000002</v>
      </c>
      <c r="J194" s="279">
        <v>319.29999999999995</v>
      </c>
      <c r="K194" s="277">
        <v>313.89999999999998</v>
      </c>
      <c r="L194" s="277">
        <v>308.64999999999998</v>
      </c>
      <c r="M194" s="277">
        <v>2.2120000000000002</v>
      </c>
    </row>
    <row r="195" spans="1:13">
      <c r="A195" s="268">
        <v>185</v>
      </c>
      <c r="B195" s="277" t="s">
        <v>391</v>
      </c>
      <c r="C195" s="278">
        <v>647.35</v>
      </c>
      <c r="D195" s="279">
        <v>646.7166666666667</v>
      </c>
      <c r="E195" s="279">
        <v>638.28333333333342</v>
      </c>
      <c r="F195" s="279">
        <v>629.2166666666667</v>
      </c>
      <c r="G195" s="279">
        <v>620.78333333333342</v>
      </c>
      <c r="H195" s="279">
        <v>655.78333333333342</v>
      </c>
      <c r="I195" s="279">
        <v>664.21666666666681</v>
      </c>
      <c r="J195" s="279">
        <v>673.28333333333342</v>
      </c>
      <c r="K195" s="277">
        <v>655.15</v>
      </c>
      <c r="L195" s="277">
        <v>637.65</v>
      </c>
      <c r="M195" s="277">
        <v>0.11094</v>
      </c>
    </row>
    <row r="196" spans="1:13">
      <c r="A196" s="268">
        <v>186</v>
      </c>
      <c r="B196" s="277" t="s">
        <v>399</v>
      </c>
      <c r="C196" s="278">
        <v>820.7</v>
      </c>
      <c r="D196" s="279">
        <v>812.1</v>
      </c>
      <c r="E196" s="279">
        <v>799.75</v>
      </c>
      <c r="F196" s="279">
        <v>778.8</v>
      </c>
      <c r="G196" s="279">
        <v>766.44999999999993</v>
      </c>
      <c r="H196" s="279">
        <v>833.05000000000007</v>
      </c>
      <c r="I196" s="279">
        <v>845.4000000000002</v>
      </c>
      <c r="J196" s="279">
        <v>866.35000000000014</v>
      </c>
      <c r="K196" s="277">
        <v>824.45</v>
      </c>
      <c r="L196" s="277">
        <v>791.15</v>
      </c>
      <c r="M196" s="277">
        <v>6.6474900000000003</v>
      </c>
    </row>
    <row r="197" spans="1:13">
      <c r="A197" s="268">
        <v>187</v>
      </c>
      <c r="B197" s="277" t="s">
        <v>392</v>
      </c>
      <c r="C197" s="278">
        <v>31.1</v>
      </c>
      <c r="D197" s="279">
        <v>30.600000000000005</v>
      </c>
      <c r="E197" s="279">
        <v>29.900000000000009</v>
      </c>
      <c r="F197" s="279">
        <v>28.700000000000003</v>
      </c>
      <c r="G197" s="279">
        <v>28.000000000000007</v>
      </c>
      <c r="H197" s="279">
        <v>31.800000000000011</v>
      </c>
      <c r="I197" s="279">
        <v>32.500000000000007</v>
      </c>
      <c r="J197" s="279">
        <v>33.700000000000017</v>
      </c>
      <c r="K197" s="277">
        <v>31.3</v>
      </c>
      <c r="L197" s="277">
        <v>29.4</v>
      </c>
      <c r="M197" s="277">
        <v>2.3424900000000002</v>
      </c>
    </row>
    <row r="198" spans="1:13">
      <c r="A198" s="268">
        <v>188</v>
      </c>
      <c r="B198" s="277" t="s">
        <v>393</v>
      </c>
      <c r="C198" s="278">
        <v>839.55</v>
      </c>
      <c r="D198" s="279">
        <v>829.2166666666667</v>
      </c>
      <c r="E198" s="279">
        <v>790.43333333333339</v>
      </c>
      <c r="F198" s="279">
        <v>741.31666666666672</v>
      </c>
      <c r="G198" s="279">
        <v>702.53333333333342</v>
      </c>
      <c r="H198" s="279">
        <v>878.33333333333337</v>
      </c>
      <c r="I198" s="279">
        <v>917.11666666666667</v>
      </c>
      <c r="J198" s="279">
        <v>966.23333333333335</v>
      </c>
      <c r="K198" s="277">
        <v>868</v>
      </c>
      <c r="L198" s="277">
        <v>780.1</v>
      </c>
      <c r="M198" s="277">
        <v>1.99488</v>
      </c>
    </row>
    <row r="199" spans="1:13">
      <c r="A199" s="268">
        <v>189</v>
      </c>
      <c r="B199" s="277" t="s">
        <v>106</v>
      </c>
      <c r="C199" s="278">
        <v>669.6</v>
      </c>
      <c r="D199" s="279">
        <v>669.85</v>
      </c>
      <c r="E199" s="279">
        <v>664.75</v>
      </c>
      <c r="F199" s="279">
        <v>659.9</v>
      </c>
      <c r="G199" s="279">
        <v>654.79999999999995</v>
      </c>
      <c r="H199" s="279">
        <v>674.7</v>
      </c>
      <c r="I199" s="279">
        <v>679.80000000000018</v>
      </c>
      <c r="J199" s="279">
        <v>684.65000000000009</v>
      </c>
      <c r="K199" s="277">
        <v>674.95</v>
      </c>
      <c r="L199" s="277">
        <v>665</v>
      </c>
      <c r="M199" s="277">
        <v>7.5046999999999997</v>
      </c>
    </row>
    <row r="200" spans="1:13">
      <c r="A200" s="268">
        <v>190</v>
      </c>
      <c r="B200" s="277" t="s">
        <v>108</v>
      </c>
      <c r="C200" s="278">
        <v>824.2</v>
      </c>
      <c r="D200" s="279">
        <v>826.16666666666663</v>
      </c>
      <c r="E200" s="279">
        <v>813.13333333333321</v>
      </c>
      <c r="F200" s="279">
        <v>802.06666666666661</v>
      </c>
      <c r="G200" s="279">
        <v>789.03333333333319</v>
      </c>
      <c r="H200" s="279">
        <v>837.23333333333323</v>
      </c>
      <c r="I200" s="279">
        <v>850.26666666666677</v>
      </c>
      <c r="J200" s="279">
        <v>861.33333333333326</v>
      </c>
      <c r="K200" s="277">
        <v>839.2</v>
      </c>
      <c r="L200" s="277">
        <v>815.1</v>
      </c>
      <c r="M200" s="277">
        <v>118.90210999999999</v>
      </c>
    </row>
    <row r="201" spans="1:13">
      <c r="A201" s="268">
        <v>191</v>
      </c>
      <c r="B201" s="277" t="s">
        <v>109</v>
      </c>
      <c r="C201" s="278">
        <v>1785.1</v>
      </c>
      <c r="D201" s="279">
        <v>1792.4333333333334</v>
      </c>
      <c r="E201" s="279">
        <v>1768.3666666666668</v>
      </c>
      <c r="F201" s="279">
        <v>1751.6333333333334</v>
      </c>
      <c r="G201" s="279">
        <v>1727.5666666666668</v>
      </c>
      <c r="H201" s="279">
        <v>1809.1666666666667</v>
      </c>
      <c r="I201" s="279">
        <v>1833.2333333333333</v>
      </c>
      <c r="J201" s="279">
        <v>1849.9666666666667</v>
      </c>
      <c r="K201" s="277">
        <v>1816.5</v>
      </c>
      <c r="L201" s="277">
        <v>1775.7</v>
      </c>
      <c r="M201" s="277">
        <v>40.568010000000001</v>
      </c>
    </row>
    <row r="202" spans="1:13">
      <c r="A202" s="268">
        <v>192</v>
      </c>
      <c r="B202" s="277" t="s">
        <v>252</v>
      </c>
      <c r="C202" s="278">
        <v>2300.5500000000002</v>
      </c>
      <c r="D202" s="279">
        <v>2297.85</v>
      </c>
      <c r="E202" s="279">
        <v>2272.6999999999998</v>
      </c>
      <c r="F202" s="279">
        <v>2244.85</v>
      </c>
      <c r="G202" s="279">
        <v>2219.6999999999998</v>
      </c>
      <c r="H202" s="279">
        <v>2325.6999999999998</v>
      </c>
      <c r="I202" s="279">
        <v>2350.8500000000004</v>
      </c>
      <c r="J202" s="279">
        <v>2378.6999999999998</v>
      </c>
      <c r="K202" s="277">
        <v>2323</v>
      </c>
      <c r="L202" s="277">
        <v>2270</v>
      </c>
      <c r="M202" s="277">
        <v>2.32172</v>
      </c>
    </row>
    <row r="203" spans="1:13">
      <c r="A203" s="268">
        <v>193</v>
      </c>
      <c r="B203" s="277" t="s">
        <v>110</v>
      </c>
      <c r="C203" s="278">
        <v>1114.3499999999999</v>
      </c>
      <c r="D203" s="279">
        <v>1119.1166666666666</v>
      </c>
      <c r="E203" s="279">
        <v>1106.2333333333331</v>
      </c>
      <c r="F203" s="279">
        <v>1098.1166666666666</v>
      </c>
      <c r="G203" s="279">
        <v>1085.2333333333331</v>
      </c>
      <c r="H203" s="279">
        <v>1127.2333333333331</v>
      </c>
      <c r="I203" s="279">
        <v>1140.1166666666668</v>
      </c>
      <c r="J203" s="279">
        <v>1148.2333333333331</v>
      </c>
      <c r="K203" s="277">
        <v>1132</v>
      </c>
      <c r="L203" s="277">
        <v>1111</v>
      </c>
      <c r="M203" s="277">
        <v>84.701089999999994</v>
      </c>
    </row>
    <row r="204" spans="1:13">
      <c r="A204" s="268">
        <v>194</v>
      </c>
      <c r="B204" s="277" t="s">
        <v>253</v>
      </c>
      <c r="C204" s="278">
        <v>574.75</v>
      </c>
      <c r="D204" s="279">
        <v>572.35</v>
      </c>
      <c r="E204" s="279">
        <v>567.75</v>
      </c>
      <c r="F204" s="279">
        <v>560.75</v>
      </c>
      <c r="G204" s="279">
        <v>556.15</v>
      </c>
      <c r="H204" s="279">
        <v>579.35</v>
      </c>
      <c r="I204" s="279">
        <v>583.95000000000016</v>
      </c>
      <c r="J204" s="279">
        <v>590.95000000000005</v>
      </c>
      <c r="K204" s="277">
        <v>576.95000000000005</v>
      </c>
      <c r="L204" s="277">
        <v>565.35</v>
      </c>
      <c r="M204" s="277">
        <v>24.903030000000001</v>
      </c>
    </row>
    <row r="205" spans="1:13">
      <c r="A205" s="268">
        <v>195</v>
      </c>
      <c r="B205" s="277" t="s">
        <v>251</v>
      </c>
      <c r="C205" s="278">
        <v>735</v>
      </c>
      <c r="D205" s="279">
        <v>739.4666666666667</v>
      </c>
      <c r="E205" s="279">
        <v>725.93333333333339</v>
      </c>
      <c r="F205" s="279">
        <v>716.86666666666667</v>
      </c>
      <c r="G205" s="279">
        <v>703.33333333333337</v>
      </c>
      <c r="H205" s="279">
        <v>748.53333333333342</v>
      </c>
      <c r="I205" s="279">
        <v>762.06666666666672</v>
      </c>
      <c r="J205" s="279">
        <v>771.13333333333344</v>
      </c>
      <c r="K205" s="277">
        <v>753</v>
      </c>
      <c r="L205" s="277">
        <v>730.4</v>
      </c>
      <c r="M205" s="277">
        <v>2.0015900000000002</v>
      </c>
    </row>
    <row r="206" spans="1:13">
      <c r="A206" s="268">
        <v>196</v>
      </c>
      <c r="B206" s="277" t="s">
        <v>394</v>
      </c>
      <c r="C206" s="278">
        <v>187.15</v>
      </c>
      <c r="D206" s="279">
        <v>187.88333333333333</v>
      </c>
      <c r="E206" s="279">
        <v>185.26666666666665</v>
      </c>
      <c r="F206" s="279">
        <v>183.38333333333333</v>
      </c>
      <c r="G206" s="279">
        <v>180.76666666666665</v>
      </c>
      <c r="H206" s="279">
        <v>189.76666666666665</v>
      </c>
      <c r="I206" s="279">
        <v>192.38333333333333</v>
      </c>
      <c r="J206" s="279">
        <v>194.26666666666665</v>
      </c>
      <c r="K206" s="277">
        <v>190.5</v>
      </c>
      <c r="L206" s="277">
        <v>186</v>
      </c>
      <c r="M206" s="277">
        <v>2.3407300000000002</v>
      </c>
    </row>
    <row r="207" spans="1:13">
      <c r="A207" s="268">
        <v>197</v>
      </c>
      <c r="B207" s="277" t="s">
        <v>395</v>
      </c>
      <c r="C207" s="278">
        <v>324.75</v>
      </c>
      <c r="D207" s="279">
        <v>325.66666666666669</v>
      </c>
      <c r="E207" s="279">
        <v>321.93333333333339</v>
      </c>
      <c r="F207" s="279">
        <v>319.11666666666673</v>
      </c>
      <c r="G207" s="279">
        <v>315.38333333333344</v>
      </c>
      <c r="H207" s="279">
        <v>328.48333333333335</v>
      </c>
      <c r="I207" s="279">
        <v>332.21666666666658</v>
      </c>
      <c r="J207" s="279">
        <v>335.0333333333333</v>
      </c>
      <c r="K207" s="277">
        <v>329.4</v>
      </c>
      <c r="L207" s="277">
        <v>322.85000000000002</v>
      </c>
      <c r="M207" s="277">
        <v>0.48181000000000002</v>
      </c>
    </row>
    <row r="208" spans="1:13">
      <c r="A208" s="268">
        <v>198</v>
      </c>
      <c r="B208" s="277" t="s">
        <v>111</v>
      </c>
      <c r="C208" s="278">
        <v>3129.2</v>
      </c>
      <c r="D208" s="279">
        <v>3151.1333333333332</v>
      </c>
      <c r="E208" s="279">
        <v>3072.2666666666664</v>
      </c>
      <c r="F208" s="279">
        <v>3015.333333333333</v>
      </c>
      <c r="G208" s="279">
        <v>2936.4666666666662</v>
      </c>
      <c r="H208" s="279">
        <v>3208.0666666666666</v>
      </c>
      <c r="I208" s="279">
        <v>3286.9333333333334</v>
      </c>
      <c r="J208" s="279">
        <v>3343.8666666666668</v>
      </c>
      <c r="K208" s="277">
        <v>3230</v>
      </c>
      <c r="L208" s="277">
        <v>3094.2</v>
      </c>
      <c r="M208" s="277">
        <v>13.752079999999999</v>
      </c>
    </row>
    <row r="209" spans="1:13">
      <c r="A209" s="268">
        <v>199</v>
      </c>
      <c r="B209" s="277" t="s">
        <v>112</v>
      </c>
      <c r="C209" s="278">
        <v>465.85</v>
      </c>
      <c r="D209" s="279">
        <v>465.68333333333334</v>
      </c>
      <c r="E209" s="279">
        <v>464.41666666666669</v>
      </c>
      <c r="F209" s="279">
        <v>462.98333333333335</v>
      </c>
      <c r="G209" s="279">
        <v>461.7166666666667</v>
      </c>
      <c r="H209" s="279">
        <v>467.11666666666667</v>
      </c>
      <c r="I209" s="279">
        <v>468.38333333333333</v>
      </c>
      <c r="J209" s="279">
        <v>469.81666666666666</v>
      </c>
      <c r="K209" s="277">
        <v>466.95</v>
      </c>
      <c r="L209" s="277">
        <v>464.25</v>
      </c>
      <c r="M209" s="277">
        <v>3.7717399999999999</v>
      </c>
    </row>
    <row r="210" spans="1:13">
      <c r="A210" s="268">
        <v>200</v>
      </c>
      <c r="B210" s="277" t="s">
        <v>396</v>
      </c>
      <c r="C210" s="278">
        <v>17.5</v>
      </c>
      <c r="D210" s="279">
        <v>17.05</v>
      </c>
      <c r="E210" s="279">
        <v>16.400000000000002</v>
      </c>
      <c r="F210" s="279">
        <v>15.3</v>
      </c>
      <c r="G210" s="279">
        <v>14.650000000000002</v>
      </c>
      <c r="H210" s="279">
        <v>18.150000000000002</v>
      </c>
      <c r="I210" s="279">
        <v>18.8</v>
      </c>
      <c r="J210" s="279">
        <v>19.900000000000002</v>
      </c>
      <c r="K210" s="277">
        <v>17.7</v>
      </c>
      <c r="L210" s="277">
        <v>15.95</v>
      </c>
      <c r="M210" s="277">
        <v>121.11808000000001</v>
      </c>
    </row>
    <row r="211" spans="1:13">
      <c r="A211" s="268">
        <v>201</v>
      </c>
      <c r="B211" s="277" t="s">
        <v>398</v>
      </c>
      <c r="C211" s="278">
        <v>129.55000000000001</v>
      </c>
      <c r="D211" s="279">
        <v>123.61666666666667</v>
      </c>
      <c r="E211" s="279">
        <v>116.43333333333334</v>
      </c>
      <c r="F211" s="279">
        <v>103.31666666666666</v>
      </c>
      <c r="G211" s="279">
        <v>96.133333333333326</v>
      </c>
      <c r="H211" s="279">
        <v>136.73333333333335</v>
      </c>
      <c r="I211" s="279">
        <v>143.91666666666669</v>
      </c>
      <c r="J211" s="279">
        <v>157.03333333333336</v>
      </c>
      <c r="K211" s="277">
        <v>130.80000000000001</v>
      </c>
      <c r="L211" s="277">
        <v>110.5</v>
      </c>
      <c r="M211" s="277">
        <v>58.543709999999997</v>
      </c>
    </row>
    <row r="212" spans="1:13">
      <c r="A212" s="268">
        <v>202</v>
      </c>
      <c r="B212" s="277" t="s">
        <v>114</v>
      </c>
      <c r="C212" s="278">
        <v>179.05</v>
      </c>
      <c r="D212" s="279">
        <v>177.25</v>
      </c>
      <c r="E212" s="279">
        <v>174.6</v>
      </c>
      <c r="F212" s="279">
        <v>170.15</v>
      </c>
      <c r="G212" s="279">
        <v>167.5</v>
      </c>
      <c r="H212" s="279">
        <v>181.7</v>
      </c>
      <c r="I212" s="279">
        <v>184.34999999999997</v>
      </c>
      <c r="J212" s="279">
        <v>188.79999999999998</v>
      </c>
      <c r="K212" s="277">
        <v>179.9</v>
      </c>
      <c r="L212" s="277">
        <v>172.8</v>
      </c>
      <c r="M212" s="277">
        <v>136.47877</v>
      </c>
    </row>
    <row r="213" spans="1:13">
      <c r="A213" s="268">
        <v>203</v>
      </c>
      <c r="B213" s="277" t="s">
        <v>400</v>
      </c>
      <c r="C213" s="278">
        <v>33.200000000000003</v>
      </c>
      <c r="D213" s="279">
        <v>33.300000000000004</v>
      </c>
      <c r="E213" s="279">
        <v>33.000000000000007</v>
      </c>
      <c r="F213" s="279">
        <v>32.800000000000004</v>
      </c>
      <c r="G213" s="279">
        <v>32.500000000000007</v>
      </c>
      <c r="H213" s="279">
        <v>33.500000000000007</v>
      </c>
      <c r="I213" s="279">
        <v>33.800000000000004</v>
      </c>
      <c r="J213" s="279">
        <v>34.000000000000007</v>
      </c>
      <c r="K213" s="277">
        <v>33.6</v>
      </c>
      <c r="L213" s="277">
        <v>33.1</v>
      </c>
      <c r="M213" s="277">
        <v>2.4301400000000002</v>
      </c>
    </row>
    <row r="214" spans="1:13">
      <c r="A214" s="268">
        <v>204</v>
      </c>
      <c r="B214" s="277" t="s">
        <v>115</v>
      </c>
      <c r="C214" s="278">
        <v>175.6</v>
      </c>
      <c r="D214" s="279">
        <v>175.23333333333335</v>
      </c>
      <c r="E214" s="279">
        <v>173.3666666666667</v>
      </c>
      <c r="F214" s="279">
        <v>171.13333333333335</v>
      </c>
      <c r="G214" s="279">
        <v>169.26666666666671</v>
      </c>
      <c r="H214" s="279">
        <v>177.4666666666667</v>
      </c>
      <c r="I214" s="279">
        <v>179.33333333333337</v>
      </c>
      <c r="J214" s="279">
        <v>181.56666666666669</v>
      </c>
      <c r="K214" s="277">
        <v>177.1</v>
      </c>
      <c r="L214" s="277">
        <v>173</v>
      </c>
      <c r="M214" s="277">
        <v>85.607410000000002</v>
      </c>
    </row>
    <row r="215" spans="1:13">
      <c r="A215" s="268">
        <v>205</v>
      </c>
      <c r="B215" s="277" t="s">
        <v>116</v>
      </c>
      <c r="C215" s="278">
        <v>2111.0500000000002</v>
      </c>
      <c r="D215" s="279">
        <v>2105.5166666666669</v>
      </c>
      <c r="E215" s="279">
        <v>2087.7333333333336</v>
      </c>
      <c r="F215" s="279">
        <v>2064.4166666666665</v>
      </c>
      <c r="G215" s="279">
        <v>2046.6333333333332</v>
      </c>
      <c r="H215" s="279">
        <v>2128.8333333333339</v>
      </c>
      <c r="I215" s="279">
        <v>2146.6166666666677</v>
      </c>
      <c r="J215" s="279">
        <v>2169.9333333333343</v>
      </c>
      <c r="K215" s="277">
        <v>2123.3000000000002</v>
      </c>
      <c r="L215" s="277">
        <v>2082.1999999999998</v>
      </c>
      <c r="M215" s="277">
        <v>16.46114</v>
      </c>
    </row>
    <row r="216" spans="1:13">
      <c r="A216" s="268">
        <v>206</v>
      </c>
      <c r="B216" s="277" t="s">
        <v>254</v>
      </c>
      <c r="C216" s="278">
        <v>213.75</v>
      </c>
      <c r="D216" s="279">
        <v>212.23333333333335</v>
      </c>
      <c r="E216" s="279">
        <v>210.01666666666671</v>
      </c>
      <c r="F216" s="279">
        <v>206.28333333333336</v>
      </c>
      <c r="G216" s="279">
        <v>204.06666666666672</v>
      </c>
      <c r="H216" s="279">
        <v>215.9666666666667</v>
      </c>
      <c r="I216" s="279">
        <v>218.18333333333334</v>
      </c>
      <c r="J216" s="279">
        <v>221.91666666666669</v>
      </c>
      <c r="K216" s="277">
        <v>214.45</v>
      </c>
      <c r="L216" s="277">
        <v>208.5</v>
      </c>
      <c r="M216" s="277">
        <v>6.4417999999999997</v>
      </c>
    </row>
    <row r="217" spans="1:13">
      <c r="A217" s="268">
        <v>207</v>
      </c>
      <c r="B217" s="277" t="s">
        <v>401</v>
      </c>
      <c r="C217" s="278">
        <v>32282.7</v>
      </c>
      <c r="D217" s="279">
        <v>32484.25</v>
      </c>
      <c r="E217" s="279">
        <v>32023.5</v>
      </c>
      <c r="F217" s="279">
        <v>31764.3</v>
      </c>
      <c r="G217" s="279">
        <v>31303.55</v>
      </c>
      <c r="H217" s="279">
        <v>32743.45</v>
      </c>
      <c r="I217" s="279">
        <v>33204.199999999997</v>
      </c>
      <c r="J217" s="279">
        <v>33463.4</v>
      </c>
      <c r="K217" s="277">
        <v>32945</v>
      </c>
      <c r="L217" s="277">
        <v>32225.05</v>
      </c>
      <c r="M217" s="277">
        <v>2.2429999999999999E-2</v>
      </c>
    </row>
    <row r="218" spans="1:13">
      <c r="A218" s="268">
        <v>208</v>
      </c>
      <c r="B218" s="277" t="s">
        <v>397</v>
      </c>
      <c r="C218" s="278">
        <v>53.6</v>
      </c>
      <c r="D218" s="279">
        <v>53.833333333333336</v>
      </c>
      <c r="E218" s="279">
        <v>52.666666666666671</v>
      </c>
      <c r="F218" s="279">
        <v>51.733333333333334</v>
      </c>
      <c r="G218" s="279">
        <v>50.56666666666667</v>
      </c>
      <c r="H218" s="279">
        <v>54.766666666666673</v>
      </c>
      <c r="I218" s="279">
        <v>55.933333333333344</v>
      </c>
      <c r="J218" s="279">
        <v>56.866666666666674</v>
      </c>
      <c r="K218" s="277">
        <v>55</v>
      </c>
      <c r="L218" s="277">
        <v>52.9</v>
      </c>
      <c r="M218" s="277">
        <v>10.313029999999999</v>
      </c>
    </row>
    <row r="219" spans="1:13">
      <c r="A219" s="268">
        <v>209</v>
      </c>
      <c r="B219" s="277" t="s">
        <v>255</v>
      </c>
      <c r="C219" s="278">
        <v>32.549999999999997</v>
      </c>
      <c r="D219" s="279">
        <v>32.699999999999996</v>
      </c>
      <c r="E219" s="279">
        <v>32.199999999999989</v>
      </c>
      <c r="F219" s="279">
        <v>31.849999999999994</v>
      </c>
      <c r="G219" s="279">
        <v>31.349999999999987</v>
      </c>
      <c r="H219" s="279">
        <v>33.04999999999999</v>
      </c>
      <c r="I219" s="279">
        <v>33.550000000000004</v>
      </c>
      <c r="J219" s="279">
        <v>33.899999999999991</v>
      </c>
      <c r="K219" s="277">
        <v>33.200000000000003</v>
      </c>
      <c r="L219" s="277">
        <v>32.35</v>
      </c>
      <c r="M219" s="277">
        <v>4.8255600000000003</v>
      </c>
    </row>
    <row r="220" spans="1:13">
      <c r="A220" s="268">
        <v>210</v>
      </c>
      <c r="B220" s="277" t="s">
        <v>415</v>
      </c>
      <c r="C220" s="278">
        <v>51.1</v>
      </c>
      <c r="D220" s="279">
        <v>51.516666666666673</v>
      </c>
      <c r="E220" s="279">
        <v>49.783333333333346</v>
      </c>
      <c r="F220" s="279">
        <v>48.466666666666676</v>
      </c>
      <c r="G220" s="279">
        <v>46.733333333333348</v>
      </c>
      <c r="H220" s="279">
        <v>52.833333333333343</v>
      </c>
      <c r="I220" s="279">
        <v>54.566666666666677</v>
      </c>
      <c r="J220" s="279">
        <v>55.88333333333334</v>
      </c>
      <c r="K220" s="277">
        <v>53.25</v>
      </c>
      <c r="L220" s="277">
        <v>50.2</v>
      </c>
      <c r="M220" s="277">
        <v>16.25554</v>
      </c>
    </row>
    <row r="221" spans="1:13">
      <c r="A221" s="268">
        <v>211</v>
      </c>
      <c r="B221" s="277" t="s">
        <v>117</v>
      </c>
      <c r="C221" s="278">
        <v>152.65</v>
      </c>
      <c r="D221" s="279">
        <v>154.46666666666667</v>
      </c>
      <c r="E221" s="279">
        <v>149.98333333333335</v>
      </c>
      <c r="F221" s="279">
        <v>147.31666666666669</v>
      </c>
      <c r="G221" s="279">
        <v>142.83333333333337</v>
      </c>
      <c r="H221" s="279">
        <v>157.13333333333333</v>
      </c>
      <c r="I221" s="279">
        <v>161.61666666666662</v>
      </c>
      <c r="J221" s="279">
        <v>164.2833333333333</v>
      </c>
      <c r="K221" s="277">
        <v>158.94999999999999</v>
      </c>
      <c r="L221" s="277">
        <v>151.80000000000001</v>
      </c>
      <c r="M221" s="277">
        <v>110.09036</v>
      </c>
    </row>
    <row r="222" spans="1:13">
      <c r="A222" s="268">
        <v>212</v>
      </c>
      <c r="B222" s="277" t="s">
        <v>258</v>
      </c>
      <c r="C222" s="278">
        <v>267.64999999999998</v>
      </c>
      <c r="D222" s="279">
        <v>268.68333333333334</v>
      </c>
      <c r="E222" s="279">
        <v>262.56666666666666</v>
      </c>
      <c r="F222" s="279">
        <v>257.48333333333335</v>
      </c>
      <c r="G222" s="279">
        <v>251.36666666666667</v>
      </c>
      <c r="H222" s="279">
        <v>273.76666666666665</v>
      </c>
      <c r="I222" s="279">
        <v>279.88333333333333</v>
      </c>
      <c r="J222" s="279">
        <v>284.96666666666664</v>
      </c>
      <c r="K222" s="277">
        <v>274.8</v>
      </c>
      <c r="L222" s="277">
        <v>263.60000000000002</v>
      </c>
      <c r="M222" s="277">
        <v>24.521599999999999</v>
      </c>
    </row>
    <row r="223" spans="1:13">
      <c r="A223" s="268">
        <v>213</v>
      </c>
      <c r="B223" s="277" t="s">
        <v>118</v>
      </c>
      <c r="C223" s="278">
        <v>373.1</v>
      </c>
      <c r="D223" s="279">
        <v>375.5</v>
      </c>
      <c r="E223" s="279">
        <v>368.35</v>
      </c>
      <c r="F223" s="279">
        <v>363.6</v>
      </c>
      <c r="G223" s="279">
        <v>356.45000000000005</v>
      </c>
      <c r="H223" s="279">
        <v>380.25</v>
      </c>
      <c r="I223" s="279">
        <v>387.4</v>
      </c>
      <c r="J223" s="279">
        <v>392.15</v>
      </c>
      <c r="K223" s="277">
        <v>382.65</v>
      </c>
      <c r="L223" s="277">
        <v>370.75</v>
      </c>
      <c r="M223" s="277">
        <v>265.30162000000001</v>
      </c>
    </row>
    <row r="224" spans="1:13">
      <c r="A224" s="268">
        <v>214</v>
      </c>
      <c r="B224" s="277" t="s">
        <v>256</v>
      </c>
      <c r="C224" s="278">
        <v>1254.4000000000001</v>
      </c>
      <c r="D224" s="279">
        <v>1266.8500000000001</v>
      </c>
      <c r="E224" s="279">
        <v>1238.7000000000003</v>
      </c>
      <c r="F224" s="279">
        <v>1223.0000000000002</v>
      </c>
      <c r="G224" s="279">
        <v>1194.8500000000004</v>
      </c>
      <c r="H224" s="279">
        <v>1282.5500000000002</v>
      </c>
      <c r="I224" s="279">
        <v>1310.7000000000003</v>
      </c>
      <c r="J224" s="279">
        <v>1326.4</v>
      </c>
      <c r="K224" s="277">
        <v>1295</v>
      </c>
      <c r="L224" s="277">
        <v>1251.1500000000001</v>
      </c>
      <c r="M224" s="277">
        <v>5.7928699999999997</v>
      </c>
    </row>
    <row r="225" spans="1:13">
      <c r="A225" s="268">
        <v>215</v>
      </c>
      <c r="B225" s="277" t="s">
        <v>119</v>
      </c>
      <c r="C225" s="278">
        <v>420.1</v>
      </c>
      <c r="D225" s="279">
        <v>421.14999999999992</v>
      </c>
      <c r="E225" s="279">
        <v>415.34999999999985</v>
      </c>
      <c r="F225" s="279">
        <v>410.59999999999991</v>
      </c>
      <c r="G225" s="279">
        <v>404.79999999999984</v>
      </c>
      <c r="H225" s="279">
        <v>425.89999999999986</v>
      </c>
      <c r="I225" s="279">
        <v>431.69999999999993</v>
      </c>
      <c r="J225" s="279">
        <v>436.44999999999987</v>
      </c>
      <c r="K225" s="277">
        <v>426.95</v>
      </c>
      <c r="L225" s="277">
        <v>416.4</v>
      </c>
      <c r="M225" s="277">
        <v>23.88551</v>
      </c>
    </row>
    <row r="226" spans="1:13">
      <c r="A226" s="268">
        <v>216</v>
      </c>
      <c r="B226" s="277" t="s">
        <v>403</v>
      </c>
      <c r="C226" s="278">
        <v>2835.55</v>
      </c>
      <c r="D226" s="279">
        <v>2832.5333333333333</v>
      </c>
      <c r="E226" s="279">
        <v>2818.0166666666664</v>
      </c>
      <c r="F226" s="279">
        <v>2800.4833333333331</v>
      </c>
      <c r="G226" s="279">
        <v>2785.9666666666662</v>
      </c>
      <c r="H226" s="279">
        <v>2850.0666666666666</v>
      </c>
      <c r="I226" s="279">
        <v>2864.5833333333339</v>
      </c>
      <c r="J226" s="279">
        <v>2882.1166666666668</v>
      </c>
      <c r="K226" s="277">
        <v>2847.05</v>
      </c>
      <c r="L226" s="277">
        <v>2815</v>
      </c>
      <c r="M226" s="277">
        <v>0.11033</v>
      </c>
    </row>
    <row r="227" spans="1:13">
      <c r="A227" s="268">
        <v>217</v>
      </c>
      <c r="B227" s="277" t="s">
        <v>257</v>
      </c>
      <c r="C227" s="278">
        <v>34.5</v>
      </c>
      <c r="D227" s="279">
        <v>34.683333333333337</v>
      </c>
      <c r="E227" s="279">
        <v>34.166666666666671</v>
      </c>
      <c r="F227" s="279">
        <v>33.833333333333336</v>
      </c>
      <c r="G227" s="279">
        <v>33.31666666666667</v>
      </c>
      <c r="H227" s="279">
        <v>35.016666666666673</v>
      </c>
      <c r="I227" s="279">
        <v>35.533333333333339</v>
      </c>
      <c r="J227" s="279">
        <v>35.866666666666674</v>
      </c>
      <c r="K227" s="277">
        <v>35.200000000000003</v>
      </c>
      <c r="L227" s="277">
        <v>34.35</v>
      </c>
      <c r="M227" s="277">
        <v>5.9108099999999997</v>
      </c>
    </row>
    <row r="228" spans="1:13">
      <c r="A228" s="268">
        <v>218</v>
      </c>
      <c r="B228" s="277" t="s">
        <v>120</v>
      </c>
      <c r="C228" s="278">
        <v>9</v>
      </c>
      <c r="D228" s="279">
        <v>9.15</v>
      </c>
      <c r="E228" s="279">
        <v>8.8000000000000007</v>
      </c>
      <c r="F228" s="279">
        <v>8.6</v>
      </c>
      <c r="G228" s="279">
        <v>8.25</v>
      </c>
      <c r="H228" s="279">
        <v>9.3500000000000014</v>
      </c>
      <c r="I228" s="279">
        <v>9.6999999999999993</v>
      </c>
      <c r="J228" s="279">
        <v>9.9000000000000021</v>
      </c>
      <c r="K228" s="277">
        <v>9.5</v>
      </c>
      <c r="L228" s="277">
        <v>8.9499999999999993</v>
      </c>
      <c r="M228" s="277">
        <v>3046.2774399999998</v>
      </c>
    </row>
    <row r="229" spans="1:13">
      <c r="A229" s="268">
        <v>219</v>
      </c>
      <c r="B229" s="277" t="s">
        <v>404</v>
      </c>
      <c r="C229" s="278">
        <v>30.75</v>
      </c>
      <c r="D229" s="279">
        <v>31.5</v>
      </c>
      <c r="E229" s="279">
        <v>29.799999999999997</v>
      </c>
      <c r="F229" s="279">
        <v>28.849999999999998</v>
      </c>
      <c r="G229" s="279">
        <v>27.149999999999995</v>
      </c>
      <c r="H229" s="279">
        <v>32.450000000000003</v>
      </c>
      <c r="I229" s="279">
        <v>34.150000000000006</v>
      </c>
      <c r="J229" s="279">
        <v>35.1</v>
      </c>
      <c r="K229" s="277">
        <v>33.200000000000003</v>
      </c>
      <c r="L229" s="277">
        <v>30.55</v>
      </c>
      <c r="M229" s="277">
        <v>34.672269999999997</v>
      </c>
    </row>
    <row r="230" spans="1:13">
      <c r="A230" s="268">
        <v>220</v>
      </c>
      <c r="B230" s="277" t="s">
        <v>121</v>
      </c>
      <c r="C230" s="278">
        <v>30.2</v>
      </c>
      <c r="D230" s="279">
        <v>30.45</v>
      </c>
      <c r="E230" s="279">
        <v>29.75</v>
      </c>
      <c r="F230" s="279">
        <v>29.3</v>
      </c>
      <c r="G230" s="279">
        <v>28.6</v>
      </c>
      <c r="H230" s="279">
        <v>30.9</v>
      </c>
      <c r="I230" s="279">
        <v>31.599999999999994</v>
      </c>
      <c r="J230" s="279">
        <v>32.049999999999997</v>
      </c>
      <c r="K230" s="277">
        <v>31.15</v>
      </c>
      <c r="L230" s="277">
        <v>30</v>
      </c>
      <c r="M230" s="277">
        <v>521.68552999999997</v>
      </c>
    </row>
    <row r="231" spans="1:13">
      <c r="A231" s="268">
        <v>221</v>
      </c>
      <c r="B231" s="277" t="s">
        <v>416</v>
      </c>
      <c r="C231" s="278">
        <v>215.75</v>
      </c>
      <c r="D231" s="279">
        <v>213.18333333333331</v>
      </c>
      <c r="E231" s="279">
        <v>209.56666666666661</v>
      </c>
      <c r="F231" s="279">
        <v>203.3833333333333</v>
      </c>
      <c r="G231" s="279">
        <v>199.76666666666659</v>
      </c>
      <c r="H231" s="279">
        <v>219.36666666666662</v>
      </c>
      <c r="I231" s="279">
        <v>222.98333333333335</v>
      </c>
      <c r="J231" s="279">
        <v>229.16666666666663</v>
      </c>
      <c r="K231" s="277">
        <v>216.8</v>
      </c>
      <c r="L231" s="277">
        <v>207</v>
      </c>
      <c r="M231" s="277">
        <v>21.95637</v>
      </c>
    </row>
    <row r="232" spans="1:13">
      <c r="A232" s="268">
        <v>222</v>
      </c>
      <c r="B232" s="277" t="s">
        <v>405</v>
      </c>
      <c r="C232" s="278">
        <v>603.5</v>
      </c>
      <c r="D232" s="279">
        <v>606.51666666666665</v>
      </c>
      <c r="E232" s="279">
        <v>598.0333333333333</v>
      </c>
      <c r="F232" s="279">
        <v>592.56666666666661</v>
      </c>
      <c r="G232" s="279">
        <v>584.08333333333326</v>
      </c>
      <c r="H232" s="279">
        <v>611.98333333333335</v>
      </c>
      <c r="I232" s="279">
        <v>620.4666666666667</v>
      </c>
      <c r="J232" s="279">
        <v>625.93333333333339</v>
      </c>
      <c r="K232" s="277">
        <v>615</v>
      </c>
      <c r="L232" s="277">
        <v>601.04999999999995</v>
      </c>
      <c r="M232" s="277">
        <v>0.27828999999999998</v>
      </c>
    </row>
    <row r="233" spans="1:13">
      <c r="A233" s="268">
        <v>223</v>
      </c>
      <c r="B233" s="277" t="s">
        <v>406</v>
      </c>
      <c r="C233" s="278">
        <v>6.05</v>
      </c>
      <c r="D233" s="279">
        <v>6.083333333333333</v>
      </c>
      <c r="E233" s="279">
        <v>5.9666666666666659</v>
      </c>
      <c r="F233" s="279">
        <v>5.8833333333333329</v>
      </c>
      <c r="G233" s="279">
        <v>5.7666666666666657</v>
      </c>
      <c r="H233" s="279">
        <v>6.1666666666666661</v>
      </c>
      <c r="I233" s="279">
        <v>6.2833333333333332</v>
      </c>
      <c r="J233" s="279">
        <v>6.3666666666666663</v>
      </c>
      <c r="K233" s="277">
        <v>6.2</v>
      </c>
      <c r="L233" s="277">
        <v>6</v>
      </c>
      <c r="M233" s="277">
        <v>6.4520299999999997</v>
      </c>
    </row>
    <row r="234" spans="1:13">
      <c r="A234" s="268">
        <v>224</v>
      </c>
      <c r="B234" s="277" t="s">
        <v>122</v>
      </c>
      <c r="C234" s="278">
        <v>389.55</v>
      </c>
      <c r="D234" s="279">
        <v>392.98333333333335</v>
      </c>
      <c r="E234" s="279">
        <v>385.01666666666671</v>
      </c>
      <c r="F234" s="279">
        <v>380.48333333333335</v>
      </c>
      <c r="G234" s="279">
        <v>372.51666666666671</v>
      </c>
      <c r="H234" s="279">
        <v>397.51666666666671</v>
      </c>
      <c r="I234" s="279">
        <v>405.48333333333341</v>
      </c>
      <c r="J234" s="279">
        <v>410.01666666666671</v>
      </c>
      <c r="K234" s="277">
        <v>400.95</v>
      </c>
      <c r="L234" s="277">
        <v>388.45</v>
      </c>
      <c r="M234" s="277">
        <v>26.76765</v>
      </c>
    </row>
    <row r="235" spans="1:13">
      <c r="A235" s="268">
        <v>225</v>
      </c>
      <c r="B235" s="277" t="s">
        <v>407</v>
      </c>
      <c r="C235" s="278">
        <v>79.8</v>
      </c>
      <c r="D235" s="279">
        <v>80.233333333333334</v>
      </c>
      <c r="E235" s="279">
        <v>78.866666666666674</v>
      </c>
      <c r="F235" s="279">
        <v>77.933333333333337</v>
      </c>
      <c r="G235" s="279">
        <v>76.566666666666677</v>
      </c>
      <c r="H235" s="279">
        <v>81.166666666666671</v>
      </c>
      <c r="I235" s="279">
        <v>82.533333333333317</v>
      </c>
      <c r="J235" s="279">
        <v>83.466666666666669</v>
      </c>
      <c r="K235" s="277">
        <v>81.599999999999994</v>
      </c>
      <c r="L235" s="277">
        <v>79.3</v>
      </c>
      <c r="M235" s="277">
        <v>2.5096099999999999</v>
      </c>
    </row>
    <row r="236" spans="1:13">
      <c r="A236" s="268">
        <v>226</v>
      </c>
      <c r="B236" s="277" t="s">
        <v>1603</v>
      </c>
      <c r="C236" s="278">
        <v>964</v>
      </c>
      <c r="D236" s="279">
        <v>969.05000000000007</v>
      </c>
      <c r="E236" s="279">
        <v>953.10000000000014</v>
      </c>
      <c r="F236" s="279">
        <v>942.2</v>
      </c>
      <c r="G236" s="279">
        <v>926.25000000000011</v>
      </c>
      <c r="H236" s="279">
        <v>979.95000000000016</v>
      </c>
      <c r="I236" s="279">
        <v>995.9000000000002</v>
      </c>
      <c r="J236" s="279">
        <v>1006.8000000000002</v>
      </c>
      <c r="K236" s="277">
        <v>985</v>
      </c>
      <c r="L236" s="277">
        <v>958.15</v>
      </c>
      <c r="M236" s="277">
        <v>8.1809999999999994E-2</v>
      </c>
    </row>
    <row r="237" spans="1:13">
      <c r="A237" s="268">
        <v>227</v>
      </c>
      <c r="B237" s="277" t="s">
        <v>260</v>
      </c>
      <c r="C237" s="278">
        <v>101.2</v>
      </c>
      <c r="D237" s="279">
        <v>99.850000000000009</v>
      </c>
      <c r="E237" s="279">
        <v>97.800000000000011</v>
      </c>
      <c r="F237" s="279">
        <v>94.4</v>
      </c>
      <c r="G237" s="279">
        <v>92.350000000000009</v>
      </c>
      <c r="H237" s="279">
        <v>103.25000000000001</v>
      </c>
      <c r="I237" s="279">
        <v>105.3</v>
      </c>
      <c r="J237" s="279">
        <v>108.70000000000002</v>
      </c>
      <c r="K237" s="277">
        <v>101.9</v>
      </c>
      <c r="L237" s="277">
        <v>96.45</v>
      </c>
      <c r="M237" s="277">
        <v>59.447769999999998</v>
      </c>
    </row>
    <row r="238" spans="1:13">
      <c r="A238" s="268">
        <v>228</v>
      </c>
      <c r="B238" s="277" t="s">
        <v>412</v>
      </c>
      <c r="C238" s="278">
        <v>115.9</v>
      </c>
      <c r="D238" s="279">
        <v>117.16666666666667</v>
      </c>
      <c r="E238" s="279">
        <v>114.33333333333334</v>
      </c>
      <c r="F238" s="279">
        <v>112.76666666666667</v>
      </c>
      <c r="G238" s="279">
        <v>109.93333333333334</v>
      </c>
      <c r="H238" s="279">
        <v>118.73333333333335</v>
      </c>
      <c r="I238" s="279">
        <v>121.56666666666669</v>
      </c>
      <c r="J238" s="279">
        <v>123.13333333333335</v>
      </c>
      <c r="K238" s="277">
        <v>120</v>
      </c>
      <c r="L238" s="277">
        <v>115.6</v>
      </c>
      <c r="M238" s="277">
        <v>7.4485200000000003</v>
      </c>
    </row>
    <row r="239" spans="1:13">
      <c r="A239" s="268">
        <v>229</v>
      </c>
      <c r="B239" s="277" t="s">
        <v>1615</v>
      </c>
      <c r="C239" s="278">
        <v>4989.75</v>
      </c>
      <c r="D239" s="279">
        <v>4973.25</v>
      </c>
      <c r="E239" s="279">
        <v>4896.5</v>
      </c>
      <c r="F239" s="279">
        <v>4803.25</v>
      </c>
      <c r="G239" s="279">
        <v>4726.5</v>
      </c>
      <c r="H239" s="279">
        <v>5066.5</v>
      </c>
      <c r="I239" s="279">
        <v>5143.25</v>
      </c>
      <c r="J239" s="279">
        <v>5236.5</v>
      </c>
      <c r="K239" s="277">
        <v>5050</v>
      </c>
      <c r="L239" s="277">
        <v>4880</v>
      </c>
      <c r="M239" s="277">
        <v>1.47153</v>
      </c>
    </row>
    <row r="240" spans="1:13">
      <c r="A240" s="268">
        <v>230</v>
      </c>
      <c r="B240" s="277" t="s">
        <v>259</v>
      </c>
      <c r="C240" s="278">
        <v>58.5</v>
      </c>
      <c r="D240" s="279">
        <v>58.433333333333337</v>
      </c>
      <c r="E240" s="279">
        <v>57.766666666666673</v>
      </c>
      <c r="F240" s="279">
        <v>57.033333333333339</v>
      </c>
      <c r="G240" s="279">
        <v>56.366666666666674</v>
      </c>
      <c r="H240" s="279">
        <v>59.166666666666671</v>
      </c>
      <c r="I240" s="279">
        <v>59.833333333333329</v>
      </c>
      <c r="J240" s="279">
        <v>60.56666666666667</v>
      </c>
      <c r="K240" s="277">
        <v>59.1</v>
      </c>
      <c r="L240" s="277">
        <v>57.7</v>
      </c>
      <c r="M240" s="277">
        <v>8.2609399999999997</v>
      </c>
    </row>
    <row r="241" spans="1:13">
      <c r="A241" s="268">
        <v>231</v>
      </c>
      <c r="B241" s="277" t="s">
        <v>123</v>
      </c>
      <c r="C241" s="278">
        <v>1297.4000000000001</v>
      </c>
      <c r="D241" s="279">
        <v>1297.2333333333333</v>
      </c>
      <c r="E241" s="279">
        <v>1265.4666666666667</v>
      </c>
      <c r="F241" s="279">
        <v>1233.5333333333333</v>
      </c>
      <c r="G241" s="279">
        <v>1201.7666666666667</v>
      </c>
      <c r="H241" s="279">
        <v>1329.1666666666667</v>
      </c>
      <c r="I241" s="279">
        <v>1360.9333333333336</v>
      </c>
      <c r="J241" s="279">
        <v>1392.8666666666668</v>
      </c>
      <c r="K241" s="277">
        <v>1329</v>
      </c>
      <c r="L241" s="277">
        <v>1265.3</v>
      </c>
      <c r="M241" s="277">
        <v>24.22851</v>
      </c>
    </row>
    <row r="242" spans="1:13">
      <c r="A242" s="268">
        <v>232</v>
      </c>
      <c r="B242" s="277" t="s">
        <v>1622</v>
      </c>
      <c r="C242" s="278">
        <v>265.64999999999998</v>
      </c>
      <c r="D242" s="279">
        <v>267.88333333333333</v>
      </c>
      <c r="E242" s="279">
        <v>261.01666666666665</v>
      </c>
      <c r="F242" s="279">
        <v>256.38333333333333</v>
      </c>
      <c r="G242" s="279">
        <v>249.51666666666665</v>
      </c>
      <c r="H242" s="279">
        <v>272.51666666666665</v>
      </c>
      <c r="I242" s="279">
        <v>279.38333333333333</v>
      </c>
      <c r="J242" s="279">
        <v>284.01666666666665</v>
      </c>
      <c r="K242" s="277">
        <v>274.75</v>
      </c>
      <c r="L242" s="277">
        <v>263.25</v>
      </c>
      <c r="M242" s="277">
        <v>1.85985</v>
      </c>
    </row>
    <row r="243" spans="1:13">
      <c r="A243" s="268">
        <v>233</v>
      </c>
      <c r="B243" s="277" t="s">
        <v>418</v>
      </c>
      <c r="C243" s="278">
        <v>286.05</v>
      </c>
      <c r="D243" s="279">
        <v>288.06666666666666</v>
      </c>
      <c r="E243" s="279">
        <v>282.98333333333335</v>
      </c>
      <c r="F243" s="279">
        <v>279.91666666666669</v>
      </c>
      <c r="G243" s="279">
        <v>274.83333333333337</v>
      </c>
      <c r="H243" s="279">
        <v>291.13333333333333</v>
      </c>
      <c r="I243" s="279">
        <v>296.2166666666667</v>
      </c>
      <c r="J243" s="279">
        <v>299.2833333333333</v>
      </c>
      <c r="K243" s="277">
        <v>293.14999999999998</v>
      </c>
      <c r="L243" s="277">
        <v>285</v>
      </c>
      <c r="M243" s="277">
        <v>0.12694</v>
      </c>
    </row>
    <row r="244" spans="1:13">
      <c r="A244" s="268">
        <v>234</v>
      </c>
      <c r="B244" s="277" t="s">
        <v>124</v>
      </c>
      <c r="C244" s="278">
        <v>601.54999999999995</v>
      </c>
      <c r="D244" s="279">
        <v>608.08333333333337</v>
      </c>
      <c r="E244" s="279">
        <v>585.4666666666667</v>
      </c>
      <c r="F244" s="279">
        <v>569.38333333333333</v>
      </c>
      <c r="G244" s="279">
        <v>546.76666666666665</v>
      </c>
      <c r="H244" s="279">
        <v>624.16666666666674</v>
      </c>
      <c r="I244" s="279">
        <v>646.7833333333333</v>
      </c>
      <c r="J244" s="279">
        <v>662.86666666666679</v>
      </c>
      <c r="K244" s="277">
        <v>630.70000000000005</v>
      </c>
      <c r="L244" s="277">
        <v>592</v>
      </c>
      <c r="M244" s="277">
        <v>439.64465000000001</v>
      </c>
    </row>
    <row r="245" spans="1:13">
      <c r="A245" s="268">
        <v>235</v>
      </c>
      <c r="B245" s="277" t="s">
        <v>419</v>
      </c>
      <c r="C245" s="278">
        <v>78.849999999999994</v>
      </c>
      <c r="D245" s="279">
        <v>77.899999999999991</v>
      </c>
      <c r="E245" s="279">
        <v>76.949999999999989</v>
      </c>
      <c r="F245" s="279">
        <v>75.05</v>
      </c>
      <c r="G245" s="279">
        <v>74.099999999999994</v>
      </c>
      <c r="H245" s="279">
        <v>79.799999999999983</v>
      </c>
      <c r="I245" s="279">
        <v>80.75</v>
      </c>
      <c r="J245" s="279">
        <v>82.649999999999977</v>
      </c>
      <c r="K245" s="277">
        <v>78.849999999999994</v>
      </c>
      <c r="L245" s="277">
        <v>76</v>
      </c>
      <c r="M245" s="277">
        <v>5.4288800000000004</v>
      </c>
    </row>
    <row r="246" spans="1:13">
      <c r="A246" s="268">
        <v>236</v>
      </c>
      <c r="B246" s="277" t="s">
        <v>125</v>
      </c>
      <c r="C246" s="278">
        <v>178.55</v>
      </c>
      <c r="D246" s="279">
        <v>179.33333333333334</v>
      </c>
      <c r="E246" s="279">
        <v>175.76666666666668</v>
      </c>
      <c r="F246" s="279">
        <v>172.98333333333335</v>
      </c>
      <c r="G246" s="279">
        <v>169.41666666666669</v>
      </c>
      <c r="H246" s="279">
        <v>182.11666666666667</v>
      </c>
      <c r="I246" s="279">
        <v>185.68333333333334</v>
      </c>
      <c r="J246" s="279">
        <v>188.46666666666667</v>
      </c>
      <c r="K246" s="277">
        <v>182.9</v>
      </c>
      <c r="L246" s="277">
        <v>176.55</v>
      </c>
      <c r="M246" s="277">
        <v>64.946460000000002</v>
      </c>
    </row>
    <row r="247" spans="1:13">
      <c r="A247" s="268">
        <v>237</v>
      </c>
      <c r="B247" s="277" t="s">
        <v>126</v>
      </c>
      <c r="C247" s="278">
        <v>1048.7</v>
      </c>
      <c r="D247" s="279">
        <v>1040.5500000000002</v>
      </c>
      <c r="E247" s="279">
        <v>1026.2000000000003</v>
      </c>
      <c r="F247" s="279">
        <v>1003.7</v>
      </c>
      <c r="G247" s="279">
        <v>989.35000000000014</v>
      </c>
      <c r="H247" s="279">
        <v>1063.0500000000004</v>
      </c>
      <c r="I247" s="279">
        <v>1077.4000000000003</v>
      </c>
      <c r="J247" s="279">
        <v>1099.9000000000005</v>
      </c>
      <c r="K247" s="277">
        <v>1054.9000000000001</v>
      </c>
      <c r="L247" s="277">
        <v>1018.05</v>
      </c>
      <c r="M247" s="277">
        <v>142.12559999999999</v>
      </c>
    </row>
    <row r="248" spans="1:13">
      <c r="A248" s="268">
        <v>238</v>
      </c>
      <c r="B248" s="277" t="s">
        <v>1645</v>
      </c>
      <c r="C248" s="278">
        <v>596.35</v>
      </c>
      <c r="D248" s="279">
        <v>596.5</v>
      </c>
      <c r="E248" s="279">
        <v>590</v>
      </c>
      <c r="F248" s="279">
        <v>583.65</v>
      </c>
      <c r="G248" s="279">
        <v>577.15</v>
      </c>
      <c r="H248" s="279">
        <v>602.85</v>
      </c>
      <c r="I248" s="279">
        <v>609.35</v>
      </c>
      <c r="J248" s="279">
        <v>615.70000000000005</v>
      </c>
      <c r="K248" s="277">
        <v>603</v>
      </c>
      <c r="L248" s="277">
        <v>590.15</v>
      </c>
      <c r="M248" s="277">
        <v>6.6610000000000003E-2</v>
      </c>
    </row>
    <row r="249" spans="1:13">
      <c r="A249" s="268">
        <v>239</v>
      </c>
      <c r="B249" s="277" t="s">
        <v>420</v>
      </c>
      <c r="C249" s="278">
        <v>287.95</v>
      </c>
      <c r="D249" s="279">
        <v>288.66666666666669</v>
      </c>
      <c r="E249" s="279">
        <v>284.83333333333337</v>
      </c>
      <c r="F249" s="279">
        <v>281.7166666666667</v>
      </c>
      <c r="G249" s="279">
        <v>277.88333333333338</v>
      </c>
      <c r="H249" s="279">
        <v>291.78333333333336</v>
      </c>
      <c r="I249" s="279">
        <v>295.61666666666673</v>
      </c>
      <c r="J249" s="279">
        <v>298.73333333333335</v>
      </c>
      <c r="K249" s="277">
        <v>292.5</v>
      </c>
      <c r="L249" s="277">
        <v>285.55</v>
      </c>
      <c r="M249" s="277">
        <v>9.83108</v>
      </c>
    </row>
    <row r="250" spans="1:13">
      <c r="A250" s="268">
        <v>240</v>
      </c>
      <c r="B250" s="277" t="s">
        <v>421</v>
      </c>
      <c r="C250" s="278">
        <v>246.1</v>
      </c>
      <c r="D250" s="279">
        <v>242.43333333333331</v>
      </c>
      <c r="E250" s="279">
        <v>238.76666666666662</v>
      </c>
      <c r="F250" s="279">
        <v>231.43333333333331</v>
      </c>
      <c r="G250" s="279">
        <v>227.76666666666662</v>
      </c>
      <c r="H250" s="279">
        <v>249.76666666666662</v>
      </c>
      <c r="I250" s="279">
        <v>253.43333333333331</v>
      </c>
      <c r="J250" s="279">
        <v>260.76666666666665</v>
      </c>
      <c r="K250" s="277">
        <v>246.1</v>
      </c>
      <c r="L250" s="277">
        <v>235.1</v>
      </c>
      <c r="M250" s="277">
        <v>3.4597500000000001</v>
      </c>
    </row>
    <row r="251" spans="1:13">
      <c r="A251" s="268">
        <v>241</v>
      </c>
      <c r="B251" s="277" t="s">
        <v>417</v>
      </c>
      <c r="C251" s="278">
        <v>9.25</v>
      </c>
      <c r="D251" s="279">
        <v>9.2999999999999989</v>
      </c>
      <c r="E251" s="279">
        <v>9.1499999999999986</v>
      </c>
      <c r="F251" s="279">
        <v>9.0499999999999989</v>
      </c>
      <c r="G251" s="279">
        <v>8.8999999999999986</v>
      </c>
      <c r="H251" s="279">
        <v>9.3999999999999986</v>
      </c>
      <c r="I251" s="279">
        <v>9.5500000000000007</v>
      </c>
      <c r="J251" s="279">
        <v>9.6499999999999986</v>
      </c>
      <c r="K251" s="277">
        <v>9.4499999999999993</v>
      </c>
      <c r="L251" s="277">
        <v>9.1999999999999993</v>
      </c>
      <c r="M251" s="277">
        <v>7.8687300000000002</v>
      </c>
    </row>
    <row r="252" spans="1:13">
      <c r="A252" s="268">
        <v>242</v>
      </c>
      <c r="B252" s="277" t="s">
        <v>127</v>
      </c>
      <c r="C252" s="278">
        <v>75.55</v>
      </c>
      <c r="D252" s="279">
        <v>75.166666666666671</v>
      </c>
      <c r="E252" s="279">
        <v>74.183333333333337</v>
      </c>
      <c r="F252" s="279">
        <v>72.816666666666663</v>
      </c>
      <c r="G252" s="279">
        <v>71.833333333333329</v>
      </c>
      <c r="H252" s="279">
        <v>76.533333333333346</v>
      </c>
      <c r="I252" s="279">
        <v>77.516666666666666</v>
      </c>
      <c r="J252" s="279">
        <v>78.883333333333354</v>
      </c>
      <c r="K252" s="277">
        <v>76.150000000000006</v>
      </c>
      <c r="L252" s="277">
        <v>73.8</v>
      </c>
      <c r="M252" s="277">
        <v>161.71232000000001</v>
      </c>
    </row>
    <row r="253" spans="1:13">
      <c r="A253" s="268">
        <v>243</v>
      </c>
      <c r="B253" s="277" t="s">
        <v>262</v>
      </c>
      <c r="C253" s="278">
        <v>2151.15</v>
      </c>
      <c r="D253" s="279">
        <v>2178.0499999999997</v>
      </c>
      <c r="E253" s="279">
        <v>2106.0999999999995</v>
      </c>
      <c r="F253" s="279">
        <v>2061.0499999999997</v>
      </c>
      <c r="G253" s="279">
        <v>1989.0999999999995</v>
      </c>
      <c r="H253" s="279">
        <v>2223.0999999999995</v>
      </c>
      <c r="I253" s="279">
        <v>2295.0499999999993</v>
      </c>
      <c r="J253" s="279">
        <v>2340.0999999999995</v>
      </c>
      <c r="K253" s="277">
        <v>2250</v>
      </c>
      <c r="L253" s="277">
        <v>2133</v>
      </c>
      <c r="M253" s="277">
        <v>2.7027199999999998</v>
      </c>
    </row>
    <row r="254" spans="1:13">
      <c r="A254" s="268">
        <v>244</v>
      </c>
      <c r="B254" s="277" t="s">
        <v>408</v>
      </c>
      <c r="C254" s="278">
        <v>111.8</v>
      </c>
      <c r="D254" s="279">
        <v>112.01666666666665</v>
      </c>
      <c r="E254" s="279">
        <v>110.8833333333333</v>
      </c>
      <c r="F254" s="279">
        <v>109.96666666666664</v>
      </c>
      <c r="G254" s="279">
        <v>108.83333333333329</v>
      </c>
      <c r="H254" s="279">
        <v>112.93333333333331</v>
      </c>
      <c r="I254" s="279">
        <v>114.06666666666666</v>
      </c>
      <c r="J254" s="279">
        <v>114.98333333333332</v>
      </c>
      <c r="K254" s="277">
        <v>113.15</v>
      </c>
      <c r="L254" s="277">
        <v>111.1</v>
      </c>
      <c r="M254" s="277">
        <v>4.1531200000000004</v>
      </c>
    </row>
    <row r="255" spans="1:13">
      <c r="A255" s="268">
        <v>245</v>
      </c>
      <c r="B255" s="277" t="s">
        <v>409</v>
      </c>
      <c r="C255" s="278">
        <v>79.2</v>
      </c>
      <c r="D255" s="279">
        <v>79.63333333333334</v>
      </c>
      <c r="E255" s="279">
        <v>78.566666666666677</v>
      </c>
      <c r="F255" s="279">
        <v>77.933333333333337</v>
      </c>
      <c r="G255" s="279">
        <v>76.866666666666674</v>
      </c>
      <c r="H255" s="279">
        <v>80.26666666666668</v>
      </c>
      <c r="I255" s="279">
        <v>81.333333333333343</v>
      </c>
      <c r="J255" s="279">
        <v>81.966666666666683</v>
      </c>
      <c r="K255" s="277">
        <v>80.7</v>
      </c>
      <c r="L255" s="277">
        <v>79</v>
      </c>
      <c r="M255" s="277">
        <v>2.9137200000000001</v>
      </c>
    </row>
    <row r="256" spans="1:13">
      <c r="A256" s="268">
        <v>246</v>
      </c>
      <c r="B256" s="277" t="s">
        <v>2931</v>
      </c>
      <c r="C256" s="278">
        <v>1376.05</v>
      </c>
      <c r="D256" s="279">
        <v>1374.45</v>
      </c>
      <c r="E256" s="279">
        <v>1357.8500000000001</v>
      </c>
      <c r="F256" s="279">
        <v>1339.65</v>
      </c>
      <c r="G256" s="279">
        <v>1323.0500000000002</v>
      </c>
      <c r="H256" s="279">
        <v>1392.65</v>
      </c>
      <c r="I256" s="279">
        <v>1409.25</v>
      </c>
      <c r="J256" s="279">
        <v>1427.45</v>
      </c>
      <c r="K256" s="277">
        <v>1391.05</v>
      </c>
      <c r="L256" s="277">
        <v>1356.25</v>
      </c>
      <c r="M256" s="277">
        <v>4.0674599999999996</v>
      </c>
    </row>
    <row r="257" spans="1:13">
      <c r="A257" s="268">
        <v>247</v>
      </c>
      <c r="B257" s="277" t="s">
        <v>402</v>
      </c>
      <c r="C257" s="278">
        <v>469.4</v>
      </c>
      <c r="D257" s="279">
        <v>468.2</v>
      </c>
      <c r="E257" s="279">
        <v>463.45</v>
      </c>
      <c r="F257" s="279">
        <v>457.5</v>
      </c>
      <c r="G257" s="279">
        <v>452.75</v>
      </c>
      <c r="H257" s="279">
        <v>474.15</v>
      </c>
      <c r="I257" s="279">
        <v>478.9</v>
      </c>
      <c r="J257" s="279">
        <v>484.84999999999997</v>
      </c>
      <c r="K257" s="277">
        <v>472.95</v>
      </c>
      <c r="L257" s="277">
        <v>462.25</v>
      </c>
      <c r="M257" s="277">
        <v>1.1114299999999999</v>
      </c>
    </row>
    <row r="258" spans="1:13">
      <c r="A258" s="268">
        <v>248</v>
      </c>
      <c r="B258" s="277" t="s">
        <v>128</v>
      </c>
      <c r="C258" s="278">
        <v>169.25</v>
      </c>
      <c r="D258" s="279">
        <v>170.26666666666668</v>
      </c>
      <c r="E258" s="279">
        <v>167.73333333333335</v>
      </c>
      <c r="F258" s="279">
        <v>166.21666666666667</v>
      </c>
      <c r="G258" s="279">
        <v>163.68333333333334</v>
      </c>
      <c r="H258" s="279">
        <v>171.78333333333336</v>
      </c>
      <c r="I258" s="279">
        <v>174.31666666666672</v>
      </c>
      <c r="J258" s="279">
        <v>175.83333333333337</v>
      </c>
      <c r="K258" s="277">
        <v>172.8</v>
      </c>
      <c r="L258" s="277">
        <v>168.75</v>
      </c>
      <c r="M258" s="277">
        <v>243.01177000000001</v>
      </c>
    </row>
    <row r="259" spans="1:13">
      <c r="A259" s="268">
        <v>249</v>
      </c>
      <c r="B259" s="277" t="s">
        <v>413</v>
      </c>
      <c r="C259" s="278">
        <v>237.05</v>
      </c>
      <c r="D259" s="279">
        <v>238.26666666666668</v>
      </c>
      <c r="E259" s="279">
        <v>235.13333333333335</v>
      </c>
      <c r="F259" s="279">
        <v>233.21666666666667</v>
      </c>
      <c r="G259" s="279">
        <v>230.08333333333334</v>
      </c>
      <c r="H259" s="279">
        <v>240.18333333333337</v>
      </c>
      <c r="I259" s="279">
        <v>243.31666666666669</v>
      </c>
      <c r="J259" s="279">
        <v>245.23333333333338</v>
      </c>
      <c r="K259" s="277">
        <v>241.4</v>
      </c>
      <c r="L259" s="277">
        <v>236.35</v>
      </c>
      <c r="M259" s="277">
        <v>0.18778</v>
      </c>
    </row>
    <row r="260" spans="1:13">
      <c r="A260" s="268">
        <v>250</v>
      </c>
      <c r="B260" s="277" t="s">
        <v>411</v>
      </c>
      <c r="C260" s="278">
        <v>130.5</v>
      </c>
      <c r="D260" s="279">
        <v>131.38333333333333</v>
      </c>
      <c r="E260" s="279">
        <v>128.26666666666665</v>
      </c>
      <c r="F260" s="279">
        <v>126.03333333333333</v>
      </c>
      <c r="G260" s="279">
        <v>122.91666666666666</v>
      </c>
      <c r="H260" s="279">
        <v>133.61666666666665</v>
      </c>
      <c r="I260" s="279">
        <v>136.73333333333332</v>
      </c>
      <c r="J260" s="279">
        <v>138.96666666666664</v>
      </c>
      <c r="K260" s="277">
        <v>134.5</v>
      </c>
      <c r="L260" s="277">
        <v>129.15</v>
      </c>
      <c r="M260" s="277">
        <v>20.909210000000002</v>
      </c>
    </row>
    <row r="261" spans="1:13">
      <c r="A261" s="268">
        <v>251</v>
      </c>
      <c r="B261" s="277" t="s">
        <v>431</v>
      </c>
      <c r="C261" s="278">
        <v>15.1</v>
      </c>
      <c r="D261" s="279">
        <v>15.283333333333333</v>
      </c>
      <c r="E261" s="279">
        <v>14.816666666666666</v>
      </c>
      <c r="F261" s="279">
        <v>14.533333333333333</v>
      </c>
      <c r="G261" s="279">
        <v>14.066666666666666</v>
      </c>
      <c r="H261" s="279">
        <v>15.566666666666666</v>
      </c>
      <c r="I261" s="279">
        <v>16.033333333333331</v>
      </c>
      <c r="J261" s="279">
        <v>16.316666666666666</v>
      </c>
      <c r="K261" s="277">
        <v>15.75</v>
      </c>
      <c r="L261" s="277">
        <v>15</v>
      </c>
      <c r="M261" s="277">
        <v>7.6025299999999998</v>
      </c>
    </row>
    <row r="262" spans="1:13">
      <c r="A262" s="268">
        <v>252</v>
      </c>
      <c r="B262" s="277" t="s">
        <v>428</v>
      </c>
      <c r="C262" s="278">
        <v>37.200000000000003</v>
      </c>
      <c r="D262" s="279">
        <v>37.31666666666667</v>
      </c>
      <c r="E262" s="279">
        <v>36.88333333333334</v>
      </c>
      <c r="F262" s="279">
        <v>36.56666666666667</v>
      </c>
      <c r="G262" s="279">
        <v>36.13333333333334</v>
      </c>
      <c r="H262" s="279">
        <v>37.63333333333334</v>
      </c>
      <c r="I262" s="279">
        <v>38.066666666666663</v>
      </c>
      <c r="J262" s="279">
        <v>38.38333333333334</v>
      </c>
      <c r="K262" s="277">
        <v>37.75</v>
      </c>
      <c r="L262" s="277">
        <v>37</v>
      </c>
      <c r="M262" s="277">
        <v>1.8415600000000001</v>
      </c>
    </row>
    <row r="263" spans="1:13">
      <c r="A263" s="268">
        <v>253</v>
      </c>
      <c r="B263" s="277" t="s">
        <v>429</v>
      </c>
      <c r="C263" s="278">
        <v>86.9</v>
      </c>
      <c r="D263" s="279">
        <v>85.433333333333337</v>
      </c>
      <c r="E263" s="279">
        <v>83.26666666666668</v>
      </c>
      <c r="F263" s="279">
        <v>79.63333333333334</v>
      </c>
      <c r="G263" s="279">
        <v>77.466666666666683</v>
      </c>
      <c r="H263" s="279">
        <v>89.066666666666677</v>
      </c>
      <c r="I263" s="279">
        <v>91.233333333333334</v>
      </c>
      <c r="J263" s="279">
        <v>94.866666666666674</v>
      </c>
      <c r="K263" s="277">
        <v>87.6</v>
      </c>
      <c r="L263" s="277">
        <v>81.8</v>
      </c>
      <c r="M263" s="277">
        <v>15.83351</v>
      </c>
    </row>
    <row r="264" spans="1:13">
      <c r="A264" s="268">
        <v>254</v>
      </c>
      <c r="B264" s="277" t="s">
        <v>432</v>
      </c>
      <c r="C264" s="278">
        <v>44.7</v>
      </c>
      <c r="D264" s="279">
        <v>44.783333333333331</v>
      </c>
      <c r="E264" s="279">
        <v>44.066666666666663</v>
      </c>
      <c r="F264" s="279">
        <v>43.43333333333333</v>
      </c>
      <c r="G264" s="279">
        <v>42.716666666666661</v>
      </c>
      <c r="H264" s="279">
        <v>45.416666666666664</v>
      </c>
      <c r="I264" s="279">
        <v>46.133333333333333</v>
      </c>
      <c r="J264" s="279">
        <v>46.766666666666666</v>
      </c>
      <c r="K264" s="277">
        <v>45.5</v>
      </c>
      <c r="L264" s="277">
        <v>44.15</v>
      </c>
      <c r="M264" s="277">
        <v>5.2781900000000004</v>
      </c>
    </row>
    <row r="265" spans="1:13">
      <c r="A265" s="268">
        <v>255</v>
      </c>
      <c r="B265" s="277" t="s">
        <v>422</v>
      </c>
      <c r="C265" s="278">
        <v>979.05</v>
      </c>
      <c r="D265" s="279">
        <v>986.01666666666677</v>
      </c>
      <c r="E265" s="279">
        <v>966.03333333333353</v>
      </c>
      <c r="F265" s="279">
        <v>953.01666666666677</v>
      </c>
      <c r="G265" s="279">
        <v>933.03333333333353</v>
      </c>
      <c r="H265" s="279">
        <v>999.03333333333353</v>
      </c>
      <c r="I265" s="279">
        <v>1019.0166666666669</v>
      </c>
      <c r="J265" s="279">
        <v>1032.0333333333335</v>
      </c>
      <c r="K265" s="277">
        <v>1006</v>
      </c>
      <c r="L265" s="277">
        <v>973</v>
      </c>
      <c r="M265" s="277">
        <v>1.38842</v>
      </c>
    </row>
    <row r="266" spans="1:13">
      <c r="A266" s="268">
        <v>256</v>
      </c>
      <c r="B266" s="277" t="s">
        <v>436</v>
      </c>
      <c r="C266" s="278">
        <v>2205.6999999999998</v>
      </c>
      <c r="D266" s="279">
        <v>2209.5666666666666</v>
      </c>
      <c r="E266" s="279">
        <v>2172.1333333333332</v>
      </c>
      <c r="F266" s="279">
        <v>2138.5666666666666</v>
      </c>
      <c r="G266" s="279">
        <v>2101.1333333333332</v>
      </c>
      <c r="H266" s="279">
        <v>2243.1333333333332</v>
      </c>
      <c r="I266" s="279">
        <v>2280.5666666666666</v>
      </c>
      <c r="J266" s="279">
        <v>2314.1333333333332</v>
      </c>
      <c r="K266" s="277">
        <v>2247</v>
      </c>
      <c r="L266" s="277">
        <v>2176</v>
      </c>
      <c r="M266" s="277">
        <v>4.4240000000000002E-2</v>
      </c>
    </row>
    <row r="267" spans="1:13">
      <c r="A267" s="268">
        <v>257</v>
      </c>
      <c r="B267" s="277" t="s">
        <v>433</v>
      </c>
      <c r="C267" s="278">
        <v>63.35</v>
      </c>
      <c r="D267" s="279">
        <v>63.466666666666661</v>
      </c>
      <c r="E267" s="279">
        <v>62.333333333333329</v>
      </c>
      <c r="F267" s="279">
        <v>61.31666666666667</v>
      </c>
      <c r="G267" s="279">
        <v>60.183333333333337</v>
      </c>
      <c r="H267" s="279">
        <v>64.48333333333332</v>
      </c>
      <c r="I267" s="279">
        <v>65.61666666666666</v>
      </c>
      <c r="J267" s="279">
        <v>66.633333333333312</v>
      </c>
      <c r="K267" s="277">
        <v>64.599999999999994</v>
      </c>
      <c r="L267" s="277">
        <v>62.45</v>
      </c>
      <c r="M267" s="277">
        <v>3.6166900000000002</v>
      </c>
    </row>
    <row r="268" spans="1:13">
      <c r="A268" s="268">
        <v>258</v>
      </c>
      <c r="B268" s="277" t="s">
        <v>129</v>
      </c>
      <c r="C268" s="278">
        <v>196.7</v>
      </c>
      <c r="D268" s="279">
        <v>195.51666666666665</v>
      </c>
      <c r="E268" s="279">
        <v>192.8833333333333</v>
      </c>
      <c r="F268" s="279">
        <v>189.06666666666663</v>
      </c>
      <c r="G268" s="279">
        <v>186.43333333333328</v>
      </c>
      <c r="H268" s="279">
        <v>199.33333333333331</v>
      </c>
      <c r="I268" s="279">
        <v>201.96666666666664</v>
      </c>
      <c r="J268" s="279">
        <v>205.78333333333333</v>
      </c>
      <c r="K268" s="277">
        <v>198.15</v>
      </c>
      <c r="L268" s="277">
        <v>191.7</v>
      </c>
      <c r="M268" s="277">
        <v>110.65107999999999</v>
      </c>
    </row>
    <row r="269" spans="1:13">
      <c r="A269" s="268">
        <v>259</v>
      </c>
      <c r="B269" s="277" t="s">
        <v>423</v>
      </c>
      <c r="C269" s="278">
        <v>1548.45</v>
      </c>
      <c r="D269" s="279">
        <v>1555.2666666666664</v>
      </c>
      <c r="E269" s="279">
        <v>1532.5333333333328</v>
      </c>
      <c r="F269" s="279">
        <v>1516.6166666666663</v>
      </c>
      <c r="G269" s="279">
        <v>1493.8833333333328</v>
      </c>
      <c r="H269" s="279">
        <v>1571.1833333333329</v>
      </c>
      <c r="I269" s="279">
        <v>1593.9166666666665</v>
      </c>
      <c r="J269" s="279">
        <v>1609.833333333333</v>
      </c>
      <c r="K269" s="277">
        <v>1578</v>
      </c>
      <c r="L269" s="277">
        <v>1539.35</v>
      </c>
      <c r="M269" s="277">
        <v>0.16933999999999999</v>
      </c>
    </row>
    <row r="270" spans="1:13">
      <c r="A270" s="268">
        <v>260</v>
      </c>
      <c r="B270" s="277" t="s">
        <v>424</v>
      </c>
      <c r="C270" s="278">
        <v>261.39999999999998</v>
      </c>
      <c r="D270" s="279">
        <v>263.45</v>
      </c>
      <c r="E270" s="279">
        <v>257.95</v>
      </c>
      <c r="F270" s="279">
        <v>254.5</v>
      </c>
      <c r="G270" s="279">
        <v>249</v>
      </c>
      <c r="H270" s="279">
        <v>266.89999999999998</v>
      </c>
      <c r="I270" s="279">
        <v>272.39999999999998</v>
      </c>
      <c r="J270" s="279">
        <v>275.84999999999997</v>
      </c>
      <c r="K270" s="277">
        <v>268.95</v>
      </c>
      <c r="L270" s="277">
        <v>260</v>
      </c>
      <c r="M270" s="277">
        <v>1.9706399999999999</v>
      </c>
    </row>
    <row r="271" spans="1:13">
      <c r="A271" s="268">
        <v>261</v>
      </c>
      <c r="B271" s="277" t="s">
        <v>425</v>
      </c>
      <c r="C271" s="278">
        <v>90.1</v>
      </c>
      <c r="D271" s="279">
        <v>90.466666666666654</v>
      </c>
      <c r="E271" s="279">
        <v>89.633333333333312</v>
      </c>
      <c r="F271" s="279">
        <v>89.166666666666657</v>
      </c>
      <c r="G271" s="279">
        <v>88.333333333333314</v>
      </c>
      <c r="H271" s="279">
        <v>90.933333333333309</v>
      </c>
      <c r="I271" s="279">
        <v>91.766666666666652</v>
      </c>
      <c r="J271" s="279">
        <v>92.233333333333306</v>
      </c>
      <c r="K271" s="277">
        <v>91.3</v>
      </c>
      <c r="L271" s="277">
        <v>90</v>
      </c>
      <c r="M271" s="277">
        <v>2.8479700000000001</v>
      </c>
    </row>
    <row r="272" spans="1:13">
      <c r="A272" s="268">
        <v>262</v>
      </c>
      <c r="B272" s="277" t="s">
        <v>426</v>
      </c>
      <c r="C272" s="278">
        <v>58.8</v>
      </c>
      <c r="D272" s="279">
        <v>59.016666666666673</v>
      </c>
      <c r="E272" s="279">
        <v>58.283333333333346</v>
      </c>
      <c r="F272" s="279">
        <v>57.766666666666673</v>
      </c>
      <c r="G272" s="279">
        <v>57.033333333333346</v>
      </c>
      <c r="H272" s="279">
        <v>59.533333333333346</v>
      </c>
      <c r="I272" s="279">
        <v>60.26666666666668</v>
      </c>
      <c r="J272" s="279">
        <v>60.783333333333346</v>
      </c>
      <c r="K272" s="277">
        <v>59.75</v>
      </c>
      <c r="L272" s="277">
        <v>58.5</v>
      </c>
      <c r="M272" s="277">
        <v>2.4969600000000001</v>
      </c>
    </row>
    <row r="273" spans="1:13">
      <c r="A273" s="268">
        <v>263</v>
      </c>
      <c r="B273" s="277" t="s">
        <v>427</v>
      </c>
      <c r="C273" s="278">
        <v>77.05</v>
      </c>
      <c r="D273" s="279">
        <v>77.100000000000009</v>
      </c>
      <c r="E273" s="279">
        <v>76.15000000000002</v>
      </c>
      <c r="F273" s="279">
        <v>75.250000000000014</v>
      </c>
      <c r="G273" s="279">
        <v>74.300000000000026</v>
      </c>
      <c r="H273" s="279">
        <v>78.000000000000014</v>
      </c>
      <c r="I273" s="279">
        <v>78.95</v>
      </c>
      <c r="J273" s="279">
        <v>79.850000000000009</v>
      </c>
      <c r="K273" s="277">
        <v>78.05</v>
      </c>
      <c r="L273" s="277">
        <v>76.2</v>
      </c>
      <c r="M273" s="277">
        <v>2.9251399999999999</v>
      </c>
    </row>
    <row r="274" spans="1:13">
      <c r="A274" s="268">
        <v>264</v>
      </c>
      <c r="B274" s="277" t="s">
        <v>435</v>
      </c>
      <c r="C274" s="278">
        <v>44.4</v>
      </c>
      <c r="D274" s="279">
        <v>44.79999999999999</v>
      </c>
      <c r="E274" s="279">
        <v>43.799999999999983</v>
      </c>
      <c r="F274" s="279">
        <v>43.199999999999996</v>
      </c>
      <c r="G274" s="279">
        <v>42.199999999999989</v>
      </c>
      <c r="H274" s="279">
        <v>45.399999999999977</v>
      </c>
      <c r="I274" s="279">
        <v>46.399999999999991</v>
      </c>
      <c r="J274" s="279">
        <v>46.999999999999972</v>
      </c>
      <c r="K274" s="277">
        <v>45.8</v>
      </c>
      <c r="L274" s="277">
        <v>44.2</v>
      </c>
      <c r="M274" s="277">
        <v>1.84009</v>
      </c>
    </row>
    <row r="275" spans="1:13">
      <c r="A275" s="268">
        <v>265</v>
      </c>
      <c r="B275" s="277" t="s">
        <v>434</v>
      </c>
      <c r="C275" s="278">
        <v>86.5</v>
      </c>
      <c r="D275" s="279">
        <v>86.666666666666671</v>
      </c>
      <c r="E275" s="279">
        <v>85.333333333333343</v>
      </c>
      <c r="F275" s="279">
        <v>84.166666666666671</v>
      </c>
      <c r="G275" s="279">
        <v>82.833333333333343</v>
      </c>
      <c r="H275" s="279">
        <v>87.833333333333343</v>
      </c>
      <c r="I275" s="279">
        <v>89.166666666666686</v>
      </c>
      <c r="J275" s="279">
        <v>90.333333333333343</v>
      </c>
      <c r="K275" s="277">
        <v>88</v>
      </c>
      <c r="L275" s="277">
        <v>85.5</v>
      </c>
      <c r="M275" s="277">
        <v>1.19773</v>
      </c>
    </row>
    <row r="276" spans="1:13">
      <c r="A276" s="268">
        <v>266</v>
      </c>
      <c r="B276" s="277" t="s">
        <v>263</v>
      </c>
      <c r="C276" s="278">
        <v>55.25</v>
      </c>
      <c r="D276" s="279">
        <v>55.75</v>
      </c>
      <c r="E276" s="279">
        <v>54.1</v>
      </c>
      <c r="F276" s="279">
        <v>52.95</v>
      </c>
      <c r="G276" s="279">
        <v>51.300000000000004</v>
      </c>
      <c r="H276" s="279">
        <v>56.9</v>
      </c>
      <c r="I276" s="279">
        <v>58.550000000000004</v>
      </c>
      <c r="J276" s="279">
        <v>59.699999999999996</v>
      </c>
      <c r="K276" s="277">
        <v>57.4</v>
      </c>
      <c r="L276" s="277">
        <v>54.6</v>
      </c>
      <c r="M276" s="277">
        <v>21.052060000000001</v>
      </c>
    </row>
    <row r="277" spans="1:13">
      <c r="A277" s="268">
        <v>267</v>
      </c>
      <c r="B277" s="277" t="s">
        <v>130</v>
      </c>
      <c r="C277" s="278">
        <v>290.10000000000002</v>
      </c>
      <c r="D277" s="279">
        <v>288.18333333333334</v>
      </c>
      <c r="E277" s="279">
        <v>284.36666666666667</v>
      </c>
      <c r="F277" s="279">
        <v>278.63333333333333</v>
      </c>
      <c r="G277" s="279">
        <v>274.81666666666666</v>
      </c>
      <c r="H277" s="279">
        <v>293.91666666666669</v>
      </c>
      <c r="I277" s="279">
        <v>297.73333333333341</v>
      </c>
      <c r="J277" s="279">
        <v>303.4666666666667</v>
      </c>
      <c r="K277" s="277">
        <v>292</v>
      </c>
      <c r="L277" s="277">
        <v>282.45</v>
      </c>
      <c r="M277" s="277">
        <v>92.696690000000004</v>
      </c>
    </row>
    <row r="278" spans="1:13">
      <c r="A278" s="268">
        <v>268</v>
      </c>
      <c r="B278" s="277" t="s">
        <v>264</v>
      </c>
      <c r="C278" s="278">
        <v>753.65</v>
      </c>
      <c r="D278" s="279">
        <v>754.01666666666677</v>
      </c>
      <c r="E278" s="279">
        <v>731.13333333333355</v>
      </c>
      <c r="F278" s="279">
        <v>708.61666666666679</v>
      </c>
      <c r="G278" s="279">
        <v>685.73333333333358</v>
      </c>
      <c r="H278" s="279">
        <v>776.53333333333353</v>
      </c>
      <c r="I278" s="279">
        <v>799.41666666666674</v>
      </c>
      <c r="J278" s="279">
        <v>821.93333333333351</v>
      </c>
      <c r="K278" s="277">
        <v>776.9</v>
      </c>
      <c r="L278" s="277">
        <v>731.5</v>
      </c>
      <c r="M278" s="277">
        <v>5.5048000000000004</v>
      </c>
    </row>
    <row r="279" spans="1:13">
      <c r="A279" s="268">
        <v>269</v>
      </c>
      <c r="B279" s="277" t="s">
        <v>131</v>
      </c>
      <c r="C279" s="278">
        <v>2377.0500000000002</v>
      </c>
      <c r="D279" s="279">
        <v>2374.2000000000003</v>
      </c>
      <c r="E279" s="279">
        <v>2349.8500000000004</v>
      </c>
      <c r="F279" s="279">
        <v>2322.65</v>
      </c>
      <c r="G279" s="279">
        <v>2298.3000000000002</v>
      </c>
      <c r="H279" s="279">
        <v>2401.4000000000005</v>
      </c>
      <c r="I279" s="279">
        <v>2425.75</v>
      </c>
      <c r="J279" s="279">
        <v>2452.9500000000007</v>
      </c>
      <c r="K279" s="277">
        <v>2398.5500000000002</v>
      </c>
      <c r="L279" s="277">
        <v>2347</v>
      </c>
      <c r="M279" s="277">
        <v>3.7296900000000002</v>
      </c>
    </row>
    <row r="280" spans="1:13">
      <c r="A280" s="268">
        <v>270</v>
      </c>
      <c r="B280" s="277" t="s">
        <v>132</v>
      </c>
      <c r="C280" s="278">
        <v>378.9</v>
      </c>
      <c r="D280" s="279">
        <v>384.25</v>
      </c>
      <c r="E280" s="279">
        <v>366.65</v>
      </c>
      <c r="F280" s="279">
        <v>354.4</v>
      </c>
      <c r="G280" s="279">
        <v>336.79999999999995</v>
      </c>
      <c r="H280" s="279">
        <v>396.5</v>
      </c>
      <c r="I280" s="279">
        <v>414.1</v>
      </c>
      <c r="J280" s="279">
        <v>426.35</v>
      </c>
      <c r="K280" s="277">
        <v>401.85</v>
      </c>
      <c r="L280" s="277">
        <v>372</v>
      </c>
      <c r="M280" s="277">
        <v>18.088850000000001</v>
      </c>
    </row>
    <row r="281" spans="1:13">
      <c r="A281" s="268">
        <v>271</v>
      </c>
      <c r="B281" s="277" t="s">
        <v>437</v>
      </c>
      <c r="C281" s="278">
        <v>147.9</v>
      </c>
      <c r="D281" s="279">
        <v>148.25</v>
      </c>
      <c r="E281" s="279">
        <v>146.6</v>
      </c>
      <c r="F281" s="279">
        <v>145.29999999999998</v>
      </c>
      <c r="G281" s="279">
        <v>143.64999999999998</v>
      </c>
      <c r="H281" s="279">
        <v>149.55000000000001</v>
      </c>
      <c r="I281" s="279">
        <v>151.19999999999999</v>
      </c>
      <c r="J281" s="279">
        <v>152.50000000000003</v>
      </c>
      <c r="K281" s="277">
        <v>149.9</v>
      </c>
      <c r="L281" s="277">
        <v>146.94999999999999</v>
      </c>
      <c r="M281" s="277">
        <v>1.6508499999999999</v>
      </c>
    </row>
    <row r="282" spans="1:13">
      <c r="A282" s="268">
        <v>272</v>
      </c>
      <c r="B282" s="277" t="s">
        <v>443</v>
      </c>
      <c r="C282" s="278">
        <v>546.20000000000005</v>
      </c>
      <c r="D282" s="279">
        <v>543.08333333333337</v>
      </c>
      <c r="E282" s="279">
        <v>534.36666666666679</v>
      </c>
      <c r="F282" s="279">
        <v>522.53333333333342</v>
      </c>
      <c r="G282" s="279">
        <v>513.81666666666683</v>
      </c>
      <c r="H282" s="279">
        <v>554.91666666666674</v>
      </c>
      <c r="I282" s="279">
        <v>563.63333333333321</v>
      </c>
      <c r="J282" s="279">
        <v>575.4666666666667</v>
      </c>
      <c r="K282" s="277">
        <v>551.79999999999995</v>
      </c>
      <c r="L282" s="277">
        <v>531.25</v>
      </c>
      <c r="M282" s="277">
        <v>2.5480900000000002</v>
      </c>
    </row>
    <row r="283" spans="1:13">
      <c r="A283" s="268">
        <v>273</v>
      </c>
      <c r="B283" s="277" t="s">
        <v>444</v>
      </c>
      <c r="C283" s="278">
        <v>241.1</v>
      </c>
      <c r="D283" s="279">
        <v>243.4</v>
      </c>
      <c r="E283" s="279">
        <v>236.9</v>
      </c>
      <c r="F283" s="279">
        <v>232.7</v>
      </c>
      <c r="G283" s="279">
        <v>226.2</v>
      </c>
      <c r="H283" s="279">
        <v>247.60000000000002</v>
      </c>
      <c r="I283" s="279">
        <v>254.10000000000002</v>
      </c>
      <c r="J283" s="279">
        <v>258.30000000000007</v>
      </c>
      <c r="K283" s="277">
        <v>249.9</v>
      </c>
      <c r="L283" s="277">
        <v>239.2</v>
      </c>
      <c r="M283" s="277">
        <v>3.9664600000000001</v>
      </c>
    </row>
    <row r="284" spans="1:13">
      <c r="A284" s="268">
        <v>274</v>
      </c>
      <c r="B284" s="277" t="s">
        <v>445</v>
      </c>
      <c r="C284" s="278">
        <v>481</v>
      </c>
      <c r="D284" s="279">
        <v>485.58333333333331</v>
      </c>
      <c r="E284" s="279">
        <v>473.41666666666663</v>
      </c>
      <c r="F284" s="279">
        <v>465.83333333333331</v>
      </c>
      <c r="G284" s="279">
        <v>453.66666666666663</v>
      </c>
      <c r="H284" s="279">
        <v>493.16666666666663</v>
      </c>
      <c r="I284" s="279">
        <v>505.33333333333326</v>
      </c>
      <c r="J284" s="279">
        <v>512.91666666666663</v>
      </c>
      <c r="K284" s="277">
        <v>497.75</v>
      </c>
      <c r="L284" s="277">
        <v>478</v>
      </c>
      <c r="M284" s="277">
        <v>0.70421</v>
      </c>
    </row>
    <row r="285" spans="1:13">
      <c r="A285" s="268">
        <v>275</v>
      </c>
      <c r="B285" s="277" t="s">
        <v>447</v>
      </c>
      <c r="C285" s="278">
        <v>32.549999999999997</v>
      </c>
      <c r="D285" s="279">
        <v>32.800000000000004</v>
      </c>
      <c r="E285" s="279">
        <v>32.100000000000009</v>
      </c>
      <c r="F285" s="279">
        <v>31.650000000000006</v>
      </c>
      <c r="G285" s="279">
        <v>30.95000000000001</v>
      </c>
      <c r="H285" s="279">
        <v>33.250000000000007</v>
      </c>
      <c r="I285" s="279">
        <v>33.95000000000001</v>
      </c>
      <c r="J285" s="279">
        <v>34.400000000000006</v>
      </c>
      <c r="K285" s="277">
        <v>33.5</v>
      </c>
      <c r="L285" s="277">
        <v>32.35</v>
      </c>
      <c r="M285" s="277">
        <v>10.820919999999999</v>
      </c>
    </row>
    <row r="286" spans="1:13">
      <c r="A286" s="268">
        <v>276</v>
      </c>
      <c r="B286" s="277" t="s">
        <v>449</v>
      </c>
      <c r="C286" s="278">
        <v>344.3</v>
      </c>
      <c r="D286" s="279">
        <v>346.2</v>
      </c>
      <c r="E286" s="279">
        <v>340.5</v>
      </c>
      <c r="F286" s="279">
        <v>336.7</v>
      </c>
      <c r="G286" s="279">
        <v>331</v>
      </c>
      <c r="H286" s="279">
        <v>350</v>
      </c>
      <c r="I286" s="279">
        <v>355.69999999999993</v>
      </c>
      <c r="J286" s="279">
        <v>359.5</v>
      </c>
      <c r="K286" s="277">
        <v>351.9</v>
      </c>
      <c r="L286" s="277">
        <v>342.4</v>
      </c>
      <c r="M286" s="277">
        <v>1.9819199999999999</v>
      </c>
    </row>
    <row r="287" spans="1:13">
      <c r="A287" s="268">
        <v>277</v>
      </c>
      <c r="B287" s="277" t="s">
        <v>439</v>
      </c>
      <c r="C287" s="278">
        <v>343.85</v>
      </c>
      <c r="D287" s="279">
        <v>344.3</v>
      </c>
      <c r="E287" s="279">
        <v>339.6</v>
      </c>
      <c r="F287" s="279">
        <v>335.35</v>
      </c>
      <c r="G287" s="279">
        <v>330.65000000000003</v>
      </c>
      <c r="H287" s="279">
        <v>348.55</v>
      </c>
      <c r="I287" s="279">
        <v>353.24999999999994</v>
      </c>
      <c r="J287" s="279">
        <v>357.5</v>
      </c>
      <c r="K287" s="277">
        <v>349</v>
      </c>
      <c r="L287" s="277">
        <v>340.05</v>
      </c>
      <c r="M287" s="277">
        <v>1.31609</v>
      </c>
    </row>
    <row r="288" spans="1:13">
      <c r="A288" s="268">
        <v>278</v>
      </c>
      <c r="B288" s="277" t="s">
        <v>440</v>
      </c>
      <c r="C288" s="278">
        <v>253</v>
      </c>
      <c r="D288" s="279">
        <v>254.46666666666667</v>
      </c>
      <c r="E288" s="279">
        <v>250.53333333333336</v>
      </c>
      <c r="F288" s="279">
        <v>248.06666666666669</v>
      </c>
      <c r="G288" s="279">
        <v>244.13333333333338</v>
      </c>
      <c r="H288" s="279">
        <v>256.93333333333334</v>
      </c>
      <c r="I288" s="279">
        <v>260.86666666666667</v>
      </c>
      <c r="J288" s="279">
        <v>263.33333333333331</v>
      </c>
      <c r="K288" s="277">
        <v>258.39999999999998</v>
      </c>
      <c r="L288" s="277">
        <v>252</v>
      </c>
      <c r="M288" s="277">
        <v>0.49983</v>
      </c>
    </row>
    <row r="289" spans="1:13">
      <c r="A289" s="268">
        <v>279</v>
      </c>
      <c r="B289" s="277" t="s">
        <v>451</v>
      </c>
      <c r="C289" s="278">
        <v>159.55000000000001</v>
      </c>
      <c r="D289" s="279">
        <v>159.85000000000002</v>
      </c>
      <c r="E289" s="279">
        <v>156.80000000000004</v>
      </c>
      <c r="F289" s="279">
        <v>154.05000000000001</v>
      </c>
      <c r="G289" s="279">
        <v>151.00000000000003</v>
      </c>
      <c r="H289" s="279">
        <v>162.60000000000005</v>
      </c>
      <c r="I289" s="279">
        <v>165.65</v>
      </c>
      <c r="J289" s="279">
        <v>168.40000000000006</v>
      </c>
      <c r="K289" s="277">
        <v>162.9</v>
      </c>
      <c r="L289" s="277">
        <v>157.1</v>
      </c>
      <c r="M289" s="277">
        <v>0.28222000000000003</v>
      </c>
    </row>
    <row r="290" spans="1:13">
      <c r="A290" s="268">
        <v>280</v>
      </c>
      <c r="B290" s="277" t="s">
        <v>133</v>
      </c>
      <c r="C290" s="278">
        <v>1314.6</v>
      </c>
      <c r="D290" s="279">
        <v>1318.9666666666667</v>
      </c>
      <c r="E290" s="279">
        <v>1304.2333333333333</v>
      </c>
      <c r="F290" s="279">
        <v>1293.8666666666666</v>
      </c>
      <c r="G290" s="279">
        <v>1279.1333333333332</v>
      </c>
      <c r="H290" s="279">
        <v>1329.3333333333335</v>
      </c>
      <c r="I290" s="279">
        <v>1344.0666666666671</v>
      </c>
      <c r="J290" s="279">
        <v>1354.4333333333336</v>
      </c>
      <c r="K290" s="277">
        <v>1333.7</v>
      </c>
      <c r="L290" s="277">
        <v>1308.5999999999999</v>
      </c>
      <c r="M290" s="277">
        <v>38.600110000000001</v>
      </c>
    </row>
    <row r="291" spans="1:13">
      <c r="A291" s="268">
        <v>281</v>
      </c>
      <c r="B291" s="277" t="s">
        <v>441</v>
      </c>
      <c r="C291" s="278">
        <v>122.15</v>
      </c>
      <c r="D291" s="279">
        <v>123.98333333333333</v>
      </c>
      <c r="E291" s="279">
        <v>118.26666666666668</v>
      </c>
      <c r="F291" s="279">
        <v>114.38333333333334</v>
      </c>
      <c r="G291" s="279">
        <v>108.66666666666669</v>
      </c>
      <c r="H291" s="279">
        <v>127.86666666666667</v>
      </c>
      <c r="I291" s="279">
        <v>133.58333333333334</v>
      </c>
      <c r="J291" s="279">
        <v>137.46666666666667</v>
      </c>
      <c r="K291" s="277">
        <v>129.69999999999999</v>
      </c>
      <c r="L291" s="277">
        <v>120.1</v>
      </c>
      <c r="M291" s="277">
        <v>21.460619999999999</v>
      </c>
    </row>
    <row r="292" spans="1:13">
      <c r="A292" s="268">
        <v>282</v>
      </c>
      <c r="B292" s="277" t="s">
        <v>438</v>
      </c>
      <c r="C292" s="278">
        <v>661.1</v>
      </c>
      <c r="D292" s="279">
        <v>663.13333333333333</v>
      </c>
      <c r="E292" s="279">
        <v>651.01666666666665</v>
      </c>
      <c r="F292" s="279">
        <v>640.93333333333328</v>
      </c>
      <c r="G292" s="279">
        <v>628.81666666666661</v>
      </c>
      <c r="H292" s="279">
        <v>673.2166666666667</v>
      </c>
      <c r="I292" s="279">
        <v>685.33333333333326</v>
      </c>
      <c r="J292" s="279">
        <v>695.41666666666674</v>
      </c>
      <c r="K292" s="277">
        <v>675.25</v>
      </c>
      <c r="L292" s="277">
        <v>653.04999999999995</v>
      </c>
      <c r="M292" s="277">
        <v>1.1727700000000001</v>
      </c>
    </row>
    <row r="293" spans="1:13">
      <c r="A293" s="268">
        <v>283</v>
      </c>
      <c r="B293" s="277" t="s">
        <v>442</v>
      </c>
      <c r="C293" s="278">
        <v>279.95</v>
      </c>
      <c r="D293" s="279">
        <v>284.7</v>
      </c>
      <c r="E293" s="279">
        <v>271.39999999999998</v>
      </c>
      <c r="F293" s="279">
        <v>262.84999999999997</v>
      </c>
      <c r="G293" s="279">
        <v>249.54999999999995</v>
      </c>
      <c r="H293" s="279">
        <v>293.25</v>
      </c>
      <c r="I293" s="279">
        <v>306.55000000000007</v>
      </c>
      <c r="J293" s="279">
        <v>315.10000000000002</v>
      </c>
      <c r="K293" s="277">
        <v>298</v>
      </c>
      <c r="L293" s="277">
        <v>276.14999999999998</v>
      </c>
      <c r="M293" s="277">
        <v>5.5347200000000001</v>
      </c>
    </row>
    <row r="294" spans="1:13">
      <c r="A294" s="268">
        <v>284</v>
      </c>
      <c r="B294" s="277" t="s">
        <v>1830</v>
      </c>
      <c r="C294" s="278">
        <v>464.45</v>
      </c>
      <c r="D294" s="279">
        <v>469.75</v>
      </c>
      <c r="E294" s="279">
        <v>454.5</v>
      </c>
      <c r="F294" s="279">
        <v>444.55</v>
      </c>
      <c r="G294" s="279">
        <v>429.3</v>
      </c>
      <c r="H294" s="279">
        <v>479.7</v>
      </c>
      <c r="I294" s="279">
        <v>494.95</v>
      </c>
      <c r="J294" s="279">
        <v>504.9</v>
      </c>
      <c r="K294" s="277">
        <v>485</v>
      </c>
      <c r="L294" s="277">
        <v>459.8</v>
      </c>
      <c r="M294" s="277">
        <v>0.49009000000000003</v>
      </c>
    </row>
    <row r="295" spans="1:13">
      <c r="A295" s="268">
        <v>285</v>
      </c>
      <c r="B295" s="277" t="s">
        <v>448</v>
      </c>
      <c r="C295" s="278">
        <v>553.1</v>
      </c>
      <c r="D295" s="279">
        <v>551.4</v>
      </c>
      <c r="E295" s="279">
        <v>543.79999999999995</v>
      </c>
      <c r="F295" s="279">
        <v>534.5</v>
      </c>
      <c r="G295" s="279">
        <v>526.9</v>
      </c>
      <c r="H295" s="279">
        <v>560.69999999999993</v>
      </c>
      <c r="I295" s="279">
        <v>568.30000000000007</v>
      </c>
      <c r="J295" s="279">
        <v>577.59999999999991</v>
      </c>
      <c r="K295" s="277">
        <v>559</v>
      </c>
      <c r="L295" s="277">
        <v>542.1</v>
      </c>
      <c r="M295" s="277">
        <v>1.6538600000000001</v>
      </c>
    </row>
    <row r="296" spans="1:13">
      <c r="A296" s="268">
        <v>286</v>
      </c>
      <c r="B296" s="277" t="s">
        <v>446</v>
      </c>
      <c r="C296" s="278">
        <v>41.3</v>
      </c>
      <c r="D296" s="279">
        <v>41.550000000000004</v>
      </c>
      <c r="E296" s="279">
        <v>40.850000000000009</v>
      </c>
      <c r="F296" s="279">
        <v>40.400000000000006</v>
      </c>
      <c r="G296" s="279">
        <v>39.70000000000001</v>
      </c>
      <c r="H296" s="279">
        <v>42.000000000000007</v>
      </c>
      <c r="I296" s="279">
        <v>42.70000000000001</v>
      </c>
      <c r="J296" s="279">
        <v>43.150000000000006</v>
      </c>
      <c r="K296" s="277">
        <v>42.25</v>
      </c>
      <c r="L296" s="277">
        <v>41.1</v>
      </c>
      <c r="M296" s="277">
        <v>17.374400000000001</v>
      </c>
    </row>
    <row r="297" spans="1:13">
      <c r="A297" s="268">
        <v>287</v>
      </c>
      <c r="B297" s="277" t="s">
        <v>134</v>
      </c>
      <c r="C297" s="278">
        <v>63.35</v>
      </c>
      <c r="D297" s="279">
        <v>63.933333333333337</v>
      </c>
      <c r="E297" s="279">
        <v>62.366666666666674</v>
      </c>
      <c r="F297" s="279">
        <v>61.38333333333334</v>
      </c>
      <c r="G297" s="279">
        <v>59.816666666666677</v>
      </c>
      <c r="H297" s="279">
        <v>64.916666666666671</v>
      </c>
      <c r="I297" s="279">
        <v>66.483333333333334</v>
      </c>
      <c r="J297" s="279">
        <v>67.466666666666669</v>
      </c>
      <c r="K297" s="277">
        <v>65.5</v>
      </c>
      <c r="L297" s="277">
        <v>62.95</v>
      </c>
      <c r="M297" s="277">
        <v>89.180260000000004</v>
      </c>
    </row>
    <row r="298" spans="1:13">
      <c r="A298" s="268">
        <v>288</v>
      </c>
      <c r="B298" s="277" t="s">
        <v>358</v>
      </c>
      <c r="C298" s="278">
        <v>1927.65</v>
      </c>
      <c r="D298" s="279">
        <v>1908.8999999999999</v>
      </c>
      <c r="E298" s="279">
        <v>1877.7999999999997</v>
      </c>
      <c r="F298" s="279">
        <v>1827.9499999999998</v>
      </c>
      <c r="G298" s="279">
        <v>1796.8499999999997</v>
      </c>
      <c r="H298" s="279">
        <v>1958.7499999999998</v>
      </c>
      <c r="I298" s="279">
        <v>1989.8499999999997</v>
      </c>
      <c r="J298" s="279">
        <v>2039.6999999999998</v>
      </c>
      <c r="K298" s="277">
        <v>1940</v>
      </c>
      <c r="L298" s="277">
        <v>1859.05</v>
      </c>
      <c r="M298" s="277">
        <v>1.3679399999999999</v>
      </c>
    </row>
    <row r="299" spans="1:13">
      <c r="A299" s="268">
        <v>289</v>
      </c>
      <c r="B299" s="277" t="s">
        <v>1841</v>
      </c>
      <c r="C299" s="278">
        <v>218.35</v>
      </c>
      <c r="D299" s="279">
        <v>219.46666666666667</v>
      </c>
      <c r="E299" s="279">
        <v>216.13333333333333</v>
      </c>
      <c r="F299" s="279">
        <v>213.91666666666666</v>
      </c>
      <c r="G299" s="279">
        <v>210.58333333333331</v>
      </c>
      <c r="H299" s="279">
        <v>221.68333333333334</v>
      </c>
      <c r="I299" s="279">
        <v>225.01666666666665</v>
      </c>
      <c r="J299" s="279">
        <v>227.23333333333335</v>
      </c>
      <c r="K299" s="277">
        <v>222.8</v>
      </c>
      <c r="L299" s="277">
        <v>217.25</v>
      </c>
      <c r="M299" s="277">
        <v>0.54883000000000004</v>
      </c>
    </row>
    <row r="300" spans="1:13">
      <c r="A300" s="268">
        <v>290</v>
      </c>
      <c r="B300" s="277" t="s">
        <v>454</v>
      </c>
      <c r="C300" s="278">
        <v>295.5</v>
      </c>
      <c r="D300" s="279">
        <v>287.53333333333336</v>
      </c>
      <c r="E300" s="279">
        <v>276.36666666666673</v>
      </c>
      <c r="F300" s="279">
        <v>257.23333333333335</v>
      </c>
      <c r="G300" s="279">
        <v>246.06666666666672</v>
      </c>
      <c r="H300" s="279">
        <v>306.66666666666674</v>
      </c>
      <c r="I300" s="279">
        <v>317.83333333333337</v>
      </c>
      <c r="J300" s="279">
        <v>336.96666666666675</v>
      </c>
      <c r="K300" s="277">
        <v>298.7</v>
      </c>
      <c r="L300" s="277">
        <v>268.39999999999998</v>
      </c>
      <c r="M300" s="277">
        <v>60.901679999999999</v>
      </c>
    </row>
    <row r="301" spans="1:13">
      <c r="A301" s="268">
        <v>291</v>
      </c>
      <c r="B301" s="277" t="s">
        <v>452</v>
      </c>
      <c r="C301" s="278">
        <v>3570.95</v>
      </c>
      <c r="D301" s="279">
        <v>3553.4666666666667</v>
      </c>
      <c r="E301" s="279">
        <v>3528.9333333333334</v>
      </c>
      <c r="F301" s="279">
        <v>3486.9166666666665</v>
      </c>
      <c r="G301" s="279">
        <v>3462.3833333333332</v>
      </c>
      <c r="H301" s="279">
        <v>3595.4833333333336</v>
      </c>
      <c r="I301" s="279">
        <v>3620.0166666666673</v>
      </c>
      <c r="J301" s="279">
        <v>3662.0333333333338</v>
      </c>
      <c r="K301" s="277">
        <v>3578</v>
      </c>
      <c r="L301" s="277">
        <v>3511.45</v>
      </c>
      <c r="M301" s="277">
        <v>3.603E-2</v>
      </c>
    </row>
    <row r="302" spans="1:13">
      <c r="A302" s="268">
        <v>292</v>
      </c>
      <c r="B302" s="277" t="s">
        <v>455</v>
      </c>
      <c r="C302" s="278">
        <v>28.7</v>
      </c>
      <c r="D302" s="279">
        <v>28.766666666666666</v>
      </c>
      <c r="E302" s="279">
        <v>28.43333333333333</v>
      </c>
      <c r="F302" s="279">
        <v>28.166666666666664</v>
      </c>
      <c r="G302" s="279">
        <v>27.833333333333329</v>
      </c>
      <c r="H302" s="279">
        <v>29.033333333333331</v>
      </c>
      <c r="I302" s="279">
        <v>29.366666666666667</v>
      </c>
      <c r="J302" s="279">
        <v>29.633333333333333</v>
      </c>
      <c r="K302" s="277">
        <v>29.1</v>
      </c>
      <c r="L302" s="277">
        <v>28.5</v>
      </c>
      <c r="M302" s="277">
        <v>8.3883799999999997</v>
      </c>
    </row>
    <row r="303" spans="1:13">
      <c r="A303" s="268">
        <v>293</v>
      </c>
      <c r="B303" s="277" t="s">
        <v>135</v>
      </c>
      <c r="C303" s="278">
        <v>274.89999999999998</v>
      </c>
      <c r="D303" s="279">
        <v>279.18333333333334</v>
      </c>
      <c r="E303" s="279">
        <v>269.86666666666667</v>
      </c>
      <c r="F303" s="279">
        <v>264.83333333333331</v>
      </c>
      <c r="G303" s="279">
        <v>255.51666666666665</v>
      </c>
      <c r="H303" s="279">
        <v>284.2166666666667</v>
      </c>
      <c r="I303" s="279">
        <v>293.53333333333342</v>
      </c>
      <c r="J303" s="279">
        <v>298.56666666666672</v>
      </c>
      <c r="K303" s="277">
        <v>288.5</v>
      </c>
      <c r="L303" s="277">
        <v>274.14999999999998</v>
      </c>
      <c r="M303" s="277">
        <v>31.517859999999999</v>
      </c>
    </row>
    <row r="304" spans="1:13">
      <c r="A304" s="268">
        <v>294</v>
      </c>
      <c r="B304" s="277" t="s">
        <v>456</v>
      </c>
      <c r="C304" s="278">
        <v>813.9</v>
      </c>
      <c r="D304" s="279">
        <v>810.15</v>
      </c>
      <c r="E304" s="279">
        <v>796.3</v>
      </c>
      <c r="F304" s="279">
        <v>778.69999999999993</v>
      </c>
      <c r="G304" s="279">
        <v>764.84999999999991</v>
      </c>
      <c r="H304" s="279">
        <v>827.75</v>
      </c>
      <c r="I304" s="279">
        <v>841.60000000000014</v>
      </c>
      <c r="J304" s="279">
        <v>859.2</v>
      </c>
      <c r="K304" s="277">
        <v>824</v>
      </c>
      <c r="L304" s="277">
        <v>792.55</v>
      </c>
      <c r="M304" s="277">
        <v>1.62686</v>
      </c>
    </row>
    <row r="305" spans="1:13">
      <c r="A305" s="268">
        <v>295</v>
      </c>
      <c r="B305" s="277" t="s">
        <v>136</v>
      </c>
      <c r="C305" s="278">
        <v>896.95</v>
      </c>
      <c r="D305" s="279">
        <v>900.18333333333339</v>
      </c>
      <c r="E305" s="279">
        <v>891.81666666666683</v>
      </c>
      <c r="F305" s="279">
        <v>886.68333333333339</v>
      </c>
      <c r="G305" s="279">
        <v>878.31666666666683</v>
      </c>
      <c r="H305" s="279">
        <v>905.31666666666683</v>
      </c>
      <c r="I305" s="279">
        <v>913.68333333333339</v>
      </c>
      <c r="J305" s="279">
        <v>918.81666666666683</v>
      </c>
      <c r="K305" s="277">
        <v>908.55</v>
      </c>
      <c r="L305" s="277">
        <v>895.05</v>
      </c>
      <c r="M305" s="277">
        <v>27.880030000000001</v>
      </c>
    </row>
    <row r="306" spans="1:13">
      <c r="A306" s="268">
        <v>296</v>
      </c>
      <c r="B306" s="277" t="s">
        <v>266</v>
      </c>
      <c r="C306" s="278">
        <v>2581.1</v>
      </c>
      <c r="D306" s="279">
        <v>2563.9166666666665</v>
      </c>
      <c r="E306" s="279">
        <v>2537.1833333333329</v>
      </c>
      <c r="F306" s="279">
        <v>2493.2666666666664</v>
      </c>
      <c r="G306" s="279">
        <v>2466.5333333333328</v>
      </c>
      <c r="H306" s="279">
        <v>2607.833333333333</v>
      </c>
      <c r="I306" s="279">
        <v>2634.5666666666666</v>
      </c>
      <c r="J306" s="279">
        <v>2678.4833333333331</v>
      </c>
      <c r="K306" s="277">
        <v>2590.65</v>
      </c>
      <c r="L306" s="277">
        <v>2520</v>
      </c>
      <c r="M306" s="277">
        <v>1.3770800000000001</v>
      </c>
    </row>
    <row r="307" spans="1:13">
      <c r="A307" s="268">
        <v>297</v>
      </c>
      <c r="B307" s="277" t="s">
        <v>265</v>
      </c>
      <c r="C307" s="278">
        <v>1588.8</v>
      </c>
      <c r="D307" s="279">
        <v>1590.9166666666667</v>
      </c>
      <c r="E307" s="279">
        <v>1571.9333333333334</v>
      </c>
      <c r="F307" s="279">
        <v>1555.0666666666666</v>
      </c>
      <c r="G307" s="279">
        <v>1536.0833333333333</v>
      </c>
      <c r="H307" s="279">
        <v>1607.7833333333335</v>
      </c>
      <c r="I307" s="279">
        <v>1626.7666666666667</v>
      </c>
      <c r="J307" s="279">
        <v>1643.6333333333337</v>
      </c>
      <c r="K307" s="277">
        <v>1609.9</v>
      </c>
      <c r="L307" s="277">
        <v>1574.05</v>
      </c>
      <c r="M307" s="277">
        <v>2.9452699999999998</v>
      </c>
    </row>
    <row r="308" spans="1:13">
      <c r="A308" s="268">
        <v>298</v>
      </c>
      <c r="B308" s="277" t="s">
        <v>137</v>
      </c>
      <c r="C308" s="278">
        <v>1038.2</v>
      </c>
      <c r="D308" s="279">
        <v>1032.95</v>
      </c>
      <c r="E308" s="279">
        <v>1017.9000000000001</v>
      </c>
      <c r="F308" s="279">
        <v>997.6</v>
      </c>
      <c r="G308" s="279">
        <v>982.55000000000007</v>
      </c>
      <c r="H308" s="279">
        <v>1053.25</v>
      </c>
      <c r="I308" s="279">
        <v>1068.2999999999997</v>
      </c>
      <c r="J308" s="279">
        <v>1088.6000000000001</v>
      </c>
      <c r="K308" s="277">
        <v>1048</v>
      </c>
      <c r="L308" s="277">
        <v>1012.65</v>
      </c>
      <c r="M308" s="277">
        <v>29.2837</v>
      </c>
    </row>
    <row r="309" spans="1:13">
      <c r="A309" s="268">
        <v>299</v>
      </c>
      <c r="B309" s="277" t="s">
        <v>457</v>
      </c>
      <c r="C309" s="278">
        <v>1458.2</v>
      </c>
      <c r="D309" s="279">
        <v>1459.1499999999999</v>
      </c>
      <c r="E309" s="279">
        <v>1424.3499999999997</v>
      </c>
      <c r="F309" s="279">
        <v>1390.4999999999998</v>
      </c>
      <c r="G309" s="279">
        <v>1355.6999999999996</v>
      </c>
      <c r="H309" s="279">
        <v>1492.9999999999998</v>
      </c>
      <c r="I309" s="279">
        <v>1527.8</v>
      </c>
      <c r="J309" s="279">
        <v>1561.6499999999999</v>
      </c>
      <c r="K309" s="277">
        <v>1493.95</v>
      </c>
      <c r="L309" s="277">
        <v>1425.3</v>
      </c>
      <c r="M309" s="277">
        <v>1.62357</v>
      </c>
    </row>
    <row r="310" spans="1:13">
      <c r="A310" s="268">
        <v>300</v>
      </c>
      <c r="B310" s="277" t="s">
        <v>138</v>
      </c>
      <c r="C310" s="278">
        <v>607</v>
      </c>
      <c r="D310" s="279">
        <v>606.7833333333333</v>
      </c>
      <c r="E310" s="279">
        <v>597.31666666666661</v>
      </c>
      <c r="F310" s="279">
        <v>587.63333333333333</v>
      </c>
      <c r="G310" s="279">
        <v>578.16666666666663</v>
      </c>
      <c r="H310" s="279">
        <v>616.46666666666658</v>
      </c>
      <c r="I310" s="279">
        <v>625.93333333333328</v>
      </c>
      <c r="J310" s="279">
        <v>635.61666666666656</v>
      </c>
      <c r="K310" s="277">
        <v>616.25</v>
      </c>
      <c r="L310" s="277">
        <v>597.1</v>
      </c>
      <c r="M310" s="277">
        <v>59.772649999999999</v>
      </c>
    </row>
    <row r="311" spans="1:13">
      <c r="A311" s="268">
        <v>301</v>
      </c>
      <c r="B311" s="277" t="s">
        <v>139</v>
      </c>
      <c r="C311" s="278">
        <v>128.85</v>
      </c>
      <c r="D311" s="279">
        <v>129.71666666666667</v>
      </c>
      <c r="E311" s="279">
        <v>127.03333333333333</v>
      </c>
      <c r="F311" s="279">
        <v>125.21666666666667</v>
      </c>
      <c r="G311" s="279">
        <v>122.53333333333333</v>
      </c>
      <c r="H311" s="279">
        <v>131.53333333333333</v>
      </c>
      <c r="I311" s="279">
        <v>134.21666666666667</v>
      </c>
      <c r="J311" s="279">
        <v>136.03333333333333</v>
      </c>
      <c r="K311" s="277">
        <v>132.4</v>
      </c>
      <c r="L311" s="277">
        <v>127.9</v>
      </c>
      <c r="M311" s="277">
        <v>54.590580000000003</v>
      </c>
    </row>
    <row r="312" spans="1:13">
      <c r="A312" s="268">
        <v>302</v>
      </c>
      <c r="B312" s="277" t="s">
        <v>319</v>
      </c>
      <c r="C312" s="278">
        <v>11.4</v>
      </c>
      <c r="D312" s="279">
        <v>11.4</v>
      </c>
      <c r="E312" s="279">
        <v>11.25</v>
      </c>
      <c r="F312" s="279">
        <v>11.1</v>
      </c>
      <c r="G312" s="279">
        <v>10.95</v>
      </c>
      <c r="H312" s="279">
        <v>11.55</v>
      </c>
      <c r="I312" s="279">
        <v>11.700000000000003</v>
      </c>
      <c r="J312" s="279">
        <v>11.850000000000001</v>
      </c>
      <c r="K312" s="277">
        <v>11.55</v>
      </c>
      <c r="L312" s="277">
        <v>11.25</v>
      </c>
      <c r="M312" s="277">
        <v>10.001300000000001</v>
      </c>
    </row>
    <row r="313" spans="1:13">
      <c r="A313" s="268">
        <v>303</v>
      </c>
      <c r="B313" s="277" t="s">
        <v>464</v>
      </c>
      <c r="C313" s="278">
        <v>136.85</v>
      </c>
      <c r="D313" s="279">
        <v>137.56666666666666</v>
      </c>
      <c r="E313" s="279">
        <v>135.33333333333331</v>
      </c>
      <c r="F313" s="279">
        <v>133.81666666666666</v>
      </c>
      <c r="G313" s="279">
        <v>131.58333333333331</v>
      </c>
      <c r="H313" s="279">
        <v>139.08333333333331</v>
      </c>
      <c r="I313" s="279">
        <v>141.31666666666666</v>
      </c>
      <c r="J313" s="279">
        <v>142.83333333333331</v>
      </c>
      <c r="K313" s="277">
        <v>139.80000000000001</v>
      </c>
      <c r="L313" s="277">
        <v>136.05000000000001</v>
      </c>
      <c r="M313" s="277">
        <v>0.56142999999999998</v>
      </c>
    </row>
    <row r="314" spans="1:13">
      <c r="A314" s="268">
        <v>304</v>
      </c>
      <c r="B314" s="277" t="s">
        <v>466</v>
      </c>
      <c r="C314" s="278">
        <v>352.55</v>
      </c>
      <c r="D314" s="279">
        <v>351.3</v>
      </c>
      <c r="E314" s="279">
        <v>348.3</v>
      </c>
      <c r="F314" s="279">
        <v>344.05</v>
      </c>
      <c r="G314" s="279">
        <v>341.05</v>
      </c>
      <c r="H314" s="279">
        <v>355.55</v>
      </c>
      <c r="I314" s="279">
        <v>358.55</v>
      </c>
      <c r="J314" s="279">
        <v>362.8</v>
      </c>
      <c r="K314" s="277">
        <v>354.3</v>
      </c>
      <c r="L314" s="277">
        <v>347.05</v>
      </c>
      <c r="M314" s="277">
        <v>0.16886000000000001</v>
      </c>
    </row>
    <row r="315" spans="1:13">
      <c r="A315" s="268">
        <v>305</v>
      </c>
      <c r="B315" s="277" t="s">
        <v>462</v>
      </c>
      <c r="C315" s="278">
        <v>2963.65</v>
      </c>
      <c r="D315" s="279">
        <v>3013.8833333333332</v>
      </c>
      <c r="E315" s="279">
        <v>2899.7666666666664</v>
      </c>
      <c r="F315" s="279">
        <v>2835.8833333333332</v>
      </c>
      <c r="G315" s="279">
        <v>2721.7666666666664</v>
      </c>
      <c r="H315" s="279">
        <v>3077.7666666666664</v>
      </c>
      <c r="I315" s="279">
        <v>3191.8833333333332</v>
      </c>
      <c r="J315" s="279">
        <v>3255.7666666666664</v>
      </c>
      <c r="K315" s="277">
        <v>3128</v>
      </c>
      <c r="L315" s="277">
        <v>2950</v>
      </c>
      <c r="M315" s="277">
        <v>0.17616999999999999</v>
      </c>
    </row>
    <row r="316" spans="1:13">
      <c r="A316" s="268">
        <v>306</v>
      </c>
      <c r="B316" s="277" t="s">
        <v>463</v>
      </c>
      <c r="C316" s="278">
        <v>225.5</v>
      </c>
      <c r="D316" s="279">
        <v>224.83333333333334</v>
      </c>
      <c r="E316" s="279">
        <v>221.66666666666669</v>
      </c>
      <c r="F316" s="279">
        <v>217.83333333333334</v>
      </c>
      <c r="G316" s="279">
        <v>214.66666666666669</v>
      </c>
      <c r="H316" s="279">
        <v>228.66666666666669</v>
      </c>
      <c r="I316" s="279">
        <v>231.83333333333337</v>
      </c>
      <c r="J316" s="279">
        <v>235.66666666666669</v>
      </c>
      <c r="K316" s="277">
        <v>228</v>
      </c>
      <c r="L316" s="277">
        <v>221</v>
      </c>
      <c r="M316" s="277">
        <v>0.32152999999999998</v>
      </c>
    </row>
    <row r="317" spans="1:13">
      <c r="A317" s="268">
        <v>307</v>
      </c>
      <c r="B317" s="277" t="s">
        <v>140</v>
      </c>
      <c r="C317" s="278">
        <v>166.85</v>
      </c>
      <c r="D317" s="279">
        <v>166.9</v>
      </c>
      <c r="E317" s="279">
        <v>164.45000000000002</v>
      </c>
      <c r="F317" s="279">
        <v>162.05000000000001</v>
      </c>
      <c r="G317" s="279">
        <v>159.60000000000002</v>
      </c>
      <c r="H317" s="279">
        <v>169.3</v>
      </c>
      <c r="I317" s="279">
        <v>171.75</v>
      </c>
      <c r="J317" s="279">
        <v>174.15</v>
      </c>
      <c r="K317" s="277">
        <v>169.35</v>
      </c>
      <c r="L317" s="277">
        <v>164.5</v>
      </c>
      <c r="M317" s="277">
        <v>102.65985999999999</v>
      </c>
    </row>
    <row r="318" spans="1:13">
      <c r="A318" s="268">
        <v>308</v>
      </c>
      <c r="B318" s="277" t="s">
        <v>141</v>
      </c>
      <c r="C318" s="278">
        <v>376.9</v>
      </c>
      <c r="D318" s="279">
        <v>372.73333333333335</v>
      </c>
      <c r="E318" s="279">
        <v>366.2166666666667</v>
      </c>
      <c r="F318" s="279">
        <v>355.53333333333336</v>
      </c>
      <c r="G318" s="279">
        <v>349.01666666666671</v>
      </c>
      <c r="H318" s="279">
        <v>383.41666666666669</v>
      </c>
      <c r="I318" s="279">
        <v>389.93333333333334</v>
      </c>
      <c r="J318" s="279">
        <v>400.61666666666667</v>
      </c>
      <c r="K318" s="277">
        <v>379.25</v>
      </c>
      <c r="L318" s="277">
        <v>362.05</v>
      </c>
      <c r="M318" s="277">
        <v>43.318159999999999</v>
      </c>
    </row>
    <row r="319" spans="1:13">
      <c r="A319" s="268">
        <v>309</v>
      </c>
      <c r="B319" s="277" t="s">
        <v>142</v>
      </c>
      <c r="C319" s="278">
        <v>6818.85</v>
      </c>
      <c r="D319" s="279">
        <v>6813.8166666666666</v>
      </c>
      <c r="E319" s="279">
        <v>6750.0333333333328</v>
      </c>
      <c r="F319" s="279">
        <v>6681.2166666666662</v>
      </c>
      <c r="G319" s="279">
        <v>6617.4333333333325</v>
      </c>
      <c r="H319" s="279">
        <v>6882.6333333333332</v>
      </c>
      <c r="I319" s="279">
        <v>6946.4166666666679</v>
      </c>
      <c r="J319" s="279">
        <v>7015.2333333333336</v>
      </c>
      <c r="K319" s="277">
        <v>6877.6</v>
      </c>
      <c r="L319" s="277">
        <v>6745</v>
      </c>
      <c r="M319" s="277">
        <v>8.3348099999999992</v>
      </c>
    </row>
    <row r="320" spans="1:13">
      <c r="A320" s="268">
        <v>310</v>
      </c>
      <c r="B320" s="277" t="s">
        <v>458</v>
      </c>
      <c r="C320" s="278">
        <v>831.25</v>
      </c>
      <c r="D320" s="279">
        <v>828.35</v>
      </c>
      <c r="E320" s="279">
        <v>817.90000000000009</v>
      </c>
      <c r="F320" s="279">
        <v>804.55000000000007</v>
      </c>
      <c r="G320" s="279">
        <v>794.10000000000014</v>
      </c>
      <c r="H320" s="279">
        <v>841.7</v>
      </c>
      <c r="I320" s="279">
        <v>852.15000000000009</v>
      </c>
      <c r="J320" s="279">
        <v>865.5</v>
      </c>
      <c r="K320" s="277">
        <v>838.8</v>
      </c>
      <c r="L320" s="277">
        <v>815</v>
      </c>
      <c r="M320" s="277">
        <v>0.13070999999999999</v>
      </c>
    </row>
    <row r="321" spans="1:13">
      <c r="A321" s="268">
        <v>311</v>
      </c>
      <c r="B321" s="277" t="s">
        <v>143</v>
      </c>
      <c r="C321" s="278">
        <v>524.25</v>
      </c>
      <c r="D321" s="279">
        <v>523.73333333333335</v>
      </c>
      <c r="E321" s="279">
        <v>520.01666666666665</v>
      </c>
      <c r="F321" s="279">
        <v>515.7833333333333</v>
      </c>
      <c r="G321" s="279">
        <v>512.06666666666661</v>
      </c>
      <c r="H321" s="279">
        <v>527.9666666666667</v>
      </c>
      <c r="I321" s="279">
        <v>531.68333333333339</v>
      </c>
      <c r="J321" s="279">
        <v>535.91666666666674</v>
      </c>
      <c r="K321" s="277">
        <v>527.45000000000005</v>
      </c>
      <c r="L321" s="277">
        <v>519.5</v>
      </c>
      <c r="M321" s="277">
        <v>11.82376</v>
      </c>
    </row>
    <row r="322" spans="1:13">
      <c r="A322" s="268">
        <v>312</v>
      </c>
      <c r="B322" s="277" t="s">
        <v>472</v>
      </c>
      <c r="C322" s="278">
        <v>1753.35</v>
      </c>
      <c r="D322" s="279">
        <v>1756.9166666666667</v>
      </c>
      <c r="E322" s="279">
        <v>1725.0333333333335</v>
      </c>
      <c r="F322" s="279">
        <v>1696.7166666666667</v>
      </c>
      <c r="G322" s="279">
        <v>1664.8333333333335</v>
      </c>
      <c r="H322" s="279">
        <v>1785.2333333333336</v>
      </c>
      <c r="I322" s="279">
        <v>1817.1166666666668</v>
      </c>
      <c r="J322" s="279">
        <v>1845.4333333333336</v>
      </c>
      <c r="K322" s="277">
        <v>1788.8</v>
      </c>
      <c r="L322" s="277">
        <v>1728.6</v>
      </c>
      <c r="M322" s="277">
        <v>3.1457899999999999</v>
      </c>
    </row>
    <row r="323" spans="1:13">
      <c r="A323" s="268">
        <v>313</v>
      </c>
      <c r="B323" s="277" t="s">
        <v>468</v>
      </c>
      <c r="C323" s="278">
        <v>1913.1</v>
      </c>
      <c r="D323" s="279">
        <v>1891.05</v>
      </c>
      <c r="E323" s="279">
        <v>1842.1</v>
      </c>
      <c r="F323" s="279">
        <v>1771.1</v>
      </c>
      <c r="G323" s="279">
        <v>1722.1499999999999</v>
      </c>
      <c r="H323" s="279">
        <v>1962.05</v>
      </c>
      <c r="I323" s="279">
        <v>2011.0000000000002</v>
      </c>
      <c r="J323" s="279">
        <v>2082</v>
      </c>
      <c r="K323" s="277">
        <v>1940</v>
      </c>
      <c r="L323" s="277">
        <v>1820.05</v>
      </c>
      <c r="M323" s="277">
        <v>1.1813499999999999</v>
      </c>
    </row>
    <row r="324" spans="1:13">
      <c r="A324" s="268">
        <v>314</v>
      </c>
      <c r="B324" s="277" t="s">
        <v>144</v>
      </c>
      <c r="C324" s="278">
        <v>612.29999999999995</v>
      </c>
      <c r="D324" s="279">
        <v>612.41666666666663</v>
      </c>
      <c r="E324" s="279">
        <v>599.88333333333321</v>
      </c>
      <c r="F324" s="279">
        <v>587.46666666666658</v>
      </c>
      <c r="G324" s="279">
        <v>574.93333333333317</v>
      </c>
      <c r="H324" s="279">
        <v>624.83333333333326</v>
      </c>
      <c r="I324" s="279">
        <v>637.36666666666679</v>
      </c>
      <c r="J324" s="279">
        <v>649.7833333333333</v>
      </c>
      <c r="K324" s="277">
        <v>624.95000000000005</v>
      </c>
      <c r="L324" s="277">
        <v>600</v>
      </c>
      <c r="M324" s="277">
        <v>14.576079999999999</v>
      </c>
    </row>
    <row r="325" spans="1:13">
      <c r="A325" s="268">
        <v>315</v>
      </c>
      <c r="B325" s="277" t="s">
        <v>145</v>
      </c>
      <c r="C325" s="278">
        <v>854.35</v>
      </c>
      <c r="D325" s="279">
        <v>859.76666666666677</v>
      </c>
      <c r="E325" s="279">
        <v>846.58333333333348</v>
      </c>
      <c r="F325" s="279">
        <v>838.81666666666672</v>
      </c>
      <c r="G325" s="279">
        <v>825.63333333333344</v>
      </c>
      <c r="H325" s="279">
        <v>867.53333333333353</v>
      </c>
      <c r="I325" s="279">
        <v>880.7166666666667</v>
      </c>
      <c r="J325" s="279">
        <v>888.48333333333358</v>
      </c>
      <c r="K325" s="277">
        <v>872.95</v>
      </c>
      <c r="L325" s="277">
        <v>852</v>
      </c>
      <c r="M325" s="277">
        <v>5.4768400000000002</v>
      </c>
    </row>
    <row r="326" spans="1:13">
      <c r="A326" s="268">
        <v>316</v>
      </c>
      <c r="B326" s="277" t="s">
        <v>465</v>
      </c>
      <c r="C326" s="278">
        <v>173.5</v>
      </c>
      <c r="D326" s="279">
        <v>173.38333333333333</v>
      </c>
      <c r="E326" s="279">
        <v>171.31666666666666</v>
      </c>
      <c r="F326" s="279">
        <v>169.13333333333333</v>
      </c>
      <c r="G326" s="279">
        <v>167.06666666666666</v>
      </c>
      <c r="H326" s="279">
        <v>175.56666666666666</v>
      </c>
      <c r="I326" s="279">
        <v>177.63333333333333</v>
      </c>
      <c r="J326" s="279">
        <v>179.81666666666666</v>
      </c>
      <c r="K326" s="277">
        <v>175.45</v>
      </c>
      <c r="L326" s="277">
        <v>171.2</v>
      </c>
      <c r="M326" s="277">
        <v>0.33632000000000001</v>
      </c>
    </row>
    <row r="327" spans="1:13">
      <c r="A327" s="268">
        <v>317</v>
      </c>
      <c r="B327" s="277" t="s">
        <v>1975</v>
      </c>
      <c r="C327" s="278">
        <v>196.3</v>
      </c>
      <c r="D327" s="279">
        <v>196.76666666666665</v>
      </c>
      <c r="E327" s="279">
        <v>195.0333333333333</v>
      </c>
      <c r="F327" s="279">
        <v>193.76666666666665</v>
      </c>
      <c r="G327" s="279">
        <v>192.0333333333333</v>
      </c>
      <c r="H327" s="279">
        <v>198.0333333333333</v>
      </c>
      <c r="I327" s="279">
        <v>199.76666666666665</v>
      </c>
      <c r="J327" s="279">
        <v>201.0333333333333</v>
      </c>
      <c r="K327" s="277">
        <v>198.5</v>
      </c>
      <c r="L327" s="277">
        <v>195.5</v>
      </c>
      <c r="M327" s="277">
        <v>1.4841</v>
      </c>
    </row>
    <row r="328" spans="1:13">
      <c r="A328" s="268">
        <v>318</v>
      </c>
      <c r="B328" s="277" t="s">
        <v>469</v>
      </c>
      <c r="C328" s="278">
        <v>72.349999999999994</v>
      </c>
      <c r="D328" s="279">
        <v>72.666666666666671</v>
      </c>
      <c r="E328" s="279">
        <v>71.683333333333337</v>
      </c>
      <c r="F328" s="279">
        <v>71.016666666666666</v>
      </c>
      <c r="G328" s="279">
        <v>70.033333333333331</v>
      </c>
      <c r="H328" s="279">
        <v>73.333333333333343</v>
      </c>
      <c r="I328" s="279">
        <v>74.316666666666663</v>
      </c>
      <c r="J328" s="279">
        <v>74.983333333333348</v>
      </c>
      <c r="K328" s="277">
        <v>73.650000000000006</v>
      </c>
      <c r="L328" s="277">
        <v>72</v>
      </c>
      <c r="M328" s="277">
        <v>1.6981599999999999</v>
      </c>
    </row>
    <row r="329" spans="1:13">
      <c r="A329" s="268">
        <v>319</v>
      </c>
      <c r="B329" s="277" t="s">
        <v>470</v>
      </c>
      <c r="C329" s="278">
        <v>345.9</v>
      </c>
      <c r="D329" s="279">
        <v>345.7833333333333</v>
      </c>
      <c r="E329" s="279">
        <v>336.66666666666663</v>
      </c>
      <c r="F329" s="279">
        <v>327.43333333333334</v>
      </c>
      <c r="G329" s="279">
        <v>318.31666666666666</v>
      </c>
      <c r="H329" s="279">
        <v>355.01666666666659</v>
      </c>
      <c r="I329" s="279">
        <v>364.13333333333327</v>
      </c>
      <c r="J329" s="279">
        <v>373.36666666666656</v>
      </c>
      <c r="K329" s="277">
        <v>354.9</v>
      </c>
      <c r="L329" s="277">
        <v>336.55</v>
      </c>
      <c r="M329" s="277">
        <v>4.0058699999999998</v>
      </c>
    </row>
    <row r="330" spans="1:13">
      <c r="A330" s="268">
        <v>320</v>
      </c>
      <c r="B330" s="277" t="s">
        <v>146</v>
      </c>
      <c r="C330" s="278">
        <v>1349.45</v>
      </c>
      <c r="D330" s="279">
        <v>1353</v>
      </c>
      <c r="E330" s="279">
        <v>1332.25</v>
      </c>
      <c r="F330" s="279">
        <v>1315.05</v>
      </c>
      <c r="G330" s="279">
        <v>1294.3</v>
      </c>
      <c r="H330" s="279">
        <v>1370.2</v>
      </c>
      <c r="I330" s="279">
        <v>1390.95</v>
      </c>
      <c r="J330" s="279">
        <v>1408.15</v>
      </c>
      <c r="K330" s="277">
        <v>1373.75</v>
      </c>
      <c r="L330" s="277">
        <v>1335.8</v>
      </c>
      <c r="M330" s="277">
        <v>13.21223</v>
      </c>
    </row>
    <row r="331" spans="1:13">
      <c r="A331" s="268">
        <v>321</v>
      </c>
      <c r="B331" s="277" t="s">
        <v>459</v>
      </c>
      <c r="C331" s="278">
        <v>16.3</v>
      </c>
      <c r="D331" s="279">
        <v>16.366666666666671</v>
      </c>
      <c r="E331" s="279">
        <v>16.13333333333334</v>
      </c>
      <c r="F331" s="279">
        <v>15.966666666666669</v>
      </c>
      <c r="G331" s="279">
        <v>15.733333333333338</v>
      </c>
      <c r="H331" s="279">
        <v>16.533333333333342</v>
      </c>
      <c r="I331" s="279">
        <v>16.766666666666669</v>
      </c>
      <c r="J331" s="279">
        <v>16.933333333333344</v>
      </c>
      <c r="K331" s="277">
        <v>16.600000000000001</v>
      </c>
      <c r="L331" s="277">
        <v>16.2</v>
      </c>
      <c r="M331" s="277">
        <v>2.4166699999999999</v>
      </c>
    </row>
    <row r="332" spans="1:13">
      <c r="A332" s="268">
        <v>322</v>
      </c>
      <c r="B332" s="277" t="s">
        <v>460</v>
      </c>
      <c r="C332" s="278">
        <v>139.15</v>
      </c>
      <c r="D332" s="279">
        <v>140.53333333333333</v>
      </c>
      <c r="E332" s="279">
        <v>137.61666666666667</v>
      </c>
      <c r="F332" s="279">
        <v>136.08333333333334</v>
      </c>
      <c r="G332" s="279">
        <v>133.16666666666669</v>
      </c>
      <c r="H332" s="279">
        <v>142.06666666666666</v>
      </c>
      <c r="I332" s="279">
        <v>144.98333333333335</v>
      </c>
      <c r="J332" s="279">
        <v>146.51666666666665</v>
      </c>
      <c r="K332" s="277">
        <v>143.44999999999999</v>
      </c>
      <c r="L332" s="277">
        <v>139</v>
      </c>
      <c r="M332" s="277">
        <v>1.53274</v>
      </c>
    </row>
    <row r="333" spans="1:13">
      <c r="A333" s="268">
        <v>323</v>
      </c>
      <c r="B333" s="277" t="s">
        <v>147</v>
      </c>
      <c r="C333" s="278">
        <v>116.65</v>
      </c>
      <c r="D333" s="279">
        <v>116.61666666666667</v>
      </c>
      <c r="E333" s="279">
        <v>114.23333333333335</v>
      </c>
      <c r="F333" s="279">
        <v>111.81666666666668</v>
      </c>
      <c r="G333" s="279">
        <v>109.43333333333335</v>
      </c>
      <c r="H333" s="279">
        <v>119.03333333333335</v>
      </c>
      <c r="I333" s="279">
        <v>121.41666666666667</v>
      </c>
      <c r="J333" s="279">
        <v>123.83333333333334</v>
      </c>
      <c r="K333" s="277">
        <v>119</v>
      </c>
      <c r="L333" s="277">
        <v>114.2</v>
      </c>
      <c r="M333" s="277">
        <v>90.195989999999995</v>
      </c>
    </row>
    <row r="334" spans="1:13">
      <c r="A334" s="268">
        <v>324</v>
      </c>
      <c r="B334" s="277" t="s">
        <v>471</v>
      </c>
      <c r="C334" s="278">
        <v>627.4</v>
      </c>
      <c r="D334" s="279">
        <v>629.4666666666667</v>
      </c>
      <c r="E334" s="279">
        <v>622.93333333333339</v>
      </c>
      <c r="F334" s="279">
        <v>618.4666666666667</v>
      </c>
      <c r="G334" s="279">
        <v>611.93333333333339</v>
      </c>
      <c r="H334" s="279">
        <v>633.93333333333339</v>
      </c>
      <c r="I334" s="279">
        <v>640.4666666666667</v>
      </c>
      <c r="J334" s="279">
        <v>644.93333333333339</v>
      </c>
      <c r="K334" s="277">
        <v>636</v>
      </c>
      <c r="L334" s="277">
        <v>625</v>
      </c>
      <c r="M334" s="277">
        <v>0.27845999999999999</v>
      </c>
    </row>
    <row r="335" spans="1:13">
      <c r="A335" s="268">
        <v>325</v>
      </c>
      <c r="B335" s="277" t="s">
        <v>268</v>
      </c>
      <c r="C335" s="278">
        <v>1342.35</v>
      </c>
      <c r="D335" s="279">
        <v>1352.45</v>
      </c>
      <c r="E335" s="279">
        <v>1319.9</v>
      </c>
      <c r="F335" s="279">
        <v>1297.45</v>
      </c>
      <c r="G335" s="279">
        <v>1264.9000000000001</v>
      </c>
      <c r="H335" s="279">
        <v>1374.9</v>
      </c>
      <c r="I335" s="279">
        <v>1407.4499999999998</v>
      </c>
      <c r="J335" s="279">
        <v>1429.9</v>
      </c>
      <c r="K335" s="277">
        <v>1385</v>
      </c>
      <c r="L335" s="277">
        <v>1330</v>
      </c>
      <c r="M335" s="277">
        <v>3.9089299999999998</v>
      </c>
    </row>
    <row r="336" spans="1:13">
      <c r="A336" s="268">
        <v>326</v>
      </c>
      <c r="B336" s="277" t="s">
        <v>148</v>
      </c>
      <c r="C336" s="278">
        <v>60525.599999999999</v>
      </c>
      <c r="D336" s="279">
        <v>60686.516666666663</v>
      </c>
      <c r="E336" s="279">
        <v>60139.083333333328</v>
      </c>
      <c r="F336" s="279">
        <v>59752.566666666666</v>
      </c>
      <c r="G336" s="279">
        <v>59205.133333333331</v>
      </c>
      <c r="H336" s="279">
        <v>61073.033333333326</v>
      </c>
      <c r="I336" s="279">
        <v>61620.46666666666</v>
      </c>
      <c r="J336" s="279">
        <v>62006.983333333323</v>
      </c>
      <c r="K336" s="277">
        <v>61233.95</v>
      </c>
      <c r="L336" s="277">
        <v>60300</v>
      </c>
      <c r="M336" s="277">
        <v>0.16527</v>
      </c>
    </row>
    <row r="337" spans="1:13">
      <c r="A337" s="268">
        <v>327</v>
      </c>
      <c r="B337" s="277" t="s">
        <v>267</v>
      </c>
      <c r="C337" s="278">
        <v>26.95</v>
      </c>
      <c r="D337" s="279">
        <v>26.833333333333332</v>
      </c>
      <c r="E337" s="279">
        <v>26.416666666666664</v>
      </c>
      <c r="F337" s="279">
        <v>25.883333333333333</v>
      </c>
      <c r="G337" s="279">
        <v>25.466666666666665</v>
      </c>
      <c r="H337" s="279">
        <v>27.366666666666664</v>
      </c>
      <c r="I337" s="279">
        <v>27.783333333333328</v>
      </c>
      <c r="J337" s="279">
        <v>28.316666666666663</v>
      </c>
      <c r="K337" s="277">
        <v>27.25</v>
      </c>
      <c r="L337" s="277">
        <v>26.3</v>
      </c>
      <c r="M337" s="277">
        <v>6.9555199999999999</v>
      </c>
    </row>
    <row r="338" spans="1:13">
      <c r="A338" s="268">
        <v>328</v>
      </c>
      <c r="B338" s="277" t="s">
        <v>149</v>
      </c>
      <c r="C338" s="278">
        <v>1161.45</v>
      </c>
      <c r="D338" s="279">
        <v>1165.9000000000001</v>
      </c>
      <c r="E338" s="279">
        <v>1144.4000000000001</v>
      </c>
      <c r="F338" s="279">
        <v>1127.3499999999999</v>
      </c>
      <c r="G338" s="279">
        <v>1105.8499999999999</v>
      </c>
      <c r="H338" s="279">
        <v>1182.9500000000003</v>
      </c>
      <c r="I338" s="279">
        <v>1204.4500000000003</v>
      </c>
      <c r="J338" s="279">
        <v>1221.5000000000005</v>
      </c>
      <c r="K338" s="277">
        <v>1187.4000000000001</v>
      </c>
      <c r="L338" s="277">
        <v>1148.8499999999999</v>
      </c>
      <c r="M338" s="277">
        <v>25.430150000000001</v>
      </c>
    </row>
    <row r="339" spans="1:13">
      <c r="A339" s="268">
        <v>329</v>
      </c>
      <c r="B339" s="277" t="s">
        <v>3161</v>
      </c>
      <c r="C339" s="278">
        <v>270.39999999999998</v>
      </c>
      <c r="D339" s="279">
        <v>270.40000000000003</v>
      </c>
      <c r="E339" s="279">
        <v>266.00000000000006</v>
      </c>
      <c r="F339" s="279">
        <v>261.60000000000002</v>
      </c>
      <c r="G339" s="279">
        <v>257.20000000000005</v>
      </c>
      <c r="H339" s="279">
        <v>274.80000000000007</v>
      </c>
      <c r="I339" s="279">
        <v>279.20000000000005</v>
      </c>
      <c r="J339" s="279">
        <v>283.60000000000008</v>
      </c>
      <c r="K339" s="277">
        <v>274.8</v>
      </c>
      <c r="L339" s="277">
        <v>266</v>
      </c>
      <c r="M339" s="277">
        <v>8.01248</v>
      </c>
    </row>
    <row r="340" spans="1:13">
      <c r="A340" s="268">
        <v>330</v>
      </c>
      <c r="B340" s="277" t="s">
        <v>269</v>
      </c>
      <c r="C340" s="278">
        <v>950.75</v>
      </c>
      <c r="D340" s="279">
        <v>943.98333333333323</v>
      </c>
      <c r="E340" s="279">
        <v>924.96666666666647</v>
      </c>
      <c r="F340" s="279">
        <v>899.18333333333328</v>
      </c>
      <c r="G340" s="279">
        <v>880.16666666666652</v>
      </c>
      <c r="H340" s="279">
        <v>969.76666666666642</v>
      </c>
      <c r="I340" s="279">
        <v>988.78333333333308</v>
      </c>
      <c r="J340" s="279">
        <v>1014.5666666666664</v>
      </c>
      <c r="K340" s="277">
        <v>963</v>
      </c>
      <c r="L340" s="277">
        <v>918.2</v>
      </c>
      <c r="M340" s="277">
        <v>5.7459899999999999</v>
      </c>
    </row>
    <row r="341" spans="1:13">
      <c r="A341" s="268">
        <v>331</v>
      </c>
      <c r="B341" s="277" t="s">
        <v>150</v>
      </c>
      <c r="C341" s="278">
        <v>32.25</v>
      </c>
      <c r="D341" s="279">
        <v>32.416666666666664</v>
      </c>
      <c r="E341" s="279">
        <v>31.983333333333327</v>
      </c>
      <c r="F341" s="279">
        <v>31.716666666666661</v>
      </c>
      <c r="G341" s="279">
        <v>31.283333333333324</v>
      </c>
      <c r="H341" s="279">
        <v>32.68333333333333</v>
      </c>
      <c r="I341" s="279">
        <v>33.116666666666667</v>
      </c>
      <c r="J341" s="279">
        <v>33.383333333333333</v>
      </c>
      <c r="K341" s="277">
        <v>32.85</v>
      </c>
      <c r="L341" s="277">
        <v>32.15</v>
      </c>
      <c r="M341" s="277">
        <v>64.696789999999993</v>
      </c>
    </row>
    <row r="342" spans="1:13">
      <c r="A342" s="268">
        <v>332</v>
      </c>
      <c r="B342" s="277" t="s">
        <v>261</v>
      </c>
      <c r="C342" s="278">
        <v>3487.85</v>
      </c>
      <c r="D342" s="279">
        <v>3536.0833333333335</v>
      </c>
      <c r="E342" s="279">
        <v>3423.166666666667</v>
      </c>
      <c r="F342" s="279">
        <v>3358.4833333333336</v>
      </c>
      <c r="G342" s="279">
        <v>3245.5666666666671</v>
      </c>
      <c r="H342" s="279">
        <v>3600.7666666666669</v>
      </c>
      <c r="I342" s="279">
        <v>3713.6833333333338</v>
      </c>
      <c r="J342" s="279">
        <v>3778.3666666666668</v>
      </c>
      <c r="K342" s="277">
        <v>3649</v>
      </c>
      <c r="L342" s="277">
        <v>3471.4</v>
      </c>
      <c r="M342" s="277">
        <v>3.9802399999999998</v>
      </c>
    </row>
    <row r="343" spans="1:13">
      <c r="A343" s="268">
        <v>333</v>
      </c>
      <c r="B343" s="277" t="s">
        <v>478</v>
      </c>
      <c r="C343" s="278">
        <v>2085.3000000000002</v>
      </c>
      <c r="D343" s="279">
        <v>2109.1</v>
      </c>
      <c r="E343" s="279">
        <v>2045.1999999999998</v>
      </c>
      <c r="F343" s="279">
        <v>2005.1</v>
      </c>
      <c r="G343" s="279">
        <v>1941.1999999999998</v>
      </c>
      <c r="H343" s="279">
        <v>2149.1999999999998</v>
      </c>
      <c r="I343" s="279">
        <v>2213.1000000000004</v>
      </c>
      <c r="J343" s="279">
        <v>2253.1999999999998</v>
      </c>
      <c r="K343" s="277">
        <v>2173</v>
      </c>
      <c r="L343" s="277">
        <v>2069</v>
      </c>
      <c r="M343" s="277">
        <v>0.49926999999999999</v>
      </c>
    </row>
    <row r="344" spans="1:13">
      <c r="A344" s="268">
        <v>334</v>
      </c>
      <c r="B344" s="277" t="s">
        <v>151</v>
      </c>
      <c r="C344" s="278">
        <v>23.8</v>
      </c>
      <c r="D344" s="279">
        <v>23.850000000000005</v>
      </c>
      <c r="E344" s="279">
        <v>23.550000000000011</v>
      </c>
      <c r="F344" s="279">
        <v>23.300000000000008</v>
      </c>
      <c r="G344" s="279">
        <v>23.000000000000014</v>
      </c>
      <c r="H344" s="279">
        <v>24.100000000000009</v>
      </c>
      <c r="I344" s="279">
        <v>24.4</v>
      </c>
      <c r="J344" s="279">
        <v>24.650000000000006</v>
      </c>
      <c r="K344" s="277">
        <v>24.15</v>
      </c>
      <c r="L344" s="277">
        <v>23.6</v>
      </c>
      <c r="M344" s="277">
        <v>29.420580000000001</v>
      </c>
    </row>
    <row r="345" spans="1:13">
      <c r="A345" s="268">
        <v>335</v>
      </c>
      <c r="B345" s="277" t="s">
        <v>477</v>
      </c>
      <c r="C345" s="278">
        <v>57.5</v>
      </c>
      <c r="D345" s="279">
        <v>57.916666666666664</v>
      </c>
      <c r="E345" s="279">
        <v>56.633333333333326</v>
      </c>
      <c r="F345" s="279">
        <v>55.766666666666659</v>
      </c>
      <c r="G345" s="279">
        <v>54.48333333333332</v>
      </c>
      <c r="H345" s="279">
        <v>58.783333333333331</v>
      </c>
      <c r="I345" s="279">
        <v>60.066666666666677</v>
      </c>
      <c r="J345" s="279">
        <v>60.933333333333337</v>
      </c>
      <c r="K345" s="277">
        <v>59.2</v>
      </c>
      <c r="L345" s="277">
        <v>57.05</v>
      </c>
      <c r="M345" s="277">
        <v>1.6278999999999999</v>
      </c>
    </row>
    <row r="346" spans="1:13">
      <c r="A346" s="268">
        <v>336</v>
      </c>
      <c r="B346" s="277" t="s">
        <v>152</v>
      </c>
      <c r="C346" s="278">
        <v>34.75</v>
      </c>
      <c r="D346" s="279">
        <v>34.949999999999996</v>
      </c>
      <c r="E346" s="279">
        <v>34.099999999999994</v>
      </c>
      <c r="F346" s="279">
        <v>33.449999999999996</v>
      </c>
      <c r="G346" s="279">
        <v>32.599999999999994</v>
      </c>
      <c r="H346" s="279">
        <v>35.599999999999994</v>
      </c>
      <c r="I346" s="279">
        <v>36.450000000000003</v>
      </c>
      <c r="J346" s="279">
        <v>37.099999999999994</v>
      </c>
      <c r="K346" s="277">
        <v>35.799999999999997</v>
      </c>
      <c r="L346" s="277">
        <v>34.299999999999997</v>
      </c>
      <c r="M346" s="277">
        <v>51.526510000000002</v>
      </c>
    </row>
    <row r="347" spans="1:13">
      <c r="A347" s="268">
        <v>337</v>
      </c>
      <c r="B347" s="277" t="s">
        <v>473</v>
      </c>
      <c r="C347" s="278">
        <v>538.15</v>
      </c>
      <c r="D347" s="279">
        <v>538.43333333333328</v>
      </c>
      <c r="E347" s="279">
        <v>532.91666666666652</v>
      </c>
      <c r="F347" s="279">
        <v>527.68333333333328</v>
      </c>
      <c r="G347" s="279">
        <v>522.16666666666652</v>
      </c>
      <c r="H347" s="279">
        <v>543.66666666666652</v>
      </c>
      <c r="I347" s="279">
        <v>549.18333333333317</v>
      </c>
      <c r="J347" s="279">
        <v>554.41666666666652</v>
      </c>
      <c r="K347" s="277">
        <v>543.95000000000005</v>
      </c>
      <c r="L347" s="277">
        <v>533.20000000000005</v>
      </c>
      <c r="M347" s="277">
        <v>0.33239000000000002</v>
      </c>
    </row>
    <row r="348" spans="1:13">
      <c r="A348" s="268">
        <v>338</v>
      </c>
      <c r="B348" s="277" t="s">
        <v>153</v>
      </c>
      <c r="C348" s="278">
        <v>16033.15</v>
      </c>
      <c r="D348" s="279">
        <v>15968.5</v>
      </c>
      <c r="E348" s="279">
        <v>15797</v>
      </c>
      <c r="F348" s="279">
        <v>15560.85</v>
      </c>
      <c r="G348" s="279">
        <v>15389.35</v>
      </c>
      <c r="H348" s="279">
        <v>16204.65</v>
      </c>
      <c r="I348" s="279">
        <v>16376.15</v>
      </c>
      <c r="J348" s="279">
        <v>16612.3</v>
      </c>
      <c r="K348" s="277">
        <v>16140</v>
      </c>
      <c r="L348" s="277">
        <v>15732.35</v>
      </c>
      <c r="M348" s="277">
        <v>0.71081000000000005</v>
      </c>
    </row>
    <row r="349" spans="1:13">
      <c r="A349" s="268">
        <v>339</v>
      </c>
      <c r="B349" s="277" t="s">
        <v>476</v>
      </c>
      <c r="C349" s="278">
        <v>32.799999999999997</v>
      </c>
      <c r="D349" s="279">
        <v>32.966666666666669</v>
      </c>
      <c r="E349" s="279">
        <v>32.483333333333334</v>
      </c>
      <c r="F349" s="279">
        <v>32.166666666666664</v>
      </c>
      <c r="G349" s="279">
        <v>31.68333333333333</v>
      </c>
      <c r="H349" s="279">
        <v>33.283333333333339</v>
      </c>
      <c r="I349" s="279">
        <v>33.766666666666673</v>
      </c>
      <c r="J349" s="279">
        <v>34.083333333333343</v>
      </c>
      <c r="K349" s="277">
        <v>33.450000000000003</v>
      </c>
      <c r="L349" s="277">
        <v>32.65</v>
      </c>
      <c r="M349" s="277">
        <v>1.8354200000000001</v>
      </c>
    </row>
    <row r="350" spans="1:13">
      <c r="A350" s="268">
        <v>340</v>
      </c>
      <c r="B350" s="277" t="s">
        <v>475</v>
      </c>
      <c r="C350" s="278">
        <v>355.85</v>
      </c>
      <c r="D350" s="279">
        <v>355.7166666666667</v>
      </c>
      <c r="E350" s="279">
        <v>341.43333333333339</v>
      </c>
      <c r="F350" s="279">
        <v>327.01666666666671</v>
      </c>
      <c r="G350" s="279">
        <v>312.73333333333341</v>
      </c>
      <c r="H350" s="279">
        <v>370.13333333333338</v>
      </c>
      <c r="I350" s="279">
        <v>384.41666666666669</v>
      </c>
      <c r="J350" s="279">
        <v>398.83333333333337</v>
      </c>
      <c r="K350" s="277">
        <v>370</v>
      </c>
      <c r="L350" s="277">
        <v>341.3</v>
      </c>
      <c r="M350" s="277">
        <v>2.0368599999999999</v>
      </c>
    </row>
    <row r="351" spans="1:13">
      <c r="A351" s="268">
        <v>341</v>
      </c>
      <c r="B351" s="277" t="s">
        <v>270</v>
      </c>
      <c r="C351" s="278">
        <v>20.45</v>
      </c>
      <c r="D351" s="279">
        <v>20.400000000000002</v>
      </c>
      <c r="E351" s="279">
        <v>20.250000000000004</v>
      </c>
      <c r="F351" s="279">
        <v>20.05</v>
      </c>
      <c r="G351" s="279">
        <v>19.900000000000002</v>
      </c>
      <c r="H351" s="279">
        <v>20.600000000000005</v>
      </c>
      <c r="I351" s="279">
        <v>20.750000000000004</v>
      </c>
      <c r="J351" s="279">
        <v>20.950000000000006</v>
      </c>
      <c r="K351" s="277">
        <v>20.55</v>
      </c>
      <c r="L351" s="277">
        <v>20.2</v>
      </c>
      <c r="M351" s="277">
        <v>54.228990000000003</v>
      </c>
    </row>
    <row r="352" spans="1:13">
      <c r="A352" s="268">
        <v>342</v>
      </c>
      <c r="B352" s="277" t="s">
        <v>283</v>
      </c>
      <c r="C352" s="278">
        <v>105.75</v>
      </c>
      <c r="D352" s="279">
        <v>106.11666666666667</v>
      </c>
      <c r="E352" s="279">
        <v>104.23333333333335</v>
      </c>
      <c r="F352" s="279">
        <v>102.71666666666667</v>
      </c>
      <c r="G352" s="279">
        <v>100.83333333333334</v>
      </c>
      <c r="H352" s="279">
        <v>107.63333333333335</v>
      </c>
      <c r="I352" s="279">
        <v>109.51666666666668</v>
      </c>
      <c r="J352" s="279">
        <v>111.03333333333336</v>
      </c>
      <c r="K352" s="277">
        <v>108</v>
      </c>
      <c r="L352" s="277">
        <v>104.6</v>
      </c>
      <c r="M352" s="277">
        <v>1.3265899999999999</v>
      </c>
    </row>
    <row r="353" spans="1:13">
      <c r="A353" s="268">
        <v>343</v>
      </c>
      <c r="B353" s="277" t="s">
        <v>479</v>
      </c>
      <c r="C353" s="278">
        <v>1310.45</v>
      </c>
      <c r="D353" s="279">
        <v>1314.3999999999999</v>
      </c>
      <c r="E353" s="279">
        <v>1305.0999999999997</v>
      </c>
      <c r="F353" s="279">
        <v>1299.7499999999998</v>
      </c>
      <c r="G353" s="279">
        <v>1290.4499999999996</v>
      </c>
      <c r="H353" s="279">
        <v>1319.7499999999998</v>
      </c>
      <c r="I353" s="279">
        <v>1329.05</v>
      </c>
      <c r="J353" s="279">
        <v>1334.3999999999999</v>
      </c>
      <c r="K353" s="277">
        <v>1323.7</v>
      </c>
      <c r="L353" s="277">
        <v>1309.05</v>
      </c>
      <c r="M353" s="277">
        <v>3.9960000000000002E-2</v>
      </c>
    </row>
    <row r="354" spans="1:13">
      <c r="A354" s="268">
        <v>344</v>
      </c>
      <c r="B354" s="277" t="s">
        <v>474</v>
      </c>
      <c r="C354" s="278">
        <v>52.6</v>
      </c>
      <c r="D354" s="279">
        <v>52.316666666666663</v>
      </c>
      <c r="E354" s="279">
        <v>50.733333333333327</v>
      </c>
      <c r="F354" s="279">
        <v>48.866666666666667</v>
      </c>
      <c r="G354" s="279">
        <v>47.283333333333331</v>
      </c>
      <c r="H354" s="279">
        <v>54.183333333333323</v>
      </c>
      <c r="I354" s="279">
        <v>55.766666666666666</v>
      </c>
      <c r="J354" s="279">
        <v>57.633333333333319</v>
      </c>
      <c r="K354" s="277">
        <v>53.9</v>
      </c>
      <c r="L354" s="277">
        <v>50.45</v>
      </c>
      <c r="M354" s="277">
        <v>12.79209</v>
      </c>
    </row>
    <row r="355" spans="1:13">
      <c r="A355" s="268">
        <v>345</v>
      </c>
      <c r="B355" s="277" t="s">
        <v>155</v>
      </c>
      <c r="C355" s="278">
        <v>83.5</v>
      </c>
      <c r="D355" s="279">
        <v>83.416666666666671</v>
      </c>
      <c r="E355" s="279">
        <v>82.733333333333348</v>
      </c>
      <c r="F355" s="279">
        <v>81.966666666666683</v>
      </c>
      <c r="G355" s="279">
        <v>81.28333333333336</v>
      </c>
      <c r="H355" s="279">
        <v>84.183333333333337</v>
      </c>
      <c r="I355" s="279">
        <v>84.866666666666646</v>
      </c>
      <c r="J355" s="279">
        <v>85.633333333333326</v>
      </c>
      <c r="K355" s="277">
        <v>84.1</v>
      </c>
      <c r="L355" s="277">
        <v>82.65</v>
      </c>
      <c r="M355" s="277">
        <v>47.910429999999998</v>
      </c>
    </row>
    <row r="356" spans="1:13">
      <c r="A356" s="268">
        <v>346</v>
      </c>
      <c r="B356" s="277" t="s">
        <v>156</v>
      </c>
      <c r="C356" s="278">
        <v>84.45</v>
      </c>
      <c r="D356" s="279">
        <v>84.566666666666663</v>
      </c>
      <c r="E356" s="279">
        <v>83.683333333333323</v>
      </c>
      <c r="F356" s="279">
        <v>82.916666666666657</v>
      </c>
      <c r="G356" s="279">
        <v>82.033333333333317</v>
      </c>
      <c r="H356" s="279">
        <v>85.333333333333329</v>
      </c>
      <c r="I356" s="279">
        <v>86.216666666666654</v>
      </c>
      <c r="J356" s="279">
        <v>86.983333333333334</v>
      </c>
      <c r="K356" s="277">
        <v>85.45</v>
      </c>
      <c r="L356" s="277">
        <v>83.8</v>
      </c>
      <c r="M356" s="277">
        <v>156.84513999999999</v>
      </c>
    </row>
    <row r="357" spans="1:13">
      <c r="A357" s="268">
        <v>347</v>
      </c>
      <c r="B357" s="277" t="s">
        <v>271</v>
      </c>
      <c r="C357" s="278">
        <v>397.75</v>
      </c>
      <c r="D357" s="279">
        <v>403.5333333333333</v>
      </c>
      <c r="E357" s="279">
        <v>390.16666666666663</v>
      </c>
      <c r="F357" s="279">
        <v>382.58333333333331</v>
      </c>
      <c r="G357" s="279">
        <v>369.21666666666664</v>
      </c>
      <c r="H357" s="279">
        <v>411.11666666666662</v>
      </c>
      <c r="I357" s="279">
        <v>424.48333333333329</v>
      </c>
      <c r="J357" s="279">
        <v>432.06666666666661</v>
      </c>
      <c r="K357" s="277">
        <v>416.9</v>
      </c>
      <c r="L357" s="277">
        <v>395.95</v>
      </c>
      <c r="M357" s="277">
        <v>3.4995500000000002</v>
      </c>
    </row>
    <row r="358" spans="1:13">
      <c r="A358" s="268">
        <v>348</v>
      </c>
      <c r="B358" s="277" t="s">
        <v>272</v>
      </c>
      <c r="C358" s="278">
        <v>3024.1</v>
      </c>
      <c r="D358" s="279">
        <v>3039.0499999999997</v>
      </c>
      <c r="E358" s="279">
        <v>2988.6499999999996</v>
      </c>
      <c r="F358" s="279">
        <v>2953.2</v>
      </c>
      <c r="G358" s="279">
        <v>2902.7999999999997</v>
      </c>
      <c r="H358" s="279">
        <v>3074.4999999999995</v>
      </c>
      <c r="I358" s="279">
        <v>3124.9</v>
      </c>
      <c r="J358" s="279">
        <v>3160.3499999999995</v>
      </c>
      <c r="K358" s="277">
        <v>3089.45</v>
      </c>
      <c r="L358" s="277">
        <v>3003.6</v>
      </c>
      <c r="M358" s="277">
        <v>1.0799399999999999</v>
      </c>
    </row>
    <row r="359" spans="1:13">
      <c r="A359" s="268">
        <v>349</v>
      </c>
      <c r="B359" s="277" t="s">
        <v>157</v>
      </c>
      <c r="C359" s="278">
        <v>86.5</v>
      </c>
      <c r="D359" s="279">
        <v>87.2</v>
      </c>
      <c r="E359" s="279">
        <v>85.4</v>
      </c>
      <c r="F359" s="279">
        <v>84.3</v>
      </c>
      <c r="G359" s="279">
        <v>82.5</v>
      </c>
      <c r="H359" s="279">
        <v>88.300000000000011</v>
      </c>
      <c r="I359" s="279">
        <v>90.1</v>
      </c>
      <c r="J359" s="279">
        <v>91.200000000000017</v>
      </c>
      <c r="K359" s="277">
        <v>89</v>
      </c>
      <c r="L359" s="277">
        <v>86.1</v>
      </c>
      <c r="M359" s="277">
        <v>13.538600000000001</v>
      </c>
    </row>
    <row r="360" spans="1:13">
      <c r="A360" s="268">
        <v>350</v>
      </c>
      <c r="B360" s="277" t="s">
        <v>480</v>
      </c>
      <c r="C360" s="278">
        <v>66.849999999999994</v>
      </c>
      <c r="D360" s="279">
        <v>67.7</v>
      </c>
      <c r="E360" s="279">
        <v>65.550000000000011</v>
      </c>
      <c r="F360" s="279">
        <v>64.250000000000014</v>
      </c>
      <c r="G360" s="279">
        <v>62.100000000000023</v>
      </c>
      <c r="H360" s="279">
        <v>69</v>
      </c>
      <c r="I360" s="279">
        <v>71.150000000000006</v>
      </c>
      <c r="J360" s="279">
        <v>72.449999999999989</v>
      </c>
      <c r="K360" s="277">
        <v>69.849999999999994</v>
      </c>
      <c r="L360" s="277">
        <v>66.400000000000006</v>
      </c>
      <c r="M360" s="277">
        <v>0.3639</v>
      </c>
    </row>
    <row r="361" spans="1:13">
      <c r="A361" s="268">
        <v>351</v>
      </c>
      <c r="B361" s="277" t="s">
        <v>158</v>
      </c>
      <c r="C361" s="278">
        <v>69.2</v>
      </c>
      <c r="D361" s="279">
        <v>69.100000000000009</v>
      </c>
      <c r="E361" s="279">
        <v>68.500000000000014</v>
      </c>
      <c r="F361" s="279">
        <v>67.800000000000011</v>
      </c>
      <c r="G361" s="279">
        <v>67.200000000000017</v>
      </c>
      <c r="H361" s="279">
        <v>69.800000000000011</v>
      </c>
      <c r="I361" s="279">
        <v>70.400000000000006</v>
      </c>
      <c r="J361" s="279">
        <v>71.100000000000009</v>
      </c>
      <c r="K361" s="277">
        <v>69.7</v>
      </c>
      <c r="L361" s="277">
        <v>68.400000000000006</v>
      </c>
      <c r="M361" s="277">
        <v>126.0819</v>
      </c>
    </row>
    <row r="362" spans="1:13">
      <c r="A362" s="268">
        <v>352</v>
      </c>
      <c r="B362" s="277" t="s">
        <v>481</v>
      </c>
      <c r="C362" s="278">
        <v>60.05</v>
      </c>
      <c r="D362" s="279">
        <v>60.6</v>
      </c>
      <c r="E362" s="279">
        <v>59.25</v>
      </c>
      <c r="F362" s="279">
        <v>58.449999999999996</v>
      </c>
      <c r="G362" s="279">
        <v>57.099999999999994</v>
      </c>
      <c r="H362" s="279">
        <v>61.400000000000006</v>
      </c>
      <c r="I362" s="279">
        <v>62.750000000000014</v>
      </c>
      <c r="J362" s="279">
        <v>63.550000000000011</v>
      </c>
      <c r="K362" s="277">
        <v>61.95</v>
      </c>
      <c r="L362" s="277">
        <v>59.8</v>
      </c>
      <c r="M362" s="277">
        <v>1.3608100000000001</v>
      </c>
    </row>
    <row r="363" spans="1:13">
      <c r="A363" s="268">
        <v>353</v>
      </c>
      <c r="B363" s="277" t="s">
        <v>482</v>
      </c>
      <c r="C363" s="278">
        <v>179.15</v>
      </c>
      <c r="D363" s="279">
        <v>179.58333333333334</v>
      </c>
      <c r="E363" s="279">
        <v>178.06666666666669</v>
      </c>
      <c r="F363" s="279">
        <v>176.98333333333335</v>
      </c>
      <c r="G363" s="279">
        <v>175.4666666666667</v>
      </c>
      <c r="H363" s="279">
        <v>180.66666666666669</v>
      </c>
      <c r="I363" s="279">
        <v>182.18333333333334</v>
      </c>
      <c r="J363" s="279">
        <v>183.26666666666668</v>
      </c>
      <c r="K363" s="277">
        <v>181.1</v>
      </c>
      <c r="L363" s="277">
        <v>178.5</v>
      </c>
      <c r="M363" s="277">
        <v>3.2068599999999998</v>
      </c>
    </row>
    <row r="364" spans="1:13">
      <c r="A364" s="268">
        <v>354</v>
      </c>
      <c r="B364" s="277" t="s">
        <v>483</v>
      </c>
      <c r="C364" s="278">
        <v>195.15</v>
      </c>
      <c r="D364" s="279">
        <v>197.23333333333335</v>
      </c>
      <c r="E364" s="279">
        <v>190.56666666666669</v>
      </c>
      <c r="F364" s="279">
        <v>185.98333333333335</v>
      </c>
      <c r="G364" s="279">
        <v>179.31666666666669</v>
      </c>
      <c r="H364" s="279">
        <v>201.81666666666669</v>
      </c>
      <c r="I364" s="279">
        <v>208.48333333333332</v>
      </c>
      <c r="J364" s="279">
        <v>213.06666666666669</v>
      </c>
      <c r="K364" s="277">
        <v>203.9</v>
      </c>
      <c r="L364" s="277">
        <v>192.65</v>
      </c>
      <c r="M364" s="277">
        <v>0.33476</v>
      </c>
    </row>
    <row r="365" spans="1:13">
      <c r="A365" s="268">
        <v>355</v>
      </c>
      <c r="B365" s="277" t="s">
        <v>159</v>
      </c>
      <c r="C365" s="278">
        <v>20614.05</v>
      </c>
      <c r="D365" s="279">
        <v>20884.933333333334</v>
      </c>
      <c r="E365" s="279">
        <v>20229.866666666669</v>
      </c>
      <c r="F365" s="279">
        <v>19845.683333333334</v>
      </c>
      <c r="G365" s="279">
        <v>19190.616666666669</v>
      </c>
      <c r="H365" s="279">
        <v>21269.116666666669</v>
      </c>
      <c r="I365" s="279">
        <v>21924.183333333334</v>
      </c>
      <c r="J365" s="279">
        <v>22308.366666666669</v>
      </c>
      <c r="K365" s="277">
        <v>21540</v>
      </c>
      <c r="L365" s="277">
        <v>20500.75</v>
      </c>
      <c r="M365" s="277">
        <v>0.80323</v>
      </c>
    </row>
    <row r="366" spans="1:13">
      <c r="A366" s="268">
        <v>356</v>
      </c>
      <c r="B366" s="277" t="s">
        <v>160</v>
      </c>
      <c r="C366" s="278">
        <v>1320.5</v>
      </c>
      <c r="D366" s="279">
        <v>1316.5166666666667</v>
      </c>
      <c r="E366" s="279">
        <v>1300.0333333333333</v>
      </c>
      <c r="F366" s="279">
        <v>1279.5666666666666</v>
      </c>
      <c r="G366" s="279">
        <v>1263.0833333333333</v>
      </c>
      <c r="H366" s="279">
        <v>1336.9833333333333</v>
      </c>
      <c r="I366" s="279">
        <v>1353.4666666666665</v>
      </c>
      <c r="J366" s="279">
        <v>1373.9333333333334</v>
      </c>
      <c r="K366" s="277">
        <v>1333</v>
      </c>
      <c r="L366" s="277">
        <v>1296.05</v>
      </c>
      <c r="M366" s="277">
        <v>10.918799999999999</v>
      </c>
    </row>
    <row r="367" spans="1:13">
      <c r="A367" s="268">
        <v>357</v>
      </c>
      <c r="B367" s="277" t="s">
        <v>488</v>
      </c>
      <c r="C367" s="278">
        <v>1327.65</v>
      </c>
      <c r="D367" s="279">
        <v>1324.0833333333333</v>
      </c>
      <c r="E367" s="279">
        <v>1307.3166666666666</v>
      </c>
      <c r="F367" s="279">
        <v>1286.9833333333333</v>
      </c>
      <c r="G367" s="279">
        <v>1270.2166666666667</v>
      </c>
      <c r="H367" s="279">
        <v>1344.4166666666665</v>
      </c>
      <c r="I367" s="279">
        <v>1361.1833333333334</v>
      </c>
      <c r="J367" s="279">
        <v>1381.5166666666664</v>
      </c>
      <c r="K367" s="277">
        <v>1340.85</v>
      </c>
      <c r="L367" s="277">
        <v>1303.75</v>
      </c>
      <c r="M367" s="277">
        <v>3.0462699999999998</v>
      </c>
    </row>
    <row r="368" spans="1:13">
      <c r="A368" s="268">
        <v>358</v>
      </c>
      <c r="B368" s="277" t="s">
        <v>161</v>
      </c>
      <c r="C368" s="278">
        <v>226.1</v>
      </c>
      <c r="D368" s="279">
        <v>224.85</v>
      </c>
      <c r="E368" s="279">
        <v>222.25</v>
      </c>
      <c r="F368" s="279">
        <v>218.4</v>
      </c>
      <c r="G368" s="279">
        <v>215.8</v>
      </c>
      <c r="H368" s="279">
        <v>228.7</v>
      </c>
      <c r="I368" s="279">
        <v>231.29999999999995</v>
      </c>
      <c r="J368" s="279">
        <v>235.14999999999998</v>
      </c>
      <c r="K368" s="277">
        <v>227.45</v>
      </c>
      <c r="L368" s="277">
        <v>221</v>
      </c>
      <c r="M368" s="277">
        <v>41.8095</v>
      </c>
    </row>
    <row r="369" spans="1:13">
      <c r="A369" s="268">
        <v>359</v>
      </c>
      <c r="B369" s="277" t="s">
        <v>162</v>
      </c>
      <c r="C369" s="278">
        <v>87.3</v>
      </c>
      <c r="D369" s="279">
        <v>88.183333333333337</v>
      </c>
      <c r="E369" s="279">
        <v>85.916666666666671</v>
      </c>
      <c r="F369" s="279">
        <v>84.533333333333331</v>
      </c>
      <c r="G369" s="279">
        <v>82.266666666666666</v>
      </c>
      <c r="H369" s="279">
        <v>89.566666666666677</v>
      </c>
      <c r="I369" s="279">
        <v>91.833333333333329</v>
      </c>
      <c r="J369" s="279">
        <v>93.216666666666683</v>
      </c>
      <c r="K369" s="277">
        <v>90.45</v>
      </c>
      <c r="L369" s="277">
        <v>86.8</v>
      </c>
      <c r="M369" s="277">
        <v>42.785119999999999</v>
      </c>
    </row>
    <row r="370" spans="1:13">
      <c r="A370" s="268">
        <v>360</v>
      </c>
      <c r="B370" s="277" t="s">
        <v>275</v>
      </c>
      <c r="C370" s="278">
        <v>4922.1499999999996</v>
      </c>
      <c r="D370" s="279">
        <v>4910.0666666666666</v>
      </c>
      <c r="E370" s="279">
        <v>4875.1333333333332</v>
      </c>
      <c r="F370" s="279">
        <v>4828.1166666666668</v>
      </c>
      <c r="G370" s="279">
        <v>4793.1833333333334</v>
      </c>
      <c r="H370" s="279">
        <v>4957.083333333333</v>
      </c>
      <c r="I370" s="279">
        <v>4992.0166666666655</v>
      </c>
      <c r="J370" s="279">
        <v>5039.0333333333328</v>
      </c>
      <c r="K370" s="277">
        <v>4945</v>
      </c>
      <c r="L370" s="277">
        <v>4863.05</v>
      </c>
      <c r="M370" s="277">
        <v>0.36935000000000001</v>
      </c>
    </row>
    <row r="371" spans="1:13">
      <c r="A371" s="268">
        <v>361</v>
      </c>
      <c r="B371" s="277" t="s">
        <v>277</v>
      </c>
      <c r="C371" s="278">
        <v>9894.25</v>
      </c>
      <c r="D371" s="279">
        <v>9908.85</v>
      </c>
      <c r="E371" s="279">
        <v>9817.7000000000007</v>
      </c>
      <c r="F371" s="279">
        <v>9741.15</v>
      </c>
      <c r="G371" s="279">
        <v>9650</v>
      </c>
      <c r="H371" s="279">
        <v>9985.4000000000015</v>
      </c>
      <c r="I371" s="279">
        <v>10076.549999999999</v>
      </c>
      <c r="J371" s="279">
        <v>10153.100000000002</v>
      </c>
      <c r="K371" s="277">
        <v>10000</v>
      </c>
      <c r="L371" s="277">
        <v>9832.2999999999993</v>
      </c>
      <c r="M371" s="277">
        <v>5.2659999999999998E-2</v>
      </c>
    </row>
    <row r="372" spans="1:13">
      <c r="A372" s="268">
        <v>362</v>
      </c>
      <c r="B372" s="277" t="s">
        <v>494</v>
      </c>
      <c r="C372" s="278">
        <v>5290.4</v>
      </c>
      <c r="D372" s="279">
        <v>5315.4666666666662</v>
      </c>
      <c r="E372" s="279">
        <v>5229.9333333333325</v>
      </c>
      <c r="F372" s="279">
        <v>5169.4666666666662</v>
      </c>
      <c r="G372" s="279">
        <v>5083.9333333333325</v>
      </c>
      <c r="H372" s="279">
        <v>5375.9333333333325</v>
      </c>
      <c r="I372" s="279">
        <v>5461.4666666666672</v>
      </c>
      <c r="J372" s="279">
        <v>5521.9333333333325</v>
      </c>
      <c r="K372" s="277">
        <v>5401</v>
      </c>
      <c r="L372" s="277">
        <v>5255</v>
      </c>
      <c r="M372" s="277">
        <v>0.21254000000000001</v>
      </c>
    </row>
    <row r="373" spans="1:13">
      <c r="A373" s="268">
        <v>363</v>
      </c>
      <c r="B373" s="277" t="s">
        <v>489</v>
      </c>
      <c r="C373" s="278">
        <v>130.80000000000001</v>
      </c>
      <c r="D373" s="279">
        <v>131.63333333333333</v>
      </c>
      <c r="E373" s="279">
        <v>129.26666666666665</v>
      </c>
      <c r="F373" s="279">
        <v>127.73333333333332</v>
      </c>
      <c r="G373" s="279">
        <v>125.36666666666665</v>
      </c>
      <c r="H373" s="279">
        <v>133.16666666666666</v>
      </c>
      <c r="I373" s="279">
        <v>135.53333333333333</v>
      </c>
      <c r="J373" s="279">
        <v>137.06666666666666</v>
      </c>
      <c r="K373" s="277">
        <v>134</v>
      </c>
      <c r="L373" s="277">
        <v>130.1</v>
      </c>
      <c r="M373" s="277">
        <v>8.58019</v>
      </c>
    </row>
    <row r="374" spans="1:13">
      <c r="A374" s="268">
        <v>364</v>
      </c>
      <c r="B374" s="277" t="s">
        <v>490</v>
      </c>
      <c r="C374" s="278">
        <v>602.75</v>
      </c>
      <c r="D374" s="279">
        <v>603.36666666666667</v>
      </c>
      <c r="E374" s="279">
        <v>594.73333333333335</v>
      </c>
      <c r="F374" s="279">
        <v>586.7166666666667</v>
      </c>
      <c r="G374" s="279">
        <v>578.08333333333337</v>
      </c>
      <c r="H374" s="279">
        <v>611.38333333333333</v>
      </c>
      <c r="I374" s="279">
        <v>620.01666666666677</v>
      </c>
      <c r="J374" s="279">
        <v>628.0333333333333</v>
      </c>
      <c r="K374" s="277">
        <v>612</v>
      </c>
      <c r="L374" s="277">
        <v>595.35</v>
      </c>
      <c r="M374" s="277">
        <v>1.47828</v>
      </c>
    </row>
    <row r="375" spans="1:13">
      <c r="A375" s="268">
        <v>365</v>
      </c>
      <c r="B375" s="277" t="s">
        <v>163</v>
      </c>
      <c r="C375" s="278">
        <v>1446.75</v>
      </c>
      <c r="D375" s="279">
        <v>1456.5833333333333</v>
      </c>
      <c r="E375" s="279">
        <v>1434.1666666666665</v>
      </c>
      <c r="F375" s="279">
        <v>1421.5833333333333</v>
      </c>
      <c r="G375" s="279">
        <v>1399.1666666666665</v>
      </c>
      <c r="H375" s="279">
        <v>1469.1666666666665</v>
      </c>
      <c r="I375" s="279">
        <v>1491.583333333333</v>
      </c>
      <c r="J375" s="279">
        <v>1504.1666666666665</v>
      </c>
      <c r="K375" s="277">
        <v>1479</v>
      </c>
      <c r="L375" s="277">
        <v>1444</v>
      </c>
      <c r="M375" s="277">
        <v>5.0836300000000003</v>
      </c>
    </row>
    <row r="376" spans="1:13">
      <c r="A376" s="268">
        <v>366</v>
      </c>
      <c r="B376" s="277" t="s">
        <v>273</v>
      </c>
      <c r="C376" s="278">
        <v>2019.55</v>
      </c>
      <c r="D376" s="279">
        <v>2013.6000000000001</v>
      </c>
      <c r="E376" s="279">
        <v>1972.2500000000005</v>
      </c>
      <c r="F376" s="279">
        <v>1924.9500000000003</v>
      </c>
      <c r="G376" s="279">
        <v>1883.6000000000006</v>
      </c>
      <c r="H376" s="279">
        <v>2060.9000000000005</v>
      </c>
      <c r="I376" s="279">
        <v>2102.25</v>
      </c>
      <c r="J376" s="279">
        <v>2149.5500000000002</v>
      </c>
      <c r="K376" s="277">
        <v>2054.9499999999998</v>
      </c>
      <c r="L376" s="277">
        <v>1966.3</v>
      </c>
      <c r="M376" s="277">
        <v>2.2404700000000002</v>
      </c>
    </row>
    <row r="377" spans="1:13">
      <c r="A377" s="268">
        <v>367</v>
      </c>
      <c r="B377" s="277" t="s">
        <v>164</v>
      </c>
      <c r="C377" s="278">
        <v>28.3</v>
      </c>
      <c r="D377" s="279">
        <v>28.400000000000002</v>
      </c>
      <c r="E377" s="279">
        <v>27.950000000000003</v>
      </c>
      <c r="F377" s="279">
        <v>27.6</v>
      </c>
      <c r="G377" s="279">
        <v>27.150000000000002</v>
      </c>
      <c r="H377" s="279">
        <v>28.750000000000004</v>
      </c>
      <c r="I377" s="279">
        <v>29.2</v>
      </c>
      <c r="J377" s="279">
        <v>29.550000000000004</v>
      </c>
      <c r="K377" s="277">
        <v>28.85</v>
      </c>
      <c r="L377" s="277">
        <v>28.05</v>
      </c>
      <c r="M377" s="277">
        <v>353.75995</v>
      </c>
    </row>
    <row r="378" spans="1:13">
      <c r="A378" s="268">
        <v>368</v>
      </c>
      <c r="B378" s="277" t="s">
        <v>274</v>
      </c>
      <c r="C378" s="278">
        <v>339.55</v>
      </c>
      <c r="D378" s="279">
        <v>338.31666666666666</v>
      </c>
      <c r="E378" s="279">
        <v>334.68333333333334</v>
      </c>
      <c r="F378" s="279">
        <v>329.81666666666666</v>
      </c>
      <c r="G378" s="279">
        <v>326.18333333333334</v>
      </c>
      <c r="H378" s="279">
        <v>343.18333333333334</v>
      </c>
      <c r="I378" s="279">
        <v>346.81666666666666</v>
      </c>
      <c r="J378" s="279">
        <v>351.68333333333334</v>
      </c>
      <c r="K378" s="277">
        <v>341.95</v>
      </c>
      <c r="L378" s="277">
        <v>333.45</v>
      </c>
      <c r="M378" s="277">
        <v>3.1875300000000002</v>
      </c>
    </row>
    <row r="379" spans="1:13">
      <c r="A379" s="268">
        <v>369</v>
      </c>
      <c r="B379" s="277" t="s">
        <v>485</v>
      </c>
      <c r="C379" s="278">
        <v>161.35</v>
      </c>
      <c r="D379" s="279">
        <v>161.01666666666665</v>
      </c>
      <c r="E379" s="279">
        <v>160.33333333333331</v>
      </c>
      <c r="F379" s="279">
        <v>159.31666666666666</v>
      </c>
      <c r="G379" s="279">
        <v>158.63333333333333</v>
      </c>
      <c r="H379" s="279">
        <v>162.0333333333333</v>
      </c>
      <c r="I379" s="279">
        <v>162.71666666666664</v>
      </c>
      <c r="J379" s="279">
        <v>163.73333333333329</v>
      </c>
      <c r="K379" s="277">
        <v>161.69999999999999</v>
      </c>
      <c r="L379" s="277">
        <v>160</v>
      </c>
      <c r="M379" s="277">
        <v>1.39733</v>
      </c>
    </row>
    <row r="380" spans="1:13">
      <c r="A380" s="268">
        <v>370</v>
      </c>
      <c r="B380" s="277" t="s">
        <v>491</v>
      </c>
      <c r="C380" s="278">
        <v>823.7</v>
      </c>
      <c r="D380" s="279">
        <v>826.55000000000007</v>
      </c>
      <c r="E380" s="279">
        <v>820.10000000000014</v>
      </c>
      <c r="F380" s="279">
        <v>816.50000000000011</v>
      </c>
      <c r="G380" s="279">
        <v>810.05000000000018</v>
      </c>
      <c r="H380" s="279">
        <v>830.15000000000009</v>
      </c>
      <c r="I380" s="279">
        <v>836.60000000000014</v>
      </c>
      <c r="J380" s="279">
        <v>840.2</v>
      </c>
      <c r="K380" s="277">
        <v>833</v>
      </c>
      <c r="L380" s="277">
        <v>822.95</v>
      </c>
      <c r="M380" s="277">
        <v>0.88415999999999995</v>
      </c>
    </row>
    <row r="381" spans="1:13">
      <c r="A381" s="268">
        <v>371</v>
      </c>
      <c r="B381" s="277" t="s">
        <v>2223</v>
      </c>
      <c r="C381" s="278">
        <v>465.5</v>
      </c>
      <c r="D381" s="279">
        <v>464.91666666666669</v>
      </c>
      <c r="E381" s="279">
        <v>459.43333333333339</v>
      </c>
      <c r="F381" s="279">
        <v>453.36666666666673</v>
      </c>
      <c r="G381" s="279">
        <v>447.88333333333344</v>
      </c>
      <c r="H381" s="279">
        <v>470.98333333333335</v>
      </c>
      <c r="I381" s="279">
        <v>476.46666666666658</v>
      </c>
      <c r="J381" s="279">
        <v>482.5333333333333</v>
      </c>
      <c r="K381" s="277">
        <v>470.4</v>
      </c>
      <c r="L381" s="277">
        <v>458.85</v>
      </c>
      <c r="M381" s="277">
        <v>0.55964000000000003</v>
      </c>
    </row>
    <row r="382" spans="1:13">
      <c r="A382" s="268">
        <v>372</v>
      </c>
      <c r="B382" s="277" t="s">
        <v>165</v>
      </c>
      <c r="C382" s="278">
        <v>162.85</v>
      </c>
      <c r="D382" s="279">
        <v>163.79999999999998</v>
      </c>
      <c r="E382" s="279">
        <v>161.19999999999996</v>
      </c>
      <c r="F382" s="279">
        <v>159.54999999999998</v>
      </c>
      <c r="G382" s="279">
        <v>156.94999999999996</v>
      </c>
      <c r="H382" s="279">
        <v>165.44999999999996</v>
      </c>
      <c r="I382" s="279">
        <v>168.04999999999998</v>
      </c>
      <c r="J382" s="279">
        <v>169.69999999999996</v>
      </c>
      <c r="K382" s="277">
        <v>166.4</v>
      </c>
      <c r="L382" s="277">
        <v>162.15</v>
      </c>
      <c r="M382" s="277">
        <v>58.27561</v>
      </c>
    </row>
    <row r="383" spans="1:13">
      <c r="A383" s="268">
        <v>373</v>
      </c>
      <c r="B383" s="277" t="s">
        <v>492</v>
      </c>
      <c r="C383" s="278">
        <v>75.3</v>
      </c>
      <c r="D383" s="279">
        <v>74.05</v>
      </c>
      <c r="E383" s="279">
        <v>72.3</v>
      </c>
      <c r="F383" s="279">
        <v>69.3</v>
      </c>
      <c r="G383" s="279">
        <v>67.55</v>
      </c>
      <c r="H383" s="279">
        <v>77.05</v>
      </c>
      <c r="I383" s="279">
        <v>78.8</v>
      </c>
      <c r="J383" s="279">
        <v>81.8</v>
      </c>
      <c r="K383" s="277">
        <v>75.8</v>
      </c>
      <c r="L383" s="277">
        <v>71.05</v>
      </c>
      <c r="M383" s="277">
        <v>17.885429999999999</v>
      </c>
    </row>
    <row r="384" spans="1:13">
      <c r="A384" s="268">
        <v>374</v>
      </c>
      <c r="B384" s="277" t="s">
        <v>276</v>
      </c>
      <c r="C384" s="278">
        <v>252.3</v>
      </c>
      <c r="D384" s="279">
        <v>253.35</v>
      </c>
      <c r="E384" s="279">
        <v>249</v>
      </c>
      <c r="F384" s="279">
        <v>245.70000000000002</v>
      </c>
      <c r="G384" s="279">
        <v>241.35000000000002</v>
      </c>
      <c r="H384" s="279">
        <v>256.64999999999998</v>
      </c>
      <c r="I384" s="279">
        <v>260.99999999999994</v>
      </c>
      <c r="J384" s="279">
        <v>264.29999999999995</v>
      </c>
      <c r="K384" s="277">
        <v>257.7</v>
      </c>
      <c r="L384" s="277">
        <v>250.05</v>
      </c>
      <c r="M384" s="277">
        <v>2.4163199999999998</v>
      </c>
    </row>
    <row r="385" spans="1:13">
      <c r="A385" s="268">
        <v>375</v>
      </c>
      <c r="B385" s="277" t="s">
        <v>493</v>
      </c>
      <c r="C385" s="278">
        <v>58</v>
      </c>
      <c r="D385" s="279">
        <v>57.699999999999996</v>
      </c>
      <c r="E385" s="279">
        <v>56.899999999999991</v>
      </c>
      <c r="F385" s="279">
        <v>55.8</v>
      </c>
      <c r="G385" s="279">
        <v>54.999999999999993</v>
      </c>
      <c r="H385" s="279">
        <v>58.79999999999999</v>
      </c>
      <c r="I385" s="279">
        <v>59.599999999999987</v>
      </c>
      <c r="J385" s="279">
        <v>60.699999999999989</v>
      </c>
      <c r="K385" s="277">
        <v>58.5</v>
      </c>
      <c r="L385" s="277">
        <v>56.6</v>
      </c>
      <c r="M385" s="277">
        <v>1.00301</v>
      </c>
    </row>
    <row r="386" spans="1:13">
      <c r="A386" s="268">
        <v>376</v>
      </c>
      <c r="B386" s="277" t="s">
        <v>486</v>
      </c>
      <c r="C386" s="278">
        <v>47</v>
      </c>
      <c r="D386" s="279">
        <v>47.1</v>
      </c>
      <c r="E386" s="279">
        <v>46.7</v>
      </c>
      <c r="F386" s="279">
        <v>46.4</v>
      </c>
      <c r="G386" s="279">
        <v>46</v>
      </c>
      <c r="H386" s="279">
        <v>47.400000000000006</v>
      </c>
      <c r="I386" s="279">
        <v>47.8</v>
      </c>
      <c r="J386" s="279">
        <v>48.100000000000009</v>
      </c>
      <c r="K386" s="277">
        <v>47.5</v>
      </c>
      <c r="L386" s="277">
        <v>46.8</v>
      </c>
      <c r="M386" s="277">
        <v>6.7650600000000001</v>
      </c>
    </row>
    <row r="387" spans="1:13">
      <c r="A387" s="268">
        <v>377</v>
      </c>
      <c r="B387" s="277" t="s">
        <v>166</v>
      </c>
      <c r="C387" s="278">
        <v>1274.05</v>
      </c>
      <c r="D387" s="279">
        <v>1295.6166666666666</v>
      </c>
      <c r="E387" s="279">
        <v>1244.4333333333332</v>
      </c>
      <c r="F387" s="279">
        <v>1214.8166666666666</v>
      </c>
      <c r="G387" s="279">
        <v>1163.6333333333332</v>
      </c>
      <c r="H387" s="279">
        <v>1325.2333333333331</v>
      </c>
      <c r="I387" s="279">
        <v>1376.4166666666665</v>
      </c>
      <c r="J387" s="279">
        <v>1406.0333333333331</v>
      </c>
      <c r="K387" s="277">
        <v>1346.8</v>
      </c>
      <c r="L387" s="277">
        <v>1266</v>
      </c>
      <c r="M387" s="277">
        <v>45.460439999999998</v>
      </c>
    </row>
    <row r="388" spans="1:13">
      <c r="A388" s="268">
        <v>378</v>
      </c>
      <c r="B388" s="277" t="s">
        <v>278</v>
      </c>
      <c r="C388" s="278">
        <v>401.95</v>
      </c>
      <c r="D388" s="279">
        <v>404</v>
      </c>
      <c r="E388" s="279">
        <v>393.3</v>
      </c>
      <c r="F388" s="279">
        <v>384.65000000000003</v>
      </c>
      <c r="G388" s="279">
        <v>373.95000000000005</v>
      </c>
      <c r="H388" s="279">
        <v>412.65</v>
      </c>
      <c r="I388" s="279">
        <v>423.35</v>
      </c>
      <c r="J388" s="279">
        <v>431.99999999999994</v>
      </c>
      <c r="K388" s="277">
        <v>414.7</v>
      </c>
      <c r="L388" s="277">
        <v>395.35</v>
      </c>
      <c r="M388" s="277">
        <v>0.58545000000000003</v>
      </c>
    </row>
    <row r="389" spans="1:13">
      <c r="A389" s="268">
        <v>379</v>
      </c>
      <c r="B389" s="277" t="s">
        <v>496</v>
      </c>
      <c r="C389" s="278">
        <v>406.65</v>
      </c>
      <c r="D389" s="279">
        <v>405.93333333333334</v>
      </c>
      <c r="E389" s="279">
        <v>402.86666666666667</v>
      </c>
      <c r="F389" s="279">
        <v>399.08333333333331</v>
      </c>
      <c r="G389" s="279">
        <v>396.01666666666665</v>
      </c>
      <c r="H389" s="279">
        <v>409.7166666666667</v>
      </c>
      <c r="I389" s="279">
        <v>412.78333333333342</v>
      </c>
      <c r="J389" s="279">
        <v>416.56666666666672</v>
      </c>
      <c r="K389" s="277">
        <v>409</v>
      </c>
      <c r="L389" s="277">
        <v>402.15</v>
      </c>
      <c r="M389" s="277">
        <v>1.4872000000000001</v>
      </c>
    </row>
    <row r="390" spans="1:13">
      <c r="A390" s="268">
        <v>380</v>
      </c>
      <c r="B390" s="277" t="s">
        <v>498</v>
      </c>
      <c r="C390" s="278">
        <v>102.85</v>
      </c>
      <c r="D390" s="279">
        <v>103.39999999999999</v>
      </c>
      <c r="E390" s="279">
        <v>101.44999999999999</v>
      </c>
      <c r="F390" s="279">
        <v>100.05</v>
      </c>
      <c r="G390" s="279">
        <v>98.1</v>
      </c>
      <c r="H390" s="279">
        <v>104.79999999999998</v>
      </c>
      <c r="I390" s="279">
        <v>106.75</v>
      </c>
      <c r="J390" s="279">
        <v>108.14999999999998</v>
      </c>
      <c r="K390" s="277">
        <v>105.35</v>
      </c>
      <c r="L390" s="277">
        <v>102</v>
      </c>
      <c r="M390" s="277">
        <v>3.88727</v>
      </c>
    </row>
    <row r="391" spans="1:13">
      <c r="A391" s="268">
        <v>381</v>
      </c>
      <c r="B391" s="277" t="s">
        <v>279</v>
      </c>
      <c r="C391" s="278">
        <v>481.8</v>
      </c>
      <c r="D391" s="279">
        <v>475.59999999999997</v>
      </c>
      <c r="E391" s="279">
        <v>463.19999999999993</v>
      </c>
      <c r="F391" s="279">
        <v>444.59999999999997</v>
      </c>
      <c r="G391" s="279">
        <v>432.19999999999993</v>
      </c>
      <c r="H391" s="279">
        <v>494.19999999999993</v>
      </c>
      <c r="I391" s="279">
        <v>506.59999999999991</v>
      </c>
      <c r="J391" s="279">
        <v>525.19999999999993</v>
      </c>
      <c r="K391" s="277">
        <v>488</v>
      </c>
      <c r="L391" s="277">
        <v>457</v>
      </c>
      <c r="M391" s="277">
        <v>3.13828</v>
      </c>
    </row>
    <row r="392" spans="1:13">
      <c r="A392" s="268">
        <v>382</v>
      </c>
      <c r="B392" s="277" t="s">
        <v>499</v>
      </c>
      <c r="C392" s="278">
        <v>281.2</v>
      </c>
      <c r="D392" s="279">
        <v>282.96666666666664</v>
      </c>
      <c r="E392" s="279">
        <v>277.48333333333329</v>
      </c>
      <c r="F392" s="279">
        <v>273.76666666666665</v>
      </c>
      <c r="G392" s="279">
        <v>268.2833333333333</v>
      </c>
      <c r="H392" s="279">
        <v>286.68333333333328</v>
      </c>
      <c r="I392" s="279">
        <v>292.16666666666663</v>
      </c>
      <c r="J392" s="279">
        <v>295.88333333333327</v>
      </c>
      <c r="K392" s="277">
        <v>288.45</v>
      </c>
      <c r="L392" s="277">
        <v>279.25</v>
      </c>
      <c r="M392" s="277">
        <v>3.1732100000000001</v>
      </c>
    </row>
    <row r="393" spans="1:13">
      <c r="A393" s="268">
        <v>383</v>
      </c>
      <c r="B393" s="277" t="s">
        <v>167</v>
      </c>
      <c r="C393" s="278">
        <v>748.3</v>
      </c>
      <c r="D393" s="279">
        <v>748.44999999999993</v>
      </c>
      <c r="E393" s="279">
        <v>741.89999999999986</v>
      </c>
      <c r="F393" s="279">
        <v>735.49999999999989</v>
      </c>
      <c r="G393" s="279">
        <v>728.94999999999982</v>
      </c>
      <c r="H393" s="279">
        <v>754.84999999999991</v>
      </c>
      <c r="I393" s="279">
        <v>761.39999999999986</v>
      </c>
      <c r="J393" s="279">
        <v>767.8</v>
      </c>
      <c r="K393" s="277">
        <v>755</v>
      </c>
      <c r="L393" s="277">
        <v>742.05</v>
      </c>
      <c r="M393" s="277">
        <v>4.9237599999999997</v>
      </c>
    </row>
    <row r="394" spans="1:13">
      <c r="A394" s="268">
        <v>384</v>
      </c>
      <c r="B394" s="277" t="s">
        <v>501</v>
      </c>
      <c r="C394" s="278">
        <v>1266.8499999999999</v>
      </c>
      <c r="D394" s="279">
        <v>1274.2666666666667</v>
      </c>
      <c r="E394" s="279">
        <v>1237.7333333333333</v>
      </c>
      <c r="F394" s="279">
        <v>1208.6166666666668</v>
      </c>
      <c r="G394" s="279">
        <v>1172.0833333333335</v>
      </c>
      <c r="H394" s="279">
        <v>1303.3833333333332</v>
      </c>
      <c r="I394" s="279">
        <v>1339.9166666666665</v>
      </c>
      <c r="J394" s="279">
        <v>1369.0333333333331</v>
      </c>
      <c r="K394" s="277">
        <v>1310.8</v>
      </c>
      <c r="L394" s="277">
        <v>1245.1500000000001</v>
      </c>
      <c r="M394" s="277">
        <v>0.20724999999999999</v>
      </c>
    </row>
    <row r="395" spans="1:13">
      <c r="A395" s="268">
        <v>385</v>
      </c>
      <c r="B395" s="277" t="s">
        <v>502</v>
      </c>
      <c r="C395" s="278">
        <v>291.5</v>
      </c>
      <c r="D395" s="279">
        <v>289.93333333333334</v>
      </c>
      <c r="E395" s="279">
        <v>285.9666666666667</v>
      </c>
      <c r="F395" s="279">
        <v>280.43333333333334</v>
      </c>
      <c r="G395" s="279">
        <v>276.4666666666667</v>
      </c>
      <c r="H395" s="279">
        <v>295.4666666666667</v>
      </c>
      <c r="I395" s="279">
        <v>299.43333333333328</v>
      </c>
      <c r="J395" s="279">
        <v>304.9666666666667</v>
      </c>
      <c r="K395" s="277">
        <v>293.89999999999998</v>
      </c>
      <c r="L395" s="277">
        <v>284.39999999999998</v>
      </c>
      <c r="M395" s="277">
        <v>9.1187100000000001</v>
      </c>
    </row>
    <row r="396" spans="1:13">
      <c r="A396" s="268">
        <v>386</v>
      </c>
      <c r="B396" s="277" t="s">
        <v>168</v>
      </c>
      <c r="C396" s="278">
        <v>175.3</v>
      </c>
      <c r="D396" s="279">
        <v>178.01666666666665</v>
      </c>
      <c r="E396" s="279">
        <v>171.0333333333333</v>
      </c>
      <c r="F396" s="279">
        <v>166.76666666666665</v>
      </c>
      <c r="G396" s="279">
        <v>159.7833333333333</v>
      </c>
      <c r="H396" s="279">
        <v>182.2833333333333</v>
      </c>
      <c r="I396" s="279">
        <v>189.26666666666665</v>
      </c>
      <c r="J396" s="279">
        <v>193.5333333333333</v>
      </c>
      <c r="K396" s="277">
        <v>185</v>
      </c>
      <c r="L396" s="277">
        <v>173.75</v>
      </c>
      <c r="M396" s="277">
        <v>201.25282999999999</v>
      </c>
    </row>
    <row r="397" spans="1:13">
      <c r="A397" s="268">
        <v>387</v>
      </c>
      <c r="B397" s="277" t="s">
        <v>500</v>
      </c>
      <c r="C397" s="278">
        <v>44.3</v>
      </c>
      <c r="D397" s="279">
        <v>44.483333333333327</v>
      </c>
      <c r="E397" s="279">
        <v>43.966666666666654</v>
      </c>
      <c r="F397" s="279">
        <v>43.633333333333326</v>
      </c>
      <c r="G397" s="279">
        <v>43.116666666666653</v>
      </c>
      <c r="H397" s="279">
        <v>44.816666666666656</v>
      </c>
      <c r="I397" s="279">
        <v>45.333333333333321</v>
      </c>
      <c r="J397" s="279">
        <v>45.666666666666657</v>
      </c>
      <c r="K397" s="277">
        <v>45</v>
      </c>
      <c r="L397" s="277">
        <v>44.15</v>
      </c>
      <c r="M397" s="277">
        <v>6.0736400000000001</v>
      </c>
    </row>
    <row r="398" spans="1:13">
      <c r="A398" s="268">
        <v>388</v>
      </c>
      <c r="B398" s="277" t="s">
        <v>169</v>
      </c>
      <c r="C398" s="278">
        <v>98.9</v>
      </c>
      <c r="D398" s="279">
        <v>100.39999999999999</v>
      </c>
      <c r="E398" s="279">
        <v>96.999999999999986</v>
      </c>
      <c r="F398" s="279">
        <v>95.1</v>
      </c>
      <c r="G398" s="279">
        <v>91.699999999999989</v>
      </c>
      <c r="H398" s="279">
        <v>102.29999999999998</v>
      </c>
      <c r="I398" s="279">
        <v>105.69999999999999</v>
      </c>
      <c r="J398" s="279">
        <v>107.59999999999998</v>
      </c>
      <c r="K398" s="277">
        <v>103.8</v>
      </c>
      <c r="L398" s="277">
        <v>98.5</v>
      </c>
      <c r="M398" s="277">
        <v>87.402370000000005</v>
      </c>
    </row>
    <row r="399" spans="1:13">
      <c r="A399" s="268">
        <v>389</v>
      </c>
      <c r="B399" s="277" t="s">
        <v>503</v>
      </c>
      <c r="C399" s="278">
        <v>116.75</v>
      </c>
      <c r="D399" s="279">
        <v>117.26666666666665</v>
      </c>
      <c r="E399" s="279">
        <v>114.8333333333333</v>
      </c>
      <c r="F399" s="279">
        <v>112.91666666666664</v>
      </c>
      <c r="G399" s="279">
        <v>110.48333333333329</v>
      </c>
      <c r="H399" s="279">
        <v>119.18333333333331</v>
      </c>
      <c r="I399" s="279">
        <v>121.61666666666665</v>
      </c>
      <c r="J399" s="279">
        <v>123.53333333333332</v>
      </c>
      <c r="K399" s="277">
        <v>119.7</v>
      </c>
      <c r="L399" s="277">
        <v>115.35</v>
      </c>
      <c r="M399" s="277">
        <v>13.593439999999999</v>
      </c>
    </row>
    <row r="400" spans="1:13">
      <c r="A400" s="268">
        <v>390</v>
      </c>
      <c r="B400" s="277" t="s">
        <v>504</v>
      </c>
      <c r="C400" s="278">
        <v>674.2</v>
      </c>
      <c r="D400" s="279">
        <v>669.73333333333335</v>
      </c>
      <c r="E400" s="279">
        <v>663.4666666666667</v>
      </c>
      <c r="F400" s="279">
        <v>652.73333333333335</v>
      </c>
      <c r="G400" s="279">
        <v>646.4666666666667</v>
      </c>
      <c r="H400" s="279">
        <v>680.4666666666667</v>
      </c>
      <c r="I400" s="279">
        <v>686.73333333333335</v>
      </c>
      <c r="J400" s="279">
        <v>697.4666666666667</v>
      </c>
      <c r="K400" s="277">
        <v>676</v>
      </c>
      <c r="L400" s="277">
        <v>659</v>
      </c>
      <c r="M400" s="277">
        <v>1.5929800000000001</v>
      </c>
    </row>
    <row r="401" spans="1:13">
      <c r="A401" s="268">
        <v>391</v>
      </c>
      <c r="B401" s="277" t="s">
        <v>170</v>
      </c>
      <c r="C401" s="278">
        <v>2212.1999999999998</v>
      </c>
      <c r="D401" s="279">
        <v>2222.4500000000003</v>
      </c>
      <c r="E401" s="279">
        <v>2195.7500000000005</v>
      </c>
      <c r="F401" s="279">
        <v>2179.3000000000002</v>
      </c>
      <c r="G401" s="279">
        <v>2152.6000000000004</v>
      </c>
      <c r="H401" s="279">
        <v>2238.9000000000005</v>
      </c>
      <c r="I401" s="279">
        <v>2265.6000000000004</v>
      </c>
      <c r="J401" s="279">
        <v>2282.0500000000006</v>
      </c>
      <c r="K401" s="277">
        <v>2249.15</v>
      </c>
      <c r="L401" s="277">
        <v>2206</v>
      </c>
      <c r="M401" s="277">
        <v>87.328900000000004</v>
      </c>
    </row>
    <row r="402" spans="1:13">
      <c r="A402" s="268">
        <v>392</v>
      </c>
      <c r="B402" s="277" t="s">
        <v>519</v>
      </c>
      <c r="C402" s="278">
        <v>9.0500000000000007</v>
      </c>
      <c r="D402" s="279">
        <v>9.15</v>
      </c>
      <c r="E402" s="279">
        <v>8.9500000000000011</v>
      </c>
      <c r="F402" s="279">
        <v>8.8500000000000014</v>
      </c>
      <c r="G402" s="279">
        <v>8.6500000000000021</v>
      </c>
      <c r="H402" s="279">
        <v>9.25</v>
      </c>
      <c r="I402" s="279">
        <v>9.4499999999999993</v>
      </c>
      <c r="J402" s="279">
        <v>9.5499999999999989</v>
      </c>
      <c r="K402" s="277">
        <v>9.35</v>
      </c>
      <c r="L402" s="277">
        <v>9.0500000000000007</v>
      </c>
      <c r="M402" s="277">
        <v>5.0683699999999998</v>
      </c>
    </row>
    <row r="403" spans="1:13">
      <c r="A403" s="268">
        <v>393</v>
      </c>
      <c r="B403" s="277" t="s">
        <v>508</v>
      </c>
      <c r="C403" s="278">
        <v>172.85</v>
      </c>
      <c r="D403" s="279">
        <v>170.11666666666667</v>
      </c>
      <c r="E403" s="279">
        <v>167.38333333333335</v>
      </c>
      <c r="F403" s="279">
        <v>161.91666666666669</v>
      </c>
      <c r="G403" s="279">
        <v>159.18333333333337</v>
      </c>
      <c r="H403" s="279">
        <v>175.58333333333334</v>
      </c>
      <c r="I403" s="279">
        <v>178.31666666666669</v>
      </c>
      <c r="J403" s="279">
        <v>183.78333333333333</v>
      </c>
      <c r="K403" s="277">
        <v>172.85</v>
      </c>
      <c r="L403" s="277">
        <v>164.65</v>
      </c>
      <c r="M403" s="277">
        <v>1.79993</v>
      </c>
    </row>
    <row r="404" spans="1:13">
      <c r="A404" s="268">
        <v>394</v>
      </c>
      <c r="B404" s="277" t="s">
        <v>495</v>
      </c>
      <c r="C404" s="278">
        <v>256.5</v>
      </c>
      <c r="D404" s="279">
        <v>255.63333333333335</v>
      </c>
      <c r="E404" s="279">
        <v>252.91666666666669</v>
      </c>
      <c r="F404" s="279">
        <v>249.33333333333334</v>
      </c>
      <c r="G404" s="279">
        <v>246.61666666666667</v>
      </c>
      <c r="H404" s="279">
        <v>259.2166666666667</v>
      </c>
      <c r="I404" s="279">
        <v>261.93333333333334</v>
      </c>
      <c r="J404" s="279">
        <v>265.51666666666671</v>
      </c>
      <c r="K404" s="277">
        <v>258.35000000000002</v>
      </c>
      <c r="L404" s="277">
        <v>252.05</v>
      </c>
      <c r="M404" s="277">
        <v>3.0547599999999999</v>
      </c>
    </row>
    <row r="405" spans="1:13">
      <c r="A405" s="268">
        <v>395</v>
      </c>
      <c r="B405" s="277" t="s">
        <v>497</v>
      </c>
      <c r="C405" s="278" t="e">
        <v>#N/A</v>
      </c>
      <c r="D405" s="279" t="e">
        <v>#N/A</v>
      </c>
      <c r="E405" s="279" t="e">
        <v>#N/A</v>
      </c>
      <c r="F405" s="279" t="e">
        <v>#N/A</v>
      </c>
      <c r="G405" s="279" t="e">
        <v>#N/A</v>
      </c>
      <c r="H405" s="279" t="e">
        <v>#N/A</v>
      </c>
      <c r="I405" s="279" t="e">
        <v>#N/A</v>
      </c>
      <c r="J405" s="279" t="e">
        <v>#N/A</v>
      </c>
      <c r="K405" s="277" t="e">
        <v>#N/A</v>
      </c>
      <c r="L405" s="277" t="e">
        <v>#N/A</v>
      </c>
      <c r="M405" s="277" t="e">
        <v>#N/A</v>
      </c>
    </row>
    <row r="406" spans="1:13">
      <c r="A406" s="268">
        <v>396</v>
      </c>
      <c r="B406" s="277" t="s">
        <v>512</v>
      </c>
      <c r="C406" s="278">
        <v>53.1</v>
      </c>
      <c r="D406" s="279">
        <v>52.383333333333333</v>
      </c>
      <c r="E406" s="279">
        <v>51.666666666666664</v>
      </c>
      <c r="F406" s="279">
        <v>50.233333333333334</v>
      </c>
      <c r="G406" s="279">
        <v>49.516666666666666</v>
      </c>
      <c r="H406" s="279">
        <v>53.816666666666663</v>
      </c>
      <c r="I406" s="279">
        <v>54.533333333333331</v>
      </c>
      <c r="J406" s="279">
        <v>55.966666666666661</v>
      </c>
      <c r="K406" s="277">
        <v>53.1</v>
      </c>
      <c r="L406" s="277">
        <v>50.95</v>
      </c>
      <c r="M406" s="277">
        <v>7.15191</v>
      </c>
    </row>
    <row r="407" spans="1:13">
      <c r="A407" s="268">
        <v>397</v>
      </c>
      <c r="B407" s="277" t="s">
        <v>171</v>
      </c>
      <c r="C407" s="278">
        <v>35.15</v>
      </c>
      <c r="D407" s="279">
        <v>35.083333333333336</v>
      </c>
      <c r="E407" s="279">
        <v>34.31666666666667</v>
      </c>
      <c r="F407" s="279">
        <v>33.483333333333334</v>
      </c>
      <c r="G407" s="279">
        <v>32.716666666666669</v>
      </c>
      <c r="H407" s="279">
        <v>35.916666666666671</v>
      </c>
      <c r="I407" s="279">
        <v>36.683333333333337</v>
      </c>
      <c r="J407" s="279">
        <v>37.516666666666673</v>
      </c>
      <c r="K407" s="277">
        <v>35.85</v>
      </c>
      <c r="L407" s="277">
        <v>34.25</v>
      </c>
      <c r="M407" s="277">
        <v>323.22367000000003</v>
      </c>
    </row>
    <row r="408" spans="1:13">
      <c r="A408" s="268">
        <v>398</v>
      </c>
      <c r="B408" s="277" t="s">
        <v>513</v>
      </c>
      <c r="C408" s="278">
        <v>8664.2000000000007</v>
      </c>
      <c r="D408" s="279">
        <v>8676.2333333333336</v>
      </c>
      <c r="E408" s="279">
        <v>8600.2666666666664</v>
      </c>
      <c r="F408" s="279">
        <v>8536.3333333333321</v>
      </c>
      <c r="G408" s="279">
        <v>8460.366666666665</v>
      </c>
      <c r="H408" s="279">
        <v>8740.1666666666679</v>
      </c>
      <c r="I408" s="279">
        <v>8816.133333333335</v>
      </c>
      <c r="J408" s="279">
        <v>8880.0666666666693</v>
      </c>
      <c r="K408" s="277">
        <v>8752.2000000000007</v>
      </c>
      <c r="L408" s="277">
        <v>8612.2999999999993</v>
      </c>
      <c r="M408" s="277">
        <v>0.16253000000000001</v>
      </c>
    </row>
    <row r="409" spans="1:13">
      <c r="A409" s="268">
        <v>399</v>
      </c>
      <c r="B409" s="277" t="s">
        <v>3523</v>
      </c>
      <c r="C409" s="278">
        <v>845.85</v>
      </c>
      <c r="D409" s="279">
        <v>844.1</v>
      </c>
      <c r="E409" s="279">
        <v>839.75</v>
      </c>
      <c r="F409" s="279">
        <v>833.65</v>
      </c>
      <c r="G409" s="279">
        <v>829.3</v>
      </c>
      <c r="H409" s="279">
        <v>850.2</v>
      </c>
      <c r="I409" s="279">
        <v>854.55000000000018</v>
      </c>
      <c r="J409" s="279">
        <v>860.65000000000009</v>
      </c>
      <c r="K409" s="277">
        <v>848.45</v>
      </c>
      <c r="L409" s="277">
        <v>838</v>
      </c>
      <c r="M409" s="277">
        <v>8.6467899999999993</v>
      </c>
    </row>
    <row r="410" spans="1:13">
      <c r="A410" s="268">
        <v>400</v>
      </c>
      <c r="B410" s="277" t="s">
        <v>280</v>
      </c>
      <c r="C410" s="278">
        <v>824.95</v>
      </c>
      <c r="D410" s="279">
        <v>824.98333333333323</v>
      </c>
      <c r="E410" s="279">
        <v>814.96666666666647</v>
      </c>
      <c r="F410" s="279">
        <v>804.98333333333323</v>
      </c>
      <c r="G410" s="279">
        <v>794.96666666666647</v>
      </c>
      <c r="H410" s="279">
        <v>834.96666666666647</v>
      </c>
      <c r="I410" s="279">
        <v>844.98333333333312</v>
      </c>
      <c r="J410" s="279">
        <v>854.96666666666647</v>
      </c>
      <c r="K410" s="277">
        <v>835</v>
      </c>
      <c r="L410" s="277">
        <v>815</v>
      </c>
      <c r="M410" s="277">
        <v>8.0375599999999991</v>
      </c>
    </row>
    <row r="411" spans="1:13">
      <c r="A411" s="268">
        <v>401</v>
      </c>
      <c r="B411" s="277" t="s">
        <v>172</v>
      </c>
      <c r="C411" s="278">
        <v>188.75</v>
      </c>
      <c r="D411" s="279">
        <v>189.86666666666667</v>
      </c>
      <c r="E411" s="279">
        <v>185.93333333333334</v>
      </c>
      <c r="F411" s="279">
        <v>183.11666666666667</v>
      </c>
      <c r="G411" s="279">
        <v>179.18333333333334</v>
      </c>
      <c r="H411" s="279">
        <v>192.68333333333334</v>
      </c>
      <c r="I411" s="279">
        <v>196.61666666666667</v>
      </c>
      <c r="J411" s="279">
        <v>199.43333333333334</v>
      </c>
      <c r="K411" s="277">
        <v>193.8</v>
      </c>
      <c r="L411" s="277">
        <v>187.05</v>
      </c>
      <c r="M411" s="277">
        <v>416.94812000000002</v>
      </c>
    </row>
    <row r="412" spans="1:13">
      <c r="A412" s="268">
        <v>402</v>
      </c>
      <c r="B412" s="277" t="s">
        <v>514</v>
      </c>
      <c r="C412" s="278">
        <v>3642.05</v>
      </c>
      <c r="D412" s="279">
        <v>3637.6666666666665</v>
      </c>
      <c r="E412" s="279">
        <v>3605.3833333333332</v>
      </c>
      <c r="F412" s="279">
        <v>3568.7166666666667</v>
      </c>
      <c r="G412" s="279">
        <v>3536.4333333333334</v>
      </c>
      <c r="H412" s="279">
        <v>3674.333333333333</v>
      </c>
      <c r="I412" s="279">
        <v>3706.6166666666668</v>
      </c>
      <c r="J412" s="279">
        <v>3743.2833333333328</v>
      </c>
      <c r="K412" s="277">
        <v>3669.95</v>
      </c>
      <c r="L412" s="277">
        <v>3601</v>
      </c>
      <c r="M412" s="277">
        <v>6.232E-2</v>
      </c>
    </row>
    <row r="413" spans="1:13">
      <c r="A413" s="268">
        <v>403</v>
      </c>
      <c r="B413" s="277" t="s">
        <v>2402</v>
      </c>
      <c r="C413" s="278">
        <v>79.25</v>
      </c>
      <c r="D413" s="279">
        <v>79.816666666666677</v>
      </c>
      <c r="E413" s="279">
        <v>78.083333333333357</v>
      </c>
      <c r="F413" s="279">
        <v>76.916666666666686</v>
      </c>
      <c r="G413" s="279">
        <v>75.183333333333366</v>
      </c>
      <c r="H413" s="279">
        <v>80.983333333333348</v>
      </c>
      <c r="I413" s="279">
        <v>82.716666666666669</v>
      </c>
      <c r="J413" s="279">
        <v>83.88333333333334</v>
      </c>
      <c r="K413" s="277">
        <v>81.55</v>
      </c>
      <c r="L413" s="277">
        <v>78.650000000000006</v>
      </c>
      <c r="M413" s="277">
        <v>0.77861000000000002</v>
      </c>
    </row>
    <row r="414" spans="1:13">
      <c r="A414" s="268">
        <v>404</v>
      </c>
      <c r="B414" s="277" t="s">
        <v>2404</v>
      </c>
      <c r="C414" s="278">
        <v>52.75</v>
      </c>
      <c r="D414" s="279">
        <v>52.949999999999996</v>
      </c>
      <c r="E414" s="279">
        <v>52.199999999999989</v>
      </c>
      <c r="F414" s="279">
        <v>51.649999999999991</v>
      </c>
      <c r="G414" s="279">
        <v>50.899999999999984</v>
      </c>
      <c r="H414" s="279">
        <v>53.499999999999993</v>
      </c>
      <c r="I414" s="279">
        <v>54.250000000000007</v>
      </c>
      <c r="J414" s="279">
        <v>54.8</v>
      </c>
      <c r="K414" s="277">
        <v>53.7</v>
      </c>
      <c r="L414" s="277">
        <v>52.4</v>
      </c>
      <c r="M414" s="277">
        <v>9.2934000000000001</v>
      </c>
    </row>
    <row r="415" spans="1:13">
      <c r="A415" s="268">
        <v>405</v>
      </c>
      <c r="B415" s="277" t="s">
        <v>2412</v>
      </c>
      <c r="C415" s="278">
        <v>156.4</v>
      </c>
      <c r="D415" s="279">
        <v>158.16666666666666</v>
      </c>
      <c r="E415" s="279">
        <v>153.93333333333331</v>
      </c>
      <c r="F415" s="279">
        <v>151.46666666666664</v>
      </c>
      <c r="G415" s="279">
        <v>147.23333333333329</v>
      </c>
      <c r="H415" s="279">
        <v>160.63333333333333</v>
      </c>
      <c r="I415" s="279">
        <v>164.86666666666667</v>
      </c>
      <c r="J415" s="279">
        <v>167.33333333333334</v>
      </c>
      <c r="K415" s="277">
        <v>162.4</v>
      </c>
      <c r="L415" s="277">
        <v>155.69999999999999</v>
      </c>
      <c r="M415" s="277">
        <v>11.095219999999999</v>
      </c>
    </row>
    <row r="416" spans="1:13">
      <c r="A416" s="268">
        <v>406</v>
      </c>
      <c r="B416" s="277" t="s">
        <v>516</v>
      </c>
      <c r="C416" s="278">
        <v>1317.9</v>
      </c>
      <c r="D416" s="279">
        <v>1327.95</v>
      </c>
      <c r="E416" s="279">
        <v>1292.25</v>
      </c>
      <c r="F416" s="279">
        <v>1266.5999999999999</v>
      </c>
      <c r="G416" s="279">
        <v>1230.8999999999999</v>
      </c>
      <c r="H416" s="279">
        <v>1353.6000000000001</v>
      </c>
      <c r="I416" s="279">
        <v>1389.3000000000004</v>
      </c>
      <c r="J416" s="279">
        <v>1414.9500000000003</v>
      </c>
      <c r="K416" s="277">
        <v>1363.65</v>
      </c>
      <c r="L416" s="277">
        <v>1302.3</v>
      </c>
      <c r="M416" s="277">
        <v>0.18076</v>
      </c>
    </row>
    <row r="417" spans="1:13">
      <c r="A417" s="268">
        <v>407</v>
      </c>
      <c r="B417" s="277" t="s">
        <v>518</v>
      </c>
      <c r="C417" s="278">
        <v>190.4</v>
      </c>
      <c r="D417" s="279">
        <v>190.35000000000002</v>
      </c>
      <c r="E417" s="279">
        <v>182.90000000000003</v>
      </c>
      <c r="F417" s="279">
        <v>175.4</v>
      </c>
      <c r="G417" s="279">
        <v>167.95000000000002</v>
      </c>
      <c r="H417" s="279">
        <v>197.85000000000005</v>
      </c>
      <c r="I417" s="279">
        <v>205.30000000000004</v>
      </c>
      <c r="J417" s="279">
        <v>212.80000000000007</v>
      </c>
      <c r="K417" s="277">
        <v>197.8</v>
      </c>
      <c r="L417" s="277">
        <v>182.85</v>
      </c>
      <c r="M417" s="277">
        <v>23.039149999999999</v>
      </c>
    </row>
    <row r="418" spans="1:13">
      <c r="A418" s="268">
        <v>408</v>
      </c>
      <c r="B418" s="277" t="s">
        <v>173</v>
      </c>
      <c r="C418" s="278">
        <v>20131.8</v>
      </c>
      <c r="D418" s="279">
        <v>20283.616666666665</v>
      </c>
      <c r="E418" s="279">
        <v>19848.183333333331</v>
      </c>
      <c r="F418" s="279">
        <v>19564.566666666666</v>
      </c>
      <c r="G418" s="279">
        <v>19129.133333333331</v>
      </c>
      <c r="H418" s="279">
        <v>20567.23333333333</v>
      </c>
      <c r="I418" s="279">
        <v>21002.666666666664</v>
      </c>
      <c r="J418" s="279">
        <v>21286.283333333329</v>
      </c>
      <c r="K418" s="277">
        <v>20719.05</v>
      </c>
      <c r="L418" s="277">
        <v>20000</v>
      </c>
      <c r="M418" s="277">
        <v>0.63075999999999999</v>
      </c>
    </row>
    <row r="419" spans="1:13">
      <c r="A419" s="268">
        <v>409</v>
      </c>
      <c r="B419" s="277" t="s">
        <v>520</v>
      </c>
      <c r="C419" s="278">
        <v>916.7</v>
      </c>
      <c r="D419" s="279">
        <v>927.80000000000007</v>
      </c>
      <c r="E419" s="279">
        <v>900.85000000000014</v>
      </c>
      <c r="F419" s="279">
        <v>885.00000000000011</v>
      </c>
      <c r="G419" s="279">
        <v>858.05000000000018</v>
      </c>
      <c r="H419" s="279">
        <v>943.65000000000009</v>
      </c>
      <c r="I419" s="279">
        <v>970.60000000000014</v>
      </c>
      <c r="J419" s="279">
        <v>986.45</v>
      </c>
      <c r="K419" s="277">
        <v>954.75</v>
      </c>
      <c r="L419" s="277">
        <v>911.95</v>
      </c>
      <c r="M419" s="277">
        <v>0.11781999999999999</v>
      </c>
    </row>
    <row r="420" spans="1:13">
      <c r="A420" s="268">
        <v>410</v>
      </c>
      <c r="B420" s="277" t="s">
        <v>174</v>
      </c>
      <c r="C420" s="278">
        <v>1278.4000000000001</v>
      </c>
      <c r="D420" s="279">
        <v>1275.8333333333333</v>
      </c>
      <c r="E420" s="279">
        <v>1263.6666666666665</v>
      </c>
      <c r="F420" s="279">
        <v>1248.9333333333332</v>
      </c>
      <c r="G420" s="279">
        <v>1236.7666666666664</v>
      </c>
      <c r="H420" s="279">
        <v>1290.5666666666666</v>
      </c>
      <c r="I420" s="279">
        <v>1302.7333333333331</v>
      </c>
      <c r="J420" s="279">
        <v>1317.4666666666667</v>
      </c>
      <c r="K420" s="277">
        <v>1288</v>
      </c>
      <c r="L420" s="277">
        <v>1261.0999999999999</v>
      </c>
      <c r="M420" s="277">
        <v>5.6542700000000004</v>
      </c>
    </row>
    <row r="421" spans="1:13">
      <c r="A421" s="268">
        <v>411</v>
      </c>
      <c r="B421" s="277" t="s">
        <v>515</v>
      </c>
      <c r="C421" s="278">
        <v>375.75</v>
      </c>
      <c r="D421" s="279">
        <v>374.63333333333338</v>
      </c>
      <c r="E421" s="279">
        <v>371.11666666666679</v>
      </c>
      <c r="F421" s="279">
        <v>366.48333333333341</v>
      </c>
      <c r="G421" s="279">
        <v>362.96666666666681</v>
      </c>
      <c r="H421" s="279">
        <v>379.26666666666677</v>
      </c>
      <c r="I421" s="279">
        <v>382.7833333333333</v>
      </c>
      <c r="J421" s="279">
        <v>387.41666666666674</v>
      </c>
      <c r="K421" s="277">
        <v>378.15</v>
      </c>
      <c r="L421" s="277">
        <v>370</v>
      </c>
      <c r="M421" s="277">
        <v>0.91613</v>
      </c>
    </row>
    <row r="422" spans="1:13">
      <c r="A422" s="268">
        <v>412</v>
      </c>
      <c r="B422" s="277" t="s">
        <v>510</v>
      </c>
      <c r="C422" s="278">
        <v>21.85</v>
      </c>
      <c r="D422" s="279">
        <v>21.849999999999998</v>
      </c>
      <c r="E422" s="279">
        <v>21.749999999999996</v>
      </c>
      <c r="F422" s="279">
        <v>21.65</v>
      </c>
      <c r="G422" s="279">
        <v>21.549999999999997</v>
      </c>
      <c r="H422" s="279">
        <v>21.949999999999996</v>
      </c>
      <c r="I422" s="279">
        <v>22.049999999999997</v>
      </c>
      <c r="J422" s="279">
        <v>22.149999999999995</v>
      </c>
      <c r="K422" s="277">
        <v>21.95</v>
      </c>
      <c r="L422" s="277">
        <v>21.75</v>
      </c>
      <c r="M422" s="277">
        <v>9.4150899999999993</v>
      </c>
    </row>
    <row r="423" spans="1:13">
      <c r="A423" s="268">
        <v>413</v>
      </c>
      <c r="B423" s="277" t="s">
        <v>511</v>
      </c>
      <c r="C423" s="278">
        <v>1470.65</v>
      </c>
      <c r="D423" s="279">
        <v>1475.6666666666667</v>
      </c>
      <c r="E423" s="279">
        <v>1459.9833333333336</v>
      </c>
      <c r="F423" s="279">
        <v>1449.3166666666668</v>
      </c>
      <c r="G423" s="279">
        <v>1433.6333333333337</v>
      </c>
      <c r="H423" s="279">
        <v>1486.3333333333335</v>
      </c>
      <c r="I423" s="279">
        <v>1502.0166666666664</v>
      </c>
      <c r="J423" s="279">
        <v>1512.6833333333334</v>
      </c>
      <c r="K423" s="277">
        <v>1491.35</v>
      </c>
      <c r="L423" s="277">
        <v>1465</v>
      </c>
      <c r="M423" s="277">
        <v>7.9350000000000004E-2</v>
      </c>
    </row>
    <row r="424" spans="1:13">
      <c r="A424" s="268">
        <v>414</v>
      </c>
      <c r="B424" s="277" t="s">
        <v>521</v>
      </c>
      <c r="C424" s="278">
        <v>239.45</v>
      </c>
      <c r="D424" s="279">
        <v>236.31666666666669</v>
      </c>
      <c r="E424" s="279">
        <v>231.63333333333338</v>
      </c>
      <c r="F424" s="279">
        <v>223.81666666666669</v>
      </c>
      <c r="G424" s="279">
        <v>219.13333333333338</v>
      </c>
      <c r="H424" s="279">
        <v>244.13333333333338</v>
      </c>
      <c r="I424" s="279">
        <v>248.81666666666672</v>
      </c>
      <c r="J424" s="279">
        <v>256.63333333333338</v>
      </c>
      <c r="K424" s="277">
        <v>241</v>
      </c>
      <c r="L424" s="277">
        <v>228.5</v>
      </c>
      <c r="M424" s="277">
        <v>2.9986199999999998</v>
      </c>
    </row>
    <row r="425" spans="1:13">
      <c r="A425" s="268">
        <v>415</v>
      </c>
      <c r="B425" s="277" t="s">
        <v>522</v>
      </c>
      <c r="C425" s="278">
        <v>1082.1500000000001</v>
      </c>
      <c r="D425" s="279">
        <v>1101.8666666666668</v>
      </c>
      <c r="E425" s="279">
        <v>1053.7333333333336</v>
      </c>
      <c r="F425" s="279">
        <v>1025.3166666666668</v>
      </c>
      <c r="G425" s="279">
        <v>977.18333333333362</v>
      </c>
      <c r="H425" s="279">
        <v>1130.2833333333335</v>
      </c>
      <c r="I425" s="279">
        <v>1178.4166666666667</v>
      </c>
      <c r="J425" s="279">
        <v>1206.8333333333335</v>
      </c>
      <c r="K425" s="277">
        <v>1150</v>
      </c>
      <c r="L425" s="277">
        <v>1073.45</v>
      </c>
      <c r="M425" s="277">
        <v>0.80257999999999996</v>
      </c>
    </row>
    <row r="426" spans="1:13">
      <c r="A426" s="268">
        <v>416</v>
      </c>
      <c r="B426" s="277" t="s">
        <v>523</v>
      </c>
      <c r="C426" s="278">
        <v>315.95</v>
      </c>
      <c r="D426" s="279">
        <v>316.15000000000003</v>
      </c>
      <c r="E426" s="279">
        <v>313.80000000000007</v>
      </c>
      <c r="F426" s="279">
        <v>311.65000000000003</v>
      </c>
      <c r="G426" s="279">
        <v>309.30000000000007</v>
      </c>
      <c r="H426" s="279">
        <v>318.30000000000007</v>
      </c>
      <c r="I426" s="279">
        <v>320.65000000000009</v>
      </c>
      <c r="J426" s="279">
        <v>322.80000000000007</v>
      </c>
      <c r="K426" s="277">
        <v>318.5</v>
      </c>
      <c r="L426" s="277">
        <v>314</v>
      </c>
      <c r="M426" s="277">
        <v>4.3395400000000004</v>
      </c>
    </row>
    <row r="427" spans="1:13">
      <c r="A427" s="268">
        <v>417</v>
      </c>
      <c r="B427" s="277" t="s">
        <v>524</v>
      </c>
      <c r="C427" s="278">
        <v>6.7</v>
      </c>
      <c r="D427" s="279">
        <v>6.75</v>
      </c>
      <c r="E427" s="279">
        <v>6.65</v>
      </c>
      <c r="F427" s="279">
        <v>6.6000000000000005</v>
      </c>
      <c r="G427" s="279">
        <v>6.5000000000000009</v>
      </c>
      <c r="H427" s="279">
        <v>6.8</v>
      </c>
      <c r="I427" s="279">
        <v>6.8999999999999995</v>
      </c>
      <c r="J427" s="279">
        <v>6.9499999999999993</v>
      </c>
      <c r="K427" s="277">
        <v>6.85</v>
      </c>
      <c r="L427" s="277">
        <v>6.7</v>
      </c>
      <c r="M427" s="277">
        <v>34.531149999999997</v>
      </c>
    </row>
    <row r="428" spans="1:13">
      <c r="A428" s="268">
        <v>418</v>
      </c>
      <c r="B428" s="277" t="s">
        <v>2516</v>
      </c>
      <c r="C428" s="278">
        <v>534.1</v>
      </c>
      <c r="D428" s="279">
        <v>536.36666666666667</v>
      </c>
      <c r="E428" s="279">
        <v>513.73333333333335</v>
      </c>
      <c r="F428" s="279">
        <v>493.36666666666667</v>
      </c>
      <c r="G428" s="279">
        <v>470.73333333333335</v>
      </c>
      <c r="H428" s="279">
        <v>556.73333333333335</v>
      </c>
      <c r="I428" s="279">
        <v>579.36666666666679</v>
      </c>
      <c r="J428" s="279">
        <v>599.73333333333335</v>
      </c>
      <c r="K428" s="277">
        <v>559</v>
      </c>
      <c r="L428" s="277">
        <v>516</v>
      </c>
      <c r="M428" s="277">
        <v>2.4586199999999998</v>
      </c>
    </row>
    <row r="429" spans="1:13">
      <c r="A429" s="268">
        <v>419</v>
      </c>
      <c r="B429" s="277" t="s">
        <v>527</v>
      </c>
      <c r="C429" s="278">
        <v>177.4</v>
      </c>
      <c r="D429" s="279">
        <v>175.88333333333333</v>
      </c>
      <c r="E429" s="279">
        <v>173.26666666666665</v>
      </c>
      <c r="F429" s="279">
        <v>169.13333333333333</v>
      </c>
      <c r="G429" s="279">
        <v>166.51666666666665</v>
      </c>
      <c r="H429" s="279">
        <v>180.01666666666665</v>
      </c>
      <c r="I429" s="279">
        <v>182.63333333333333</v>
      </c>
      <c r="J429" s="279">
        <v>186.76666666666665</v>
      </c>
      <c r="K429" s="277">
        <v>178.5</v>
      </c>
      <c r="L429" s="277">
        <v>171.75</v>
      </c>
      <c r="M429" s="277">
        <v>7.0825699999999996</v>
      </c>
    </row>
    <row r="430" spans="1:13">
      <c r="A430" s="268">
        <v>420</v>
      </c>
      <c r="B430" s="277" t="s">
        <v>2525</v>
      </c>
      <c r="C430" s="278">
        <v>51.5</v>
      </c>
      <c r="D430" s="279">
        <v>51</v>
      </c>
      <c r="E430" s="279">
        <v>50</v>
      </c>
      <c r="F430" s="279">
        <v>48.5</v>
      </c>
      <c r="G430" s="279">
        <v>47.5</v>
      </c>
      <c r="H430" s="279">
        <v>52.5</v>
      </c>
      <c r="I430" s="279">
        <v>53.5</v>
      </c>
      <c r="J430" s="279">
        <v>55</v>
      </c>
      <c r="K430" s="277">
        <v>52</v>
      </c>
      <c r="L430" s="277">
        <v>49.5</v>
      </c>
      <c r="M430" s="277">
        <v>43.180529999999997</v>
      </c>
    </row>
    <row r="431" spans="1:13">
      <c r="A431" s="268">
        <v>421</v>
      </c>
      <c r="B431" s="277" t="s">
        <v>175</v>
      </c>
      <c r="C431" s="286">
        <v>4127.3999999999996</v>
      </c>
      <c r="D431" s="287">
        <v>4131.7666666666664</v>
      </c>
      <c r="E431" s="287">
        <v>4088.6333333333332</v>
      </c>
      <c r="F431" s="287">
        <v>4049.8666666666668</v>
      </c>
      <c r="G431" s="287">
        <v>4006.7333333333336</v>
      </c>
      <c r="H431" s="287">
        <v>4170.5333333333328</v>
      </c>
      <c r="I431" s="287">
        <v>4213.6666666666661</v>
      </c>
      <c r="J431" s="287">
        <v>4252.4333333333325</v>
      </c>
      <c r="K431" s="288">
        <v>4174.8999999999996</v>
      </c>
      <c r="L431" s="288">
        <v>4093</v>
      </c>
      <c r="M431" s="288">
        <v>1.7237499999999999</v>
      </c>
    </row>
    <row r="432" spans="1:13">
      <c r="A432" s="268">
        <v>422</v>
      </c>
      <c r="B432" s="277" t="s">
        <v>176</v>
      </c>
      <c r="C432" s="277">
        <v>655.1</v>
      </c>
      <c r="D432" s="279">
        <v>659.76666666666665</v>
      </c>
      <c r="E432" s="279">
        <v>643.5333333333333</v>
      </c>
      <c r="F432" s="279">
        <v>631.9666666666667</v>
      </c>
      <c r="G432" s="279">
        <v>615.73333333333335</v>
      </c>
      <c r="H432" s="279">
        <v>671.33333333333326</v>
      </c>
      <c r="I432" s="279">
        <v>687.56666666666661</v>
      </c>
      <c r="J432" s="279">
        <v>699.13333333333321</v>
      </c>
      <c r="K432" s="277">
        <v>676</v>
      </c>
      <c r="L432" s="277">
        <v>648.20000000000005</v>
      </c>
      <c r="M432" s="277">
        <v>28.854199999999999</v>
      </c>
    </row>
    <row r="433" spans="1:13">
      <c r="A433" s="268">
        <v>423</v>
      </c>
      <c r="B433" s="277" t="s">
        <v>177</v>
      </c>
      <c r="C433" s="277">
        <v>725.45</v>
      </c>
      <c r="D433" s="279">
        <v>726.1</v>
      </c>
      <c r="E433" s="279">
        <v>715.40000000000009</v>
      </c>
      <c r="F433" s="279">
        <v>705.35</v>
      </c>
      <c r="G433" s="279">
        <v>694.65000000000009</v>
      </c>
      <c r="H433" s="279">
        <v>736.15000000000009</v>
      </c>
      <c r="I433" s="279">
        <v>746.85000000000014</v>
      </c>
      <c r="J433" s="279">
        <v>756.90000000000009</v>
      </c>
      <c r="K433" s="277">
        <v>736.8</v>
      </c>
      <c r="L433" s="277">
        <v>716.05</v>
      </c>
      <c r="M433" s="277">
        <v>7.0881600000000002</v>
      </c>
    </row>
    <row r="434" spans="1:13">
      <c r="A434" s="268">
        <v>424</v>
      </c>
      <c r="B434" s="277" t="s">
        <v>525</v>
      </c>
      <c r="C434" s="277">
        <v>84.6</v>
      </c>
      <c r="D434" s="279">
        <v>84.55</v>
      </c>
      <c r="E434" s="279">
        <v>84.1</v>
      </c>
      <c r="F434" s="279">
        <v>83.6</v>
      </c>
      <c r="G434" s="279">
        <v>83.149999999999991</v>
      </c>
      <c r="H434" s="279">
        <v>85.05</v>
      </c>
      <c r="I434" s="279">
        <v>85.500000000000014</v>
      </c>
      <c r="J434" s="279">
        <v>86</v>
      </c>
      <c r="K434" s="277">
        <v>85</v>
      </c>
      <c r="L434" s="277">
        <v>84.05</v>
      </c>
      <c r="M434" s="277">
        <v>0.33550999999999997</v>
      </c>
    </row>
    <row r="435" spans="1:13">
      <c r="A435" s="268">
        <v>425</v>
      </c>
      <c r="B435" s="277" t="s">
        <v>281</v>
      </c>
      <c r="C435" s="277">
        <v>155</v>
      </c>
      <c r="D435" s="279">
        <v>154.66666666666666</v>
      </c>
      <c r="E435" s="279">
        <v>152.33333333333331</v>
      </c>
      <c r="F435" s="279">
        <v>149.66666666666666</v>
      </c>
      <c r="G435" s="279">
        <v>147.33333333333331</v>
      </c>
      <c r="H435" s="279">
        <v>157.33333333333331</v>
      </c>
      <c r="I435" s="279">
        <v>159.66666666666663</v>
      </c>
      <c r="J435" s="279">
        <v>162.33333333333331</v>
      </c>
      <c r="K435" s="277">
        <v>157</v>
      </c>
      <c r="L435" s="277">
        <v>152</v>
      </c>
      <c r="M435" s="277">
        <v>12.691929999999999</v>
      </c>
    </row>
    <row r="436" spans="1:13">
      <c r="A436" s="268">
        <v>426</v>
      </c>
      <c r="B436" s="277" t="s">
        <v>526</v>
      </c>
      <c r="C436" s="277">
        <v>474.3</v>
      </c>
      <c r="D436" s="279">
        <v>475.84999999999997</v>
      </c>
      <c r="E436" s="279">
        <v>468.44999999999993</v>
      </c>
      <c r="F436" s="279">
        <v>462.59999999999997</v>
      </c>
      <c r="G436" s="279">
        <v>455.19999999999993</v>
      </c>
      <c r="H436" s="279">
        <v>481.69999999999993</v>
      </c>
      <c r="I436" s="279">
        <v>489.09999999999991</v>
      </c>
      <c r="J436" s="279">
        <v>494.94999999999993</v>
      </c>
      <c r="K436" s="277">
        <v>483.25</v>
      </c>
      <c r="L436" s="277">
        <v>470</v>
      </c>
      <c r="M436" s="277">
        <v>1.44232</v>
      </c>
    </row>
    <row r="437" spans="1:13">
      <c r="A437" s="268">
        <v>427</v>
      </c>
      <c r="B437" s="277" t="s">
        <v>3387</v>
      </c>
      <c r="C437" s="277">
        <v>286.35000000000002</v>
      </c>
      <c r="D437" s="279">
        <v>287.53333333333336</v>
      </c>
      <c r="E437" s="279">
        <v>283.16666666666674</v>
      </c>
      <c r="F437" s="279">
        <v>279.98333333333341</v>
      </c>
      <c r="G437" s="279">
        <v>275.61666666666679</v>
      </c>
      <c r="H437" s="279">
        <v>290.7166666666667</v>
      </c>
      <c r="I437" s="279">
        <v>295.08333333333337</v>
      </c>
      <c r="J437" s="279">
        <v>298.26666666666665</v>
      </c>
      <c r="K437" s="277">
        <v>291.89999999999998</v>
      </c>
      <c r="L437" s="277">
        <v>284.35000000000002</v>
      </c>
      <c r="M437" s="277">
        <v>15.824909999999999</v>
      </c>
    </row>
    <row r="438" spans="1:13">
      <c r="A438" s="268">
        <v>428</v>
      </c>
      <c r="B438" s="277" t="s">
        <v>529</v>
      </c>
      <c r="C438" s="277">
        <v>1348.2</v>
      </c>
      <c r="D438" s="279">
        <v>1366.4166666666667</v>
      </c>
      <c r="E438" s="279">
        <v>1321.7833333333335</v>
      </c>
      <c r="F438" s="279">
        <v>1295.3666666666668</v>
      </c>
      <c r="G438" s="279">
        <v>1250.7333333333336</v>
      </c>
      <c r="H438" s="279">
        <v>1392.8333333333335</v>
      </c>
      <c r="I438" s="279">
        <v>1437.4666666666667</v>
      </c>
      <c r="J438" s="279">
        <v>1463.8833333333334</v>
      </c>
      <c r="K438" s="277">
        <v>1411.05</v>
      </c>
      <c r="L438" s="277">
        <v>1340</v>
      </c>
      <c r="M438" s="277">
        <v>0.32332</v>
      </c>
    </row>
    <row r="439" spans="1:13">
      <c r="A439" s="268">
        <v>429</v>
      </c>
      <c r="B439" s="277" t="s">
        <v>530</v>
      </c>
      <c r="C439" s="277">
        <v>420.2</v>
      </c>
      <c r="D439" s="279">
        <v>419.73333333333329</v>
      </c>
      <c r="E439" s="279">
        <v>411.11666666666656</v>
      </c>
      <c r="F439" s="279">
        <v>402.03333333333325</v>
      </c>
      <c r="G439" s="279">
        <v>393.41666666666652</v>
      </c>
      <c r="H439" s="279">
        <v>428.81666666666661</v>
      </c>
      <c r="I439" s="279">
        <v>437.43333333333328</v>
      </c>
      <c r="J439" s="279">
        <v>446.51666666666665</v>
      </c>
      <c r="K439" s="277">
        <v>428.35</v>
      </c>
      <c r="L439" s="277">
        <v>410.65</v>
      </c>
      <c r="M439" s="277">
        <v>1.12808</v>
      </c>
    </row>
    <row r="440" spans="1:13">
      <c r="A440" s="268">
        <v>430</v>
      </c>
      <c r="B440" s="277" t="s">
        <v>178</v>
      </c>
      <c r="C440" s="277">
        <v>523.1</v>
      </c>
      <c r="D440" s="279">
        <v>517.33333333333337</v>
      </c>
      <c r="E440" s="279">
        <v>509.56666666666672</v>
      </c>
      <c r="F440" s="279">
        <v>496.03333333333336</v>
      </c>
      <c r="G440" s="279">
        <v>488.26666666666671</v>
      </c>
      <c r="H440" s="279">
        <v>530.86666666666679</v>
      </c>
      <c r="I440" s="279">
        <v>538.63333333333344</v>
      </c>
      <c r="J440" s="279">
        <v>552.16666666666674</v>
      </c>
      <c r="K440" s="277">
        <v>525.1</v>
      </c>
      <c r="L440" s="277">
        <v>503.8</v>
      </c>
      <c r="M440" s="277">
        <v>88.316320000000005</v>
      </c>
    </row>
    <row r="441" spans="1:13">
      <c r="A441" s="268">
        <v>431</v>
      </c>
      <c r="B441" s="277" t="s">
        <v>531</v>
      </c>
      <c r="C441" s="277">
        <v>260.95</v>
      </c>
      <c r="D441" s="279">
        <v>262.66666666666669</v>
      </c>
      <c r="E441" s="279">
        <v>255.63333333333338</v>
      </c>
      <c r="F441" s="279">
        <v>250.31666666666672</v>
      </c>
      <c r="G441" s="279">
        <v>243.28333333333342</v>
      </c>
      <c r="H441" s="279">
        <v>267.98333333333335</v>
      </c>
      <c r="I441" s="279">
        <v>275.01666666666665</v>
      </c>
      <c r="J441" s="279">
        <v>280.33333333333331</v>
      </c>
      <c r="K441" s="277">
        <v>269.7</v>
      </c>
      <c r="L441" s="277">
        <v>257.35000000000002</v>
      </c>
      <c r="M441" s="277">
        <v>1.9715499999999999</v>
      </c>
    </row>
    <row r="442" spans="1:13">
      <c r="A442" s="268">
        <v>432</v>
      </c>
      <c r="B442" s="277" t="s">
        <v>179</v>
      </c>
      <c r="C442" s="277">
        <v>460.45</v>
      </c>
      <c r="D442" s="279">
        <v>461.84999999999997</v>
      </c>
      <c r="E442" s="279">
        <v>455.09999999999991</v>
      </c>
      <c r="F442" s="279">
        <v>449.74999999999994</v>
      </c>
      <c r="G442" s="279">
        <v>442.99999999999989</v>
      </c>
      <c r="H442" s="279">
        <v>467.19999999999993</v>
      </c>
      <c r="I442" s="279">
        <v>473.95000000000005</v>
      </c>
      <c r="J442" s="279">
        <v>479.29999999999995</v>
      </c>
      <c r="K442" s="277">
        <v>468.6</v>
      </c>
      <c r="L442" s="277">
        <v>456.5</v>
      </c>
      <c r="M442" s="277">
        <v>25.120539999999998</v>
      </c>
    </row>
    <row r="443" spans="1:13">
      <c r="A443" s="268">
        <v>433</v>
      </c>
      <c r="B443" s="277" t="s">
        <v>532</v>
      </c>
      <c r="C443" s="277">
        <v>200.5</v>
      </c>
      <c r="D443" s="279">
        <v>198.65</v>
      </c>
      <c r="E443" s="279">
        <v>190.55</v>
      </c>
      <c r="F443" s="279">
        <v>180.6</v>
      </c>
      <c r="G443" s="279">
        <v>172.5</v>
      </c>
      <c r="H443" s="279">
        <v>208.60000000000002</v>
      </c>
      <c r="I443" s="279">
        <v>216.7</v>
      </c>
      <c r="J443" s="279">
        <v>226.65000000000003</v>
      </c>
      <c r="K443" s="277">
        <v>206.75</v>
      </c>
      <c r="L443" s="277">
        <v>188.7</v>
      </c>
      <c r="M443" s="277">
        <v>13.253080000000001</v>
      </c>
    </row>
    <row r="444" spans="1:13">
      <c r="A444" s="268">
        <v>434</v>
      </c>
      <c r="B444" s="277" t="s">
        <v>533</v>
      </c>
      <c r="C444" s="277">
        <v>1371.25</v>
      </c>
      <c r="D444" s="279">
        <v>1390.6499999999999</v>
      </c>
      <c r="E444" s="279">
        <v>1341.3999999999996</v>
      </c>
      <c r="F444" s="279">
        <v>1311.5499999999997</v>
      </c>
      <c r="G444" s="279">
        <v>1262.2999999999995</v>
      </c>
      <c r="H444" s="279">
        <v>1420.4999999999998</v>
      </c>
      <c r="I444" s="279">
        <v>1469.7500000000002</v>
      </c>
      <c r="J444" s="279">
        <v>1499.6</v>
      </c>
      <c r="K444" s="277">
        <v>1439.9</v>
      </c>
      <c r="L444" s="277">
        <v>1360.8</v>
      </c>
      <c r="M444" s="277">
        <v>0.86287000000000003</v>
      </c>
    </row>
    <row r="445" spans="1:13">
      <c r="A445" s="268">
        <v>435</v>
      </c>
      <c r="B445" s="277" t="s">
        <v>534</v>
      </c>
      <c r="C445" s="277">
        <v>3</v>
      </c>
      <c r="D445" s="279">
        <v>2.9666666666666668</v>
      </c>
      <c r="E445" s="279">
        <v>2.9333333333333336</v>
      </c>
      <c r="F445" s="279">
        <v>2.8666666666666667</v>
      </c>
      <c r="G445" s="279">
        <v>2.8333333333333335</v>
      </c>
      <c r="H445" s="279">
        <v>3.0333333333333337</v>
      </c>
      <c r="I445" s="279">
        <v>3.0666666666666669</v>
      </c>
      <c r="J445" s="279">
        <v>3.1333333333333337</v>
      </c>
      <c r="K445" s="277">
        <v>3</v>
      </c>
      <c r="L445" s="277">
        <v>2.9</v>
      </c>
      <c r="M445" s="277">
        <v>59.485759999999999</v>
      </c>
    </row>
    <row r="446" spans="1:13">
      <c r="A446" s="268">
        <v>436</v>
      </c>
      <c r="B446" s="277" t="s">
        <v>535</v>
      </c>
      <c r="C446" s="277">
        <v>126.7</v>
      </c>
      <c r="D446" s="279">
        <v>126.64999999999999</v>
      </c>
      <c r="E446" s="279">
        <v>123.85</v>
      </c>
      <c r="F446" s="279">
        <v>121</v>
      </c>
      <c r="G446" s="279">
        <v>118.2</v>
      </c>
      <c r="H446" s="279">
        <v>129.5</v>
      </c>
      <c r="I446" s="279">
        <v>132.29999999999995</v>
      </c>
      <c r="J446" s="279">
        <v>135.14999999999998</v>
      </c>
      <c r="K446" s="277">
        <v>129.44999999999999</v>
      </c>
      <c r="L446" s="277">
        <v>123.8</v>
      </c>
      <c r="M446" s="277">
        <v>1.00397</v>
      </c>
    </row>
    <row r="447" spans="1:13">
      <c r="A447" s="268">
        <v>437</v>
      </c>
      <c r="B447" s="277" t="s">
        <v>2593</v>
      </c>
      <c r="C447" s="277">
        <v>220</v>
      </c>
      <c r="D447" s="279">
        <v>221.66666666666666</v>
      </c>
      <c r="E447" s="279">
        <v>216.33333333333331</v>
      </c>
      <c r="F447" s="279">
        <v>212.66666666666666</v>
      </c>
      <c r="G447" s="279">
        <v>207.33333333333331</v>
      </c>
      <c r="H447" s="279">
        <v>225.33333333333331</v>
      </c>
      <c r="I447" s="279">
        <v>230.66666666666663</v>
      </c>
      <c r="J447" s="279">
        <v>234.33333333333331</v>
      </c>
      <c r="K447" s="277">
        <v>227</v>
      </c>
      <c r="L447" s="277">
        <v>218</v>
      </c>
      <c r="M447" s="277">
        <v>1.7658700000000001</v>
      </c>
    </row>
    <row r="448" spans="1:13">
      <c r="A448" s="268">
        <v>438</v>
      </c>
      <c r="B448" s="277" t="s">
        <v>536</v>
      </c>
      <c r="C448" s="277">
        <v>890</v>
      </c>
      <c r="D448" s="279">
        <v>897.23333333333323</v>
      </c>
      <c r="E448" s="279">
        <v>874.81666666666649</v>
      </c>
      <c r="F448" s="279">
        <v>859.63333333333321</v>
      </c>
      <c r="G448" s="279">
        <v>837.21666666666647</v>
      </c>
      <c r="H448" s="279">
        <v>912.41666666666652</v>
      </c>
      <c r="I448" s="279">
        <v>934.83333333333326</v>
      </c>
      <c r="J448" s="279">
        <v>950.01666666666654</v>
      </c>
      <c r="K448" s="277">
        <v>919.65</v>
      </c>
      <c r="L448" s="277">
        <v>882.05</v>
      </c>
      <c r="M448" s="277">
        <v>0.30635000000000001</v>
      </c>
    </row>
    <row r="449" spans="1:13">
      <c r="A449" s="268">
        <v>439</v>
      </c>
      <c r="B449" s="277" t="s">
        <v>282</v>
      </c>
      <c r="C449" s="277">
        <v>574.45000000000005</v>
      </c>
      <c r="D449" s="279">
        <v>571.15</v>
      </c>
      <c r="E449" s="279">
        <v>562.79999999999995</v>
      </c>
      <c r="F449" s="279">
        <v>551.15</v>
      </c>
      <c r="G449" s="279">
        <v>542.79999999999995</v>
      </c>
      <c r="H449" s="279">
        <v>582.79999999999995</v>
      </c>
      <c r="I449" s="279">
        <v>591.15000000000009</v>
      </c>
      <c r="J449" s="279">
        <v>602.79999999999995</v>
      </c>
      <c r="K449" s="277">
        <v>579.5</v>
      </c>
      <c r="L449" s="277">
        <v>559.5</v>
      </c>
      <c r="M449" s="277">
        <v>6.9515500000000001</v>
      </c>
    </row>
    <row r="450" spans="1:13">
      <c r="A450" s="268">
        <v>440</v>
      </c>
      <c r="B450" s="277" t="s">
        <v>542</v>
      </c>
      <c r="C450" s="277">
        <v>45.4</v>
      </c>
      <c r="D450" s="279">
        <v>45.800000000000004</v>
      </c>
      <c r="E450" s="279">
        <v>44.850000000000009</v>
      </c>
      <c r="F450" s="279">
        <v>44.300000000000004</v>
      </c>
      <c r="G450" s="279">
        <v>43.350000000000009</v>
      </c>
      <c r="H450" s="279">
        <v>46.350000000000009</v>
      </c>
      <c r="I450" s="279">
        <v>47.300000000000011</v>
      </c>
      <c r="J450" s="279">
        <v>47.850000000000009</v>
      </c>
      <c r="K450" s="277">
        <v>46.75</v>
      </c>
      <c r="L450" s="277">
        <v>45.25</v>
      </c>
      <c r="M450" s="277">
        <v>2.6362899999999998</v>
      </c>
    </row>
    <row r="451" spans="1:13">
      <c r="A451" s="268">
        <v>441</v>
      </c>
      <c r="B451" s="277" t="s">
        <v>2608</v>
      </c>
      <c r="C451" s="277">
        <v>10563.7</v>
      </c>
      <c r="D451" s="279">
        <v>10762.9</v>
      </c>
      <c r="E451" s="279">
        <v>10335.799999999999</v>
      </c>
      <c r="F451" s="279">
        <v>10107.9</v>
      </c>
      <c r="G451" s="279">
        <v>9680.7999999999993</v>
      </c>
      <c r="H451" s="279">
        <v>10990.8</v>
      </c>
      <c r="I451" s="279">
        <v>11417.900000000001</v>
      </c>
      <c r="J451" s="279">
        <v>11645.8</v>
      </c>
      <c r="K451" s="277">
        <v>11190</v>
      </c>
      <c r="L451" s="277">
        <v>10535</v>
      </c>
      <c r="M451" s="277">
        <v>9.4199999999999996E-3</v>
      </c>
    </row>
    <row r="452" spans="1:13">
      <c r="A452" s="268">
        <v>442</v>
      </c>
      <c r="B452" s="277" t="s">
        <v>2613</v>
      </c>
      <c r="C452" s="277">
        <v>853.8</v>
      </c>
      <c r="D452" s="279">
        <v>850.6</v>
      </c>
      <c r="E452" s="279">
        <v>838.2</v>
      </c>
      <c r="F452" s="279">
        <v>822.6</v>
      </c>
      <c r="G452" s="279">
        <v>810.2</v>
      </c>
      <c r="H452" s="279">
        <v>866.2</v>
      </c>
      <c r="I452" s="279">
        <v>878.59999999999991</v>
      </c>
      <c r="J452" s="279">
        <v>894.2</v>
      </c>
      <c r="K452" s="277">
        <v>863</v>
      </c>
      <c r="L452" s="277">
        <v>835</v>
      </c>
      <c r="M452" s="277">
        <v>1.17458</v>
      </c>
    </row>
    <row r="453" spans="1:13">
      <c r="A453" s="268">
        <v>443</v>
      </c>
      <c r="B453" s="277" t="s">
        <v>3464</v>
      </c>
      <c r="C453" s="277">
        <v>503.55</v>
      </c>
      <c r="D453" s="279">
        <v>506.35000000000008</v>
      </c>
      <c r="E453" s="279">
        <v>499.30000000000018</v>
      </c>
      <c r="F453" s="279">
        <v>495.05000000000013</v>
      </c>
      <c r="G453" s="279">
        <v>488.00000000000023</v>
      </c>
      <c r="H453" s="279">
        <v>510.60000000000014</v>
      </c>
      <c r="I453" s="279">
        <v>517.65</v>
      </c>
      <c r="J453" s="279">
        <v>521.90000000000009</v>
      </c>
      <c r="K453" s="277">
        <v>513.4</v>
      </c>
      <c r="L453" s="277">
        <v>502.1</v>
      </c>
      <c r="M453" s="277">
        <v>20.231480000000001</v>
      </c>
    </row>
    <row r="454" spans="1:13">
      <c r="A454" s="268">
        <v>444</v>
      </c>
      <c r="B454" s="277" t="s">
        <v>182</v>
      </c>
      <c r="C454" s="277">
        <v>1346.75</v>
      </c>
      <c r="D454" s="279">
        <v>1336.3500000000001</v>
      </c>
      <c r="E454" s="279">
        <v>1297.7000000000003</v>
      </c>
      <c r="F454" s="279">
        <v>1248.6500000000001</v>
      </c>
      <c r="G454" s="279">
        <v>1210.0000000000002</v>
      </c>
      <c r="H454" s="279">
        <v>1385.4000000000003</v>
      </c>
      <c r="I454" s="279">
        <v>1424.0500000000004</v>
      </c>
      <c r="J454" s="279">
        <v>1473.1000000000004</v>
      </c>
      <c r="K454" s="277">
        <v>1375</v>
      </c>
      <c r="L454" s="277">
        <v>1287.3</v>
      </c>
      <c r="M454" s="277">
        <v>13.38504</v>
      </c>
    </row>
    <row r="455" spans="1:13">
      <c r="A455" s="268">
        <v>445</v>
      </c>
      <c r="B455" s="277" t="s">
        <v>543</v>
      </c>
      <c r="C455" s="277">
        <v>853.65</v>
      </c>
      <c r="D455" s="279">
        <v>852.91666666666663</v>
      </c>
      <c r="E455" s="279">
        <v>845.83333333333326</v>
      </c>
      <c r="F455" s="279">
        <v>838.01666666666665</v>
      </c>
      <c r="G455" s="279">
        <v>830.93333333333328</v>
      </c>
      <c r="H455" s="279">
        <v>860.73333333333323</v>
      </c>
      <c r="I455" s="279">
        <v>867.81666666666649</v>
      </c>
      <c r="J455" s="279">
        <v>875.63333333333321</v>
      </c>
      <c r="K455" s="277">
        <v>860</v>
      </c>
      <c r="L455" s="277">
        <v>845.1</v>
      </c>
      <c r="M455" s="277">
        <v>0.2016</v>
      </c>
    </row>
    <row r="456" spans="1:13">
      <c r="A456" s="268">
        <v>446</v>
      </c>
      <c r="B456" s="277" t="s">
        <v>183</v>
      </c>
      <c r="C456" s="277">
        <v>133.9</v>
      </c>
      <c r="D456" s="279">
        <v>134.48333333333332</v>
      </c>
      <c r="E456" s="279">
        <v>131.46666666666664</v>
      </c>
      <c r="F456" s="279">
        <v>129.03333333333333</v>
      </c>
      <c r="G456" s="279">
        <v>126.01666666666665</v>
      </c>
      <c r="H456" s="279">
        <v>136.91666666666663</v>
      </c>
      <c r="I456" s="279">
        <v>139.93333333333334</v>
      </c>
      <c r="J456" s="279">
        <v>142.36666666666662</v>
      </c>
      <c r="K456" s="277">
        <v>137.5</v>
      </c>
      <c r="L456" s="277">
        <v>132.05000000000001</v>
      </c>
      <c r="M456" s="277">
        <v>552.68394999999998</v>
      </c>
    </row>
    <row r="457" spans="1:13">
      <c r="A457" s="268">
        <v>447</v>
      </c>
      <c r="B457" s="277" t="s">
        <v>184</v>
      </c>
      <c r="C457" s="277">
        <v>62.2</v>
      </c>
      <c r="D457" s="279">
        <v>62.65</v>
      </c>
      <c r="E457" s="279">
        <v>61.05</v>
      </c>
      <c r="F457" s="279">
        <v>59.9</v>
      </c>
      <c r="G457" s="279">
        <v>58.3</v>
      </c>
      <c r="H457" s="279">
        <v>63.8</v>
      </c>
      <c r="I457" s="279">
        <v>65.400000000000006</v>
      </c>
      <c r="J457" s="279">
        <v>66.55</v>
      </c>
      <c r="K457" s="277">
        <v>64.25</v>
      </c>
      <c r="L457" s="277">
        <v>61.5</v>
      </c>
      <c r="M457" s="277">
        <v>34.456679999999999</v>
      </c>
    </row>
    <row r="458" spans="1:13">
      <c r="A458" s="268">
        <v>448</v>
      </c>
      <c r="B458" s="277" t="s">
        <v>185</v>
      </c>
      <c r="C458" s="277">
        <v>53.85</v>
      </c>
      <c r="D458" s="279">
        <v>54.199999999999996</v>
      </c>
      <c r="E458" s="279">
        <v>53.249999999999993</v>
      </c>
      <c r="F458" s="279">
        <v>52.65</v>
      </c>
      <c r="G458" s="279">
        <v>51.699999999999996</v>
      </c>
      <c r="H458" s="279">
        <v>54.79999999999999</v>
      </c>
      <c r="I458" s="279">
        <v>55.749999999999993</v>
      </c>
      <c r="J458" s="279">
        <v>56.349999999999987</v>
      </c>
      <c r="K458" s="277">
        <v>55.15</v>
      </c>
      <c r="L458" s="277">
        <v>53.6</v>
      </c>
      <c r="M458" s="277">
        <v>135.83076</v>
      </c>
    </row>
    <row r="459" spans="1:13">
      <c r="A459" s="268">
        <v>449</v>
      </c>
      <c r="B459" s="277" t="s">
        <v>186</v>
      </c>
      <c r="C459" s="277">
        <v>382.3</v>
      </c>
      <c r="D459" s="279">
        <v>379.09999999999997</v>
      </c>
      <c r="E459" s="279">
        <v>372.69999999999993</v>
      </c>
      <c r="F459" s="279">
        <v>363.09999999999997</v>
      </c>
      <c r="G459" s="279">
        <v>356.69999999999993</v>
      </c>
      <c r="H459" s="279">
        <v>388.69999999999993</v>
      </c>
      <c r="I459" s="279">
        <v>395.09999999999991</v>
      </c>
      <c r="J459" s="279">
        <v>404.69999999999993</v>
      </c>
      <c r="K459" s="277">
        <v>385.5</v>
      </c>
      <c r="L459" s="277">
        <v>369.5</v>
      </c>
      <c r="M459" s="277">
        <v>195.90635</v>
      </c>
    </row>
    <row r="460" spans="1:13">
      <c r="A460" s="268">
        <v>450</v>
      </c>
      <c r="B460" s="277" t="s">
        <v>2624</v>
      </c>
      <c r="C460" s="277">
        <v>22.4</v>
      </c>
      <c r="D460" s="279">
        <v>22.183333333333334</v>
      </c>
      <c r="E460" s="279">
        <v>21.766666666666666</v>
      </c>
      <c r="F460" s="279">
        <v>21.133333333333333</v>
      </c>
      <c r="G460" s="279">
        <v>20.716666666666665</v>
      </c>
      <c r="H460" s="279">
        <v>22.816666666666666</v>
      </c>
      <c r="I460" s="279">
        <v>23.233333333333331</v>
      </c>
      <c r="J460" s="279">
        <v>23.866666666666667</v>
      </c>
      <c r="K460" s="277">
        <v>22.6</v>
      </c>
      <c r="L460" s="277">
        <v>21.55</v>
      </c>
      <c r="M460" s="277">
        <v>21.524840000000001</v>
      </c>
    </row>
    <row r="461" spans="1:13">
      <c r="A461" s="268">
        <v>451</v>
      </c>
      <c r="B461" s="277" t="s">
        <v>537</v>
      </c>
      <c r="C461" s="277">
        <v>801.5</v>
      </c>
      <c r="D461" s="279">
        <v>800.4</v>
      </c>
      <c r="E461" s="279">
        <v>782.19999999999993</v>
      </c>
      <c r="F461" s="279">
        <v>762.9</v>
      </c>
      <c r="G461" s="279">
        <v>744.69999999999993</v>
      </c>
      <c r="H461" s="279">
        <v>819.69999999999993</v>
      </c>
      <c r="I461" s="279">
        <v>837.9</v>
      </c>
      <c r="J461" s="279">
        <v>857.19999999999993</v>
      </c>
      <c r="K461" s="277">
        <v>818.6</v>
      </c>
      <c r="L461" s="277">
        <v>781.1</v>
      </c>
      <c r="M461" s="277">
        <v>0.15365999999999999</v>
      </c>
    </row>
    <row r="462" spans="1:13">
      <c r="A462" s="268">
        <v>452</v>
      </c>
      <c r="B462" s="277" t="s">
        <v>538</v>
      </c>
      <c r="C462" s="277">
        <v>392.7</v>
      </c>
      <c r="D462" s="279">
        <v>394.13333333333338</v>
      </c>
      <c r="E462" s="279">
        <v>388.56666666666678</v>
      </c>
      <c r="F462" s="279">
        <v>384.43333333333339</v>
      </c>
      <c r="G462" s="279">
        <v>378.86666666666679</v>
      </c>
      <c r="H462" s="279">
        <v>398.26666666666677</v>
      </c>
      <c r="I462" s="279">
        <v>403.83333333333337</v>
      </c>
      <c r="J462" s="279">
        <v>407.96666666666675</v>
      </c>
      <c r="K462" s="277">
        <v>399.7</v>
      </c>
      <c r="L462" s="277">
        <v>390</v>
      </c>
      <c r="M462" s="277">
        <v>7.0519999999999999E-2</v>
      </c>
    </row>
    <row r="463" spans="1:13">
      <c r="A463" s="268">
        <v>453</v>
      </c>
      <c r="B463" s="277" t="s">
        <v>187</v>
      </c>
      <c r="C463" s="277">
        <v>2705.8</v>
      </c>
      <c r="D463" s="279">
        <v>2678.9833333333331</v>
      </c>
      <c r="E463" s="279">
        <v>2629.8666666666663</v>
      </c>
      <c r="F463" s="279">
        <v>2553.9333333333334</v>
      </c>
      <c r="G463" s="279">
        <v>2504.8166666666666</v>
      </c>
      <c r="H463" s="279">
        <v>2754.9166666666661</v>
      </c>
      <c r="I463" s="279">
        <v>2804.0333333333328</v>
      </c>
      <c r="J463" s="279">
        <v>2879.9666666666658</v>
      </c>
      <c r="K463" s="277">
        <v>2728.1</v>
      </c>
      <c r="L463" s="277">
        <v>2603.0500000000002</v>
      </c>
      <c r="M463" s="277">
        <v>174.12119000000001</v>
      </c>
    </row>
    <row r="464" spans="1:13">
      <c r="A464" s="268">
        <v>454</v>
      </c>
      <c r="B464" s="277" t="s">
        <v>544</v>
      </c>
      <c r="C464" s="277">
        <v>2257.5</v>
      </c>
      <c r="D464" s="279">
        <v>2268.8333333333335</v>
      </c>
      <c r="E464" s="279">
        <v>2238.666666666667</v>
      </c>
      <c r="F464" s="279">
        <v>2219.8333333333335</v>
      </c>
      <c r="G464" s="279">
        <v>2189.666666666667</v>
      </c>
      <c r="H464" s="279">
        <v>2287.666666666667</v>
      </c>
      <c r="I464" s="279">
        <v>2317.8333333333339</v>
      </c>
      <c r="J464" s="279">
        <v>2336.666666666667</v>
      </c>
      <c r="K464" s="277">
        <v>2299</v>
      </c>
      <c r="L464" s="277">
        <v>2250</v>
      </c>
      <c r="M464" s="277">
        <v>6.4990000000000006E-2</v>
      </c>
    </row>
    <row r="465" spans="1:13">
      <c r="A465" s="268">
        <v>455</v>
      </c>
      <c r="B465" s="277" t="s">
        <v>188</v>
      </c>
      <c r="C465" s="277">
        <v>841.25</v>
      </c>
      <c r="D465" s="279">
        <v>838.01666666666677</v>
      </c>
      <c r="E465" s="279">
        <v>825.08333333333348</v>
      </c>
      <c r="F465" s="279">
        <v>808.91666666666674</v>
      </c>
      <c r="G465" s="279">
        <v>795.98333333333346</v>
      </c>
      <c r="H465" s="279">
        <v>854.18333333333351</v>
      </c>
      <c r="I465" s="279">
        <v>867.11666666666667</v>
      </c>
      <c r="J465" s="279">
        <v>883.28333333333353</v>
      </c>
      <c r="K465" s="277">
        <v>850.95</v>
      </c>
      <c r="L465" s="277">
        <v>821.85</v>
      </c>
      <c r="M465" s="277">
        <v>85.511259999999993</v>
      </c>
    </row>
    <row r="466" spans="1:13">
      <c r="A466" s="268">
        <v>456</v>
      </c>
      <c r="B466" s="277" t="s">
        <v>546</v>
      </c>
      <c r="C466" s="277">
        <v>715.2</v>
      </c>
      <c r="D466" s="279">
        <v>721.03333333333342</v>
      </c>
      <c r="E466" s="279">
        <v>698.11666666666679</v>
      </c>
      <c r="F466" s="279">
        <v>681.03333333333342</v>
      </c>
      <c r="G466" s="279">
        <v>658.11666666666679</v>
      </c>
      <c r="H466" s="279">
        <v>738.11666666666679</v>
      </c>
      <c r="I466" s="279">
        <v>761.03333333333353</v>
      </c>
      <c r="J466" s="279">
        <v>778.11666666666679</v>
      </c>
      <c r="K466" s="277">
        <v>743.95</v>
      </c>
      <c r="L466" s="277">
        <v>703.95</v>
      </c>
      <c r="M466" s="277">
        <v>0.29446</v>
      </c>
    </row>
    <row r="467" spans="1:13">
      <c r="A467" s="268">
        <v>457</v>
      </c>
      <c r="B467" s="277" t="s">
        <v>547</v>
      </c>
      <c r="C467" s="277">
        <v>775</v>
      </c>
      <c r="D467" s="279">
        <v>774.7166666666667</v>
      </c>
      <c r="E467" s="279">
        <v>761.43333333333339</v>
      </c>
      <c r="F467" s="279">
        <v>747.86666666666667</v>
      </c>
      <c r="G467" s="279">
        <v>734.58333333333337</v>
      </c>
      <c r="H467" s="279">
        <v>788.28333333333342</v>
      </c>
      <c r="I467" s="279">
        <v>801.56666666666672</v>
      </c>
      <c r="J467" s="279">
        <v>815.13333333333344</v>
      </c>
      <c r="K467" s="277">
        <v>788</v>
      </c>
      <c r="L467" s="277">
        <v>761.15</v>
      </c>
      <c r="M467" s="277">
        <v>2.3696600000000001</v>
      </c>
    </row>
    <row r="468" spans="1:13">
      <c r="A468" s="268">
        <v>458</v>
      </c>
      <c r="B468" s="277" t="s">
        <v>552</v>
      </c>
      <c r="C468" s="277">
        <v>625.1</v>
      </c>
      <c r="D468" s="279">
        <v>633.33333333333337</v>
      </c>
      <c r="E468" s="279">
        <v>613.76666666666677</v>
      </c>
      <c r="F468" s="279">
        <v>602.43333333333339</v>
      </c>
      <c r="G468" s="279">
        <v>582.86666666666679</v>
      </c>
      <c r="H468" s="279">
        <v>644.66666666666674</v>
      </c>
      <c r="I468" s="279">
        <v>664.23333333333335</v>
      </c>
      <c r="J468" s="279">
        <v>675.56666666666672</v>
      </c>
      <c r="K468" s="277">
        <v>652.9</v>
      </c>
      <c r="L468" s="277">
        <v>622</v>
      </c>
      <c r="M468" s="277">
        <v>0.16225999999999999</v>
      </c>
    </row>
    <row r="469" spans="1:13">
      <c r="A469" s="268">
        <v>459</v>
      </c>
      <c r="B469" s="277" t="s">
        <v>548</v>
      </c>
      <c r="C469" s="277">
        <v>38.6</v>
      </c>
      <c r="D469" s="279">
        <v>38.766666666666673</v>
      </c>
      <c r="E469" s="279">
        <v>38.083333333333343</v>
      </c>
      <c r="F469" s="279">
        <v>37.56666666666667</v>
      </c>
      <c r="G469" s="279">
        <v>36.88333333333334</v>
      </c>
      <c r="H469" s="279">
        <v>39.283333333333346</v>
      </c>
      <c r="I469" s="279">
        <v>39.966666666666669</v>
      </c>
      <c r="J469" s="279">
        <v>40.483333333333348</v>
      </c>
      <c r="K469" s="277">
        <v>39.450000000000003</v>
      </c>
      <c r="L469" s="277">
        <v>38.25</v>
      </c>
      <c r="M469" s="277">
        <v>7.4466400000000004</v>
      </c>
    </row>
    <row r="470" spans="1:13">
      <c r="A470" s="268">
        <v>460</v>
      </c>
      <c r="B470" s="277" t="s">
        <v>549</v>
      </c>
      <c r="C470" s="277">
        <v>1096.2</v>
      </c>
      <c r="D470" s="279">
        <v>1101.5333333333335</v>
      </c>
      <c r="E470" s="279">
        <v>1075.666666666667</v>
      </c>
      <c r="F470" s="279">
        <v>1055.1333333333334</v>
      </c>
      <c r="G470" s="279">
        <v>1029.2666666666669</v>
      </c>
      <c r="H470" s="279">
        <v>1122.0666666666671</v>
      </c>
      <c r="I470" s="279">
        <v>1147.9333333333334</v>
      </c>
      <c r="J470" s="279">
        <v>1168.4666666666672</v>
      </c>
      <c r="K470" s="277">
        <v>1127.4000000000001</v>
      </c>
      <c r="L470" s="277">
        <v>1081</v>
      </c>
      <c r="M470" s="277">
        <v>0.1203</v>
      </c>
    </row>
    <row r="471" spans="1:13">
      <c r="A471" s="268">
        <v>461</v>
      </c>
      <c r="B471" s="277" t="s">
        <v>189</v>
      </c>
      <c r="C471" s="277">
        <v>1194.3499999999999</v>
      </c>
      <c r="D471" s="279">
        <v>1199.6833333333334</v>
      </c>
      <c r="E471" s="279">
        <v>1183.3666666666668</v>
      </c>
      <c r="F471" s="279">
        <v>1172.3833333333334</v>
      </c>
      <c r="G471" s="279">
        <v>1156.0666666666668</v>
      </c>
      <c r="H471" s="279">
        <v>1210.6666666666667</v>
      </c>
      <c r="I471" s="279">
        <v>1226.9833333333333</v>
      </c>
      <c r="J471" s="279">
        <v>1237.9666666666667</v>
      </c>
      <c r="K471" s="277">
        <v>1216</v>
      </c>
      <c r="L471" s="277">
        <v>1188.7</v>
      </c>
      <c r="M471" s="277">
        <v>21.512350000000001</v>
      </c>
    </row>
    <row r="472" spans="1:13">
      <c r="A472" s="268">
        <v>462</v>
      </c>
      <c r="B472" s="277" t="s">
        <v>190</v>
      </c>
      <c r="C472" s="277">
        <v>2822.55</v>
      </c>
      <c r="D472" s="279">
        <v>2807.9166666666665</v>
      </c>
      <c r="E472" s="279">
        <v>2775.833333333333</v>
      </c>
      <c r="F472" s="279">
        <v>2729.1166666666663</v>
      </c>
      <c r="G472" s="279">
        <v>2697.0333333333328</v>
      </c>
      <c r="H472" s="279">
        <v>2854.6333333333332</v>
      </c>
      <c r="I472" s="279">
        <v>2886.7166666666662</v>
      </c>
      <c r="J472" s="279">
        <v>2933.4333333333334</v>
      </c>
      <c r="K472" s="277">
        <v>2840</v>
      </c>
      <c r="L472" s="277">
        <v>2761.2</v>
      </c>
      <c r="M472" s="277">
        <v>8.2980400000000003</v>
      </c>
    </row>
    <row r="473" spans="1:13">
      <c r="A473" s="268">
        <v>463</v>
      </c>
      <c r="B473" s="277" t="s">
        <v>191</v>
      </c>
      <c r="C473" s="277">
        <v>309.60000000000002</v>
      </c>
      <c r="D473" s="279">
        <v>310.43333333333334</v>
      </c>
      <c r="E473" s="279">
        <v>307.4666666666667</v>
      </c>
      <c r="F473" s="279">
        <v>305.33333333333337</v>
      </c>
      <c r="G473" s="279">
        <v>302.36666666666673</v>
      </c>
      <c r="H473" s="279">
        <v>312.56666666666666</v>
      </c>
      <c r="I473" s="279">
        <v>315.53333333333325</v>
      </c>
      <c r="J473" s="279">
        <v>317.66666666666663</v>
      </c>
      <c r="K473" s="277">
        <v>313.39999999999998</v>
      </c>
      <c r="L473" s="277">
        <v>308.3</v>
      </c>
      <c r="M473" s="277">
        <v>7.8948099999999997</v>
      </c>
    </row>
    <row r="474" spans="1:13">
      <c r="A474" s="268">
        <v>464</v>
      </c>
      <c r="B474" s="277" t="s">
        <v>550</v>
      </c>
      <c r="C474" s="277">
        <v>669.4</v>
      </c>
      <c r="D474" s="279">
        <v>661.7833333333333</v>
      </c>
      <c r="E474" s="279">
        <v>647.61666666666656</v>
      </c>
      <c r="F474" s="279">
        <v>625.83333333333326</v>
      </c>
      <c r="G474" s="279">
        <v>611.66666666666652</v>
      </c>
      <c r="H474" s="279">
        <v>683.56666666666661</v>
      </c>
      <c r="I474" s="279">
        <v>697.73333333333335</v>
      </c>
      <c r="J474" s="279">
        <v>719.51666666666665</v>
      </c>
      <c r="K474" s="277">
        <v>675.95</v>
      </c>
      <c r="L474" s="277">
        <v>640</v>
      </c>
      <c r="M474" s="277">
        <v>2.7774000000000001</v>
      </c>
    </row>
    <row r="475" spans="1:13">
      <c r="A475" s="268">
        <v>465</v>
      </c>
      <c r="B475" s="245" t="s">
        <v>551</v>
      </c>
      <c r="C475" s="277">
        <v>8.4499999999999993</v>
      </c>
      <c r="D475" s="279">
        <v>8.2666666666666675</v>
      </c>
      <c r="E475" s="279">
        <v>7.9833333333333343</v>
      </c>
      <c r="F475" s="279">
        <v>7.5166666666666666</v>
      </c>
      <c r="G475" s="279">
        <v>7.2333333333333334</v>
      </c>
      <c r="H475" s="279">
        <v>8.7333333333333343</v>
      </c>
      <c r="I475" s="279">
        <v>9.0166666666666693</v>
      </c>
      <c r="J475" s="279">
        <v>9.4833333333333361</v>
      </c>
      <c r="K475" s="277">
        <v>8.5500000000000007</v>
      </c>
      <c r="L475" s="277">
        <v>7.8</v>
      </c>
      <c r="M475" s="277">
        <v>867.97022000000004</v>
      </c>
    </row>
    <row r="476" spans="1:13">
      <c r="A476" s="268">
        <v>466</v>
      </c>
      <c r="B476" s="245" t="s">
        <v>539</v>
      </c>
      <c r="C476" s="277">
        <v>6225.25</v>
      </c>
      <c r="D476" s="279">
        <v>6237.916666666667</v>
      </c>
      <c r="E476" s="279">
        <v>6200.8333333333339</v>
      </c>
      <c r="F476" s="279">
        <v>6176.416666666667</v>
      </c>
      <c r="G476" s="279">
        <v>6139.3333333333339</v>
      </c>
      <c r="H476" s="279">
        <v>6262.3333333333339</v>
      </c>
      <c r="I476" s="279">
        <v>6299.4166666666679</v>
      </c>
      <c r="J476" s="279">
        <v>6323.8333333333339</v>
      </c>
      <c r="K476" s="277">
        <v>6275</v>
      </c>
      <c r="L476" s="277">
        <v>6213.5</v>
      </c>
      <c r="M476" s="277">
        <v>2.707E-2</v>
      </c>
    </row>
    <row r="477" spans="1:13">
      <c r="A477" s="268">
        <v>467</v>
      </c>
      <c r="B477" s="245" t="s">
        <v>541</v>
      </c>
      <c r="C477" s="277">
        <v>31.4</v>
      </c>
      <c r="D477" s="279">
        <v>30.599999999999998</v>
      </c>
      <c r="E477" s="279">
        <v>29.549999999999997</v>
      </c>
      <c r="F477" s="279">
        <v>27.7</v>
      </c>
      <c r="G477" s="279">
        <v>26.65</v>
      </c>
      <c r="H477" s="279">
        <v>32.449999999999996</v>
      </c>
      <c r="I477" s="279">
        <v>33.5</v>
      </c>
      <c r="J477" s="279">
        <v>35.349999999999994</v>
      </c>
      <c r="K477" s="277">
        <v>31.65</v>
      </c>
      <c r="L477" s="277">
        <v>28.75</v>
      </c>
      <c r="M477" s="277">
        <v>63.904380000000003</v>
      </c>
    </row>
    <row r="478" spans="1:13">
      <c r="A478" s="268">
        <v>468</v>
      </c>
      <c r="B478" s="245" t="s">
        <v>192</v>
      </c>
      <c r="C478" s="277">
        <v>473.55</v>
      </c>
      <c r="D478" s="279">
        <v>474.56666666666666</v>
      </c>
      <c r="E478" s="279">
        <v>463.93333333333334</v>
      </c>
      <c r="F478" s="279">
        <v>454.31666666666666</v>
      </c>
      <c r="G478" s="279">
        <v>443.68333333333334</v>
      </c>
      <c r="H478" s="279">
        <v>484.18333333333334</v>
      </c>
      <c r="I478" s="279">
        <v>494.81666666666666</v>
      </c>
      <c r="J478" s="279">
        <v>504.43333333333334</v>
      </c>
      <c r="K478" s="277">
        <v>485.2</v>
      </c>
      <c r="L478" s="277">
        <v>464.95</v>
      </c>
      <c r="M478" s="277">
        <v>43.685130000000001</v>
      </c>
    </row>
    <row r="479" spans="1:13">
      <c r="A479" s="268">
        <v>469</v>
      </c>
      <c r="B479" s="245" t="s">
        <v>540</v>
      </c>
      <c r="C479" s="277">
        <v>202.85</v>
      </c>
      <c r="D479" s="279">
        <v>201.75</v>
      </c>
      <c r="E479" s="279">
        <v>199.5</v>
      </c>
      <c r="F479" s="279">
        <v>196.15</v>
      </c>
      <c r="G479" s="279">
        <v>193.9</v>
      </c>
      <c r="H479" s="279">
        <v>205.1</v>
      </c>
      <c r="I479" s="279">
        <v>207.35</v>
      </c>
      <c r="J479" s="279">
        <v>210.7</v>
      </c>
      <c r="K479" s="277">
        <v>204</v>
      </c>
      <c r="L479" s="277">
        <v>198.4</v>
      </c>
      <c r="M479" s="277">
        <v>0.30306</v>
      </c>
    </row>
    <row r="480" spans="1:13">
      <c r="A480" s="268">
        <v>470</v>
      </c>
      <c r="B480" s="245" t="s">
        <v>193</v>
      </c>
      <c r="C480" s="277">
        <v>958.5</v>
      </c>
      <c r="D480" s="279">
        <v>964.51666666666677</v>
      </c>
      <c r="E480" s="279">
        <v>946.03333333333353</v>
      </c>
      <c r="F480" s="279">
        <v>933.56666666666672</v>
      </c>
      <c r="G480" s="279">
        <v>915.08333333333348</v>
      </c>
      <c r="H480" s="279">
        <v>976.98333333333358</v>
      </c>
      <c r="I480" s="279">
        <v>995.46666666666692</v>
      </c>
      <c r="J480" s="279">
        <v>1007.9333333333336</v>
      </c>
      <c r="K480" s="277">
        <v>983</v>
      </c>
      <c r="L480" s="277">
        <v>952.05</v>
      </c>
      <c r="M480" s="277">
        <v>6.7953299999999999</v>
      </c>
    </row>
    <row r="481" spans="1:13">
      <c r="A481" s="268">
        <v>471</v>
      </c>
      <c r="B481" s="245" t="s">
        <v>553</v>
      </c>
      <c r="C481" s="277">
        <v>12.1</v>
      </c>
      <c r="D481" s="279">
        <v>12.183333333333332</v>
      </c>
      <c r="E481" s="279">
        <v>11.966666666666663</v>
      </c>
      <c r="F481" s="277">
        <v>11.833333333333332</v>
      </c>
      <c r="G481" s="279">
        <v>11.616666666666664</v>
      </c>
      <c r="H481" s="279">
        <v>12.316666666666663</v>
      </c>
      <c r="I481" s="277">
        <v>12.533333333333331</v>
      </c>
      <c r="J481" s="279">
        <v>12.666666666666663</v>
      </c>
      <c r="K481" s="279">
        <v>12.4</v>
      </c>
      <c r="L481" s="277">
        <v>12.05</v>
      </c>
      <c r="M481" s="279">
        <v>7.6224999999999996</v>
      </c>
    </row>
    <row r="482" spans="1:13">
      <c r="A482" s="268">
        <v>472</v>
      </c>
      <c r="B482" s="245" t="s">
        <v>554</v>
      </c>
      <c r="C482" s="277">
        <v>325.89999999999998</v>
      </c>
      <c r="D482" s="279">
        <v>324.99999999999994</v>
      </c>
      <c r="E482" s="279">
        <v>322.2999999999999</v>
      </c>
      <c r="F482" s="277">
        <v>318.69999999999993</v>
      </c>
      <c r="G482" s="279">
        <v>315.99999999999989</v>
      </c>
      <c r="H482" s="279">
        <v>328.59999999999991</v>
      </c>
      <c r="I482" s="277">
        <v>331.29999999999995</v>
      </c>
      <c r="J482" s="279">
        <v>334.89999999999992</v>
      </c>
      <c r="K482" s="279">
        <v>327.7</v>
      </c>
      <c r="L482" s="277">
        <v>321.39999999999998</v>
      </c>
      <c r="M482" s="279">
        <v>0.59902999999999995</v>
      </c>
    </row>
    <row r="483" spans="1:13">
      <c r="A483" s="268">
        <v>473</v>
      </c>
      <c r="B483" s="245" t="s">
        <v>194</v>
      </c>
      <c r="C483" s="245">
        <v>219.05</v>
      </c>
      <c r="D483" s="289">
        <v>219.08333333333334</v>
      </c>
      <c r="E483" s="289">
        <v>216.31666666666669</v>
      </c>
      <c r="F483" s="289">
        <v>213.58333333333334</v>
      </c>
      <c r="G483" s="289">
        <v>210.81666666666669</v>
      </c>
      <c r="H483" s="289">
        <v>221.81666666666669</v>
      </c>
      <c r="I483" s="289">
        <v>224.58333333333334</v>
      </c>
      <c r="J483" s="289">
        <v>227.31666666666669</v>
      </c>
      <c r="K483" s="289">
        <v>221.85</v>
      </c>
      <c r="L483" s="289">
        <v>216.35</v>
      </c>
      <c r="M483" s="289">
        <v>6.9197199999999999</v>
      </c>
    </row>
    <row r="484" spans="1:13">
      <c r="A484" s="268">
        <v>474</v>
      </c>
      <c r="B484" s="245" t="s">
        <v>3098</v>
      </c>
      <c r="C484" s="245">
        <v>32.950000000000003</v>
      </c>
      <c r="D484" s="289">
        <v>33.133333333333333</v>
      </c>
      <c r="E484" s="289">
        <v>32.366666666666667</v>
      </c>
      <c r="F484" s="289">
        <v>31.783333333333331</v>
      </c>
      <c r="G484" s="289">
        <v>31.016666666666666</v>
      </c>
      <c r="H484" s="289">
        <v>33.716666666666669</v>
      </c>
      <c r="I484" s="289">
        <v>34.483333333333334</v>
      </c>
      <c r="J484" s="289">
        <v>35.06666666666667</v>
      </c>
      <c r="K484" s="289">
        <v>33.9</v>
      </c>
      <c r="L484" s="289">
        <v>32.549999999999997</v>
      </c>
      <c r="M484" s="289">
        <v>6.1285600000000002</v>
      </c>
    </row>
    <row r="485" spans="1:13">
      <c r="A485" s="268">
        <v>475</v>
      </c>
      <c r="B485" s="245" t="s">
        <v>195</v>
      </c>
      <c r="C485" s="289">
        <v>4047.15</v>
      </c>
      <c r="D485" s="289">
        <v>4064.1</v>
      </c>
      <c r="E485" s="289">
        <v>4014.0999999999995</v>
      </c>
      <c r="F485" s="289">
        <v>3981.0499999999997</v>
      </c>
      <c r="G485" s="289">
        <v>3931.0499999999993</v>
      </c>
      <c r="H485" s="289">
        <v>4097.1499999999996</v>
      </c>
      <c r="I485" s="289">
        <v>4147.1500000000005</v>
      </c>
      <c r="J485" s="289">
        <v>4180.2</v>
      </c>
      <c r="K485" s="289">
        <v>4114.1000000000004</v>
      </c>
      <c r="L485" s="289">
        <v>4031.05</v>
      </c>
      <c r="M485" s="289">
        <v>3.1328200000000002</v>
      </c>
    </row>
    <row r="486" spans="1:13">
      <c r="A486" s="268">
        <v>476</v>
      </c>
      <c r="B486" s="245" t="s">
        <v>196</v>
      </c>
      <c r="C486" s="289">
        <v>24.55</v>
      </c>
      <c r="D486" s="289">
        <v>24.650000000000002</v>
      </c>
      <c r="E486" s="289">
        <v>24.250000000000004</v>
      </c>
      <c r="F486" s="289">
        <v>23.950000000000003</v>
      </c>
      <c r="G486" s="289">
        <v>23.550000000000004</v>
      </c>
      <c r="H486" s="289">
        <v>24.950000000000003</v>
      </c>
      <c r="I486" s="289">
        <v>25.35</v>
      </c>
      <c r="J486" s="289">
        <v>25.650000000000002</v>
      </c>
      <c r="K486" s="289">
        <v>25.05</v>
      </c>
      <c r="L486" s="289">
        <v>24.35</v>
      </c>
      <c r="M486" s="289">
        <v>21.710059999999999</v>
      </c>
    </row>
    <row r="487" spans="1:13">
      <c r="A487" s="268">
        <v>477</v>
      </c>
      <c r="B487" s="245" t="s">
        <v>197</v>
      </c>
      <c r="C487" s="289">
        <v>507.1</v>
      </c>
      <c r="D487" s="289">
        <v>506.45</v>
      </c>
      <c r="E487" s="289">
        <v>502.75</v>
      </c>
      <c r="F487" s="289">
        <v>498.40000000000003</v>
      </c>
      <c r="G487" s="289">
        <v>494.70000000000005</v>
      </c>
      <c r="H487" s="289">
        <v>510.79999999999995</v>
      </c>
      <c r="I487" s="289">
        <v>514.49999999999989</v>
      </c>
      <c r="J487" s="289">
        <v>518.84999999999991</v>
      </c>
      <c r="K487" s="289">
        <v>510.15</v>
      </c>
      <c r="L487" s="289">
        <v>502.1</v>
      </c>
      <c r="M487" s="289">
        <v>25.332609999999999</v>
      </c>
    </row>
    <row r="488" spans="1:13">
      <c r="A488" s="268">
        <v>478</v>
      </c>
      <c r="B488" s="245" t="s">
        <v>560</v>
      </c>
      <c r="C488" s="289">
        <v>1910</v>
      </c>
      <c r="D488" s="289">
        <v>1911.6666666666667</v>
      </c>
      <c r="E488" s="289">
        <v>1898.3333333333335</v>
      </c>
      <c r="F488" s="289">
        <v>1886.6666666666667</v>
      </c>
      <c r="G488" s="289">
        <v>1873.3333333333335</v>
      </c>
      <c r="H488" s="289">
        <v>1923.3333333333335</v>
      </c>
      <c r="I488" s="289">
        <v>1936.666666666667</v>
      </c>
      <c r="J488" s="289">
        <v>1948.3333333333335</v>
      </c>
      <c r="K488" s="289">
        <v>1925</v>
      </c>
      <c r="L488" s="289">
        <v>1900</v>
      </c>
      <c r="M488" s="289">
        <v>0.24848000000000001</v>
      </c>
    </row>
    <row r="489" spans="1:13">
      <c r="A489" s="268">
        <v>479</v>
      </c>
      <c r="B489" s="245" t="s">
        <v>561</v>
      </c>
      <c r="C489" s="289">
        <v>29.7</v>
      </c>
      <c r="D489" s="289">
        <v>29.5</v>
      </c>
      <c r="E489" s="289">
        <v>28.7</v>
      </c>
      <c r="F489" s="289">
        <v>27.7</v>
      </c>
      <c r="G489" s="289">
        <v>26.9</v>
      </c>
      <c r="H489" s="289">
        <v>30.5</v>
      </c>
      <c r="I489" s="289">
        <v>31.299999999999997</v>
      </c>
      <c r="J489" s="289">
        <v>32.299999999999997</v>
      </c>
      <c r="K489" s="289">
        <v>30.3</v>
      </c>
      <c r="L489" s="289">
        <v>28.5</v>
      </c>
      <c r="M489" s="289">
        <v>26.18797</v>
      </c>
    </row>
    <row r="490" spans="1:13">
      <c r="A490" s="268">
        <v>480</v>
      </c>
      <c r="B490" s="245" t="s">
        <v>285</v>
      </c>
      <c r="C490" s="289">
        <v>309.45</v>
      </c>
      <c r="D490" s="289">
        <v>310.28333333333336</v>
      </c>
      <c r="E490" s="289">
        <v>304.76666666666671</v>
      </c>
      <c r="F490" s="289">
        <v>300.08333333333337</v>
      </c>
      <c r="G490" s="289">
        <v>294.56666666666672</v>
      </c>
      <c r="H490" s="289">
        <v>314.9666666666667</v>
      </c>
      <c r="I490" s="289">
        <v>320.48333333333335</v>
      </c>
      <c r="J490" s="289">
        <v>325.16666666666669</v>
      </c>
      <c r="K490" s="289">
        <v>315.8</v>
      </c>
      <c r="L490" s="289">
        <v>305.60000000000002</v>
      </c>
      <c r="M490" s="289">
        <v>0.80647000000000002</v>
      </c>
    </row>
    <row r="491" spans="1:13">
      <c r="A491" s="268">
        <v>481</v>
      </c>
      <c r="B491" s="245" t="s">
        <v>563</v>
      </c>
      <c r="C491" s="289">
        <v>694.5</v>
      </c>
      <c r="D491" s="289">
        <v>698.83333333333337</v>
      </c>
      <c r="E491" s="289">
        <v>687.66666666666674</v>
      </c>
      <c r="F491" s="289">
        <v>680.83333333333337</v>
      </c>
      <c r="G491" s="289">
        <v>669.66666666666674</v>
      </c>
      <c r="H491" s="289">
        <v>705.66666666666674</v>
      </c>
      <c r="I491" s="289">
        <v>716.83333333333348</v>
      </c>
      <c r="J491" s="289">
        <v>723.66666666666674</v>
      </c>
      <c r="K491" s="289">
        <v>710</v>
      </c>
      <c r="L491" s="289">
        <v>692</v>
      </c>
      <c r="M491" s="289">
        <v>2.32436</v>
      </c>
    </row>
    <row r="492" spans="1:13">
      <c r="A492" s="268">
        <v>482</v>
      </c>
      <c r="B492" s="245" t="s">
        <v>564</v>
      </c>
      <c r="C492" s="289">
        <v>1478.7</v>
      </c>
      <c r="D492" s="289">
        <v>1484.5666666666666</v>
      </c>
      <c r="E492" s="289">
        <v>1465.1333333333332</v>
      </c>
      <c r="F492" s="289">
        <v>1451.5666666666666</v>
      </c>
      <c r="G492" s="289">
        <v>1432.1333333333332</v>
      </c>
      <c r="H492" s="289">
        <v>1498.1333333333332</v>
      </c>
      <c r="I492" s="289">
        <v>1517.5666666666666</v>
      </c>
      <c r="J492" s="289">
        <v>1531.1333333333332</v>
      </c>
      <c r="K492" s="289">
        <v>1504</v>
      </c>
      <c r="L492" s="289">
        <v>1471</v>
      </c>
      <c r="M492" s="289">
        <v>1.4714499999999999</v>
      </c>
    </row>
    <row r="493" spans="1:13">
      <c r="A493" s="268">
        <v>483</v>
      </c>
      <c r="B493" s="245" t="s">
        <v>2780</v>
      </c>
      <c r="C493" s="289">
        <v>898.6</v>
      </c>
      <c r="D493" s="289">
        <v>891.19999999999993</v>
      </c>
      <c r="E493" s="289">
        <v>877.39999999999986</v>
      </c>
      <c r="F493" s="289">
        <v>856.19999999999993</v>
      </c>
      <c r="G493" s="289">
        <v>842.39999999999986</v>
      </c>
      <c r="H493" s="289">
        <v>912.39999999999986</v>
      </c>
      <c r="I493" s="289">
        <v>926.19999999999982</v>
      </c>
      <c r="J493" s="289">
        <v>947.39999999999986</v>
      </c>
      <c r="K493" s="289">
        <v>905</v>
      </c>
      <c r="L493" s="289">
        <v>870</v>
      </c>
      <c r="M493" s="289">
        <v>8.5459999999999994E-2</v>
      </c>
    </row>
    <row r="494" spans="1:13">
      <c r="A494" s="268">
        <v>484</v>
      </c>
      <c r="B494" s="245" t="s">
        <v>284</v>
      </c>
      <c r="C494" s="289">
        <v>167.7</v>
      </c>
      <c r="D494" s="289">
        <v>168.61666666666665</v>
      </c>
      <c r="E494" s="289">
        <v>166.3833333333333</v>
      </c>
      <c r="F494" s="289">
        <v>165.06666666666666</v>
      </c>
      <c r="G494" s="289">
        <v>162.83333333333331</v>
      </c>
      <c r="H494" s="289">
        <v>169.93333333333328</v>
      </c>
      <c r="I494" s="289">
        <v>172.16666666666663</v>
      </c>
      <c r="J494" s="289">
        <v>173.48333333333326</v>
      </c>
      <c r="K494" s="289">
        <v>170.85</v>
      </c>
      <c r="L494" s="289">
        <v>167.3</v>
      </c>
      <c r="M494" s="289">
        <v>1.90001</v>
      </c>
    </row>
    <row r="495" spans="1:13">
      <c r="A495" s="268">
        <v>485</v>
      </c>
      <c r="B495" s="245" t="s">
        <v>565</v>
      </c>
      <c r="C495" s="289">
        <v>1296.05</v>
      </c>
      <c r="D495" s="289">
        <v>1310.2333333333333</v>
      </c>
      <c r="E495" s="289">
        <v>1275.9166666666667</v>
      </c>
      <c r="F495" s="289">
        <v>1255.7833333333333</v>
      </c>
      <c r="G495" s="289">
        <v>1221.4666666666667</v>
      </c>
      <c r="H495" s="289">
        <v>1330.3666666666668</v>
      </c>
      <c r="I495" s="289">
        <v>1364.6833333333334</v>
      </c>
      <c r="J495" s="289">
        <v>1384.8166666666668</v>
      </c>
      <c r="K495" s="289">
        <v>1344.55</v>
      </c>
      <c r="L495" s="289">
        <v>1290.0999999999999</v>
      </c>
      <c r="M495" s="289">
        <v>0.66264000000000001</v>
      </c>
    </row>
    <row r="496" spans="1:13">
      <c r="A496" s="268">
        <v>486</v>
      </c>
      <c r="B496" s="245" t="s">
        <v>556</v>
      </c>
      <c r="C496" s="289">
        <v>290.25</v>
      </c>
      <c r="D496" s="289">
        <v>291.08333333333331</v>
      </c>
      <c r="E496" s="289">
        <v>285.96666666666664</v>
      </c>
      <c r="F496" s="289">
        <v>281.68333333333334</v>
      </c>
      <c r="G496" s="289">
        <v>276.56666666666666</v>
      </c>
      <c r="H496" s="289">
        <v>295.36666666666662</v>
      </c>
      <c r="I496" s="289">
        <v>300.48333333333329</v>
      </c>
      <c r="J496" s="289">
        <v>304.76666666666659</v>
      </c>
      <c r="K496" s="289">
        <v>296.2</v>
      </c>
      <c r="L496" s="289">
        <v>286.8</v>
      </c>
      <c r="M496" s="289">
        <v>3.04332</v>
      </c>
    </row>
    <row r="497" spans="1:13">
      <c r="A497" s="268">
        <v>487</v>
      </c>
      <c r="B497" s="245" t="s">
        <v>555</v>
      </c>
      <c r="C497" s="289">
        <v>1977.85</v>
      </c>
      <c r="D497" s="289">
        <v>1981.7333333333333</v>
      </c>
      <c r="E497" s="289">
        <v>1948.1166666666668</v>
      </c>
      <c r="F497" s="289">
        <v>1918.3833333333334</v>
      </c>
      <c r="G497" s="289">
        <v>1884.7666666666669</v>
      </c>
      <c r="H497" s="289">
        <v>2011.4666666666667</v>
      </c>
      <c r="I497" s="289">
        <v>2045.083333333333</v>
      </c>
      <c r="J497" s="289">
        <v>2074.8166666666666</v>
      </c>
      <c r="K497" s="289">
        <v>2015.35</v>
      </c>
      <c r="L497" s="289">
        <v>1952</v>
      </c>
      <c r="M497" s="289">
        <v>9.3030000000000002E-2</v>
      </c>
    </row>
    <row r="498" spans="1:13">
      <c r="A498" s="268">
        <v>488</v>
      </c>
      <c r="B498" s="245" t="s">
        <v>199</v>
      </c>
      <c r="C498" s="289">
        <v>668.9</v>
      </c>
      <c r="D498" s="289">
        <v>672.80000000000007</v>
      </c>
      <c r="E498" s="289">
        <v>659.70000000000016</v>
      </c>
      <c r="F498" s="289">
        <v>650.50000000000011</v>
      </c>
      <c r="G498" s="289">
        <v>637.4000000000002</v>
      </c>
      <c r="H498" s="289">
        <v>682.00000000000011</v>
      </c>
      <c r="I498" s="289">
        <v>695.1</v>
      </c>
      <c r="J498" s="289">
        <v>704.30000000000007</v>
      </c>
      <c r="K498" s="289">
        <v>685.9</v>
      </c>
      <c r="L498" s="289">
        <v>663.6</v>
      </c>
      <c r="M498" s="289">
        <v>11.7386</v>
      </c>
    </row>
    <row r="499" spans="1:13">
      <c r="A499" s="268">
        <v>489</v>
      </c>
      <c r="B499" s="245" t="s">
        <v>557</v>
      </c>
      <c r="C499" s="289">
        <v>166.15</v>
      </c>
      <c r="D499" s="289">
        <v>166.1</v>
      </c>
      <c r="E499" s="289">
        <v>163.69999999999999</v>
      </c>
      <c r="F499" s="289">
        <v>161.25</v>
      </c>
      <c r="G499" s="289">
        <v>158.85</v>
      </c>
      <c r="H499" s="289">
        <v>168.54999999999998</v>
      </c>
      <c r="I499" s="289">
        <v>170.95000000000002</v>
      </c>
      <c r="J499" s="289">
        <v>173.39999999999998</v>
      </c>
      <c r="K499" s="289">
        <v>168.5</v>
      </c>
      <c r="L499" s="289">
        <v>163.65</v>
      </c>
      <c r="M499" s="289">
        <v>1.05009</v>
      </c>
    </row>
    <row r="500" spans="1:13">
      <c r="A500" s="268">
        <v>490</v>
      </c>
      <c r="B500" s="245" t="s">
        <v>558</v>
      </c>
      <c r="C500" s="289">
        <v>3373.8</v>
      </c>
      <c r="D500" s="289">
        <v>3388.7000000000003</v>
      </c>
      <c r="E500" s="289">
        <v>3337.4000000000005</v>
      </c>
      <c r="F500" s="289">
        <v>3301.0000000000005</v>
      </c>
      <c r="G500" s="289">
        <v>3249.7000000000007</v>
      </c>
      <c r="H500" s="289">
        <v>3425.1000000000004</v>
      </c>
      <c r="I500" s="289">
        <v>3476.4000000000005</v>
      </c>
      <c r="J500" s="289">
        <v>3512.8</v>
      </c>
      <c r="K500" s="289">
        <v>3440</v>
      </c>
      <c r="L500" s="289">
        <v>3352.3</v>
      </c>
      <c r="M500" s="289">
        <v>0.20241000000000001</v>
      </c>
    </row>
    <row r="501" spans="1:13">
      <c r="A501" s="268">
        <v>491</v>
      </c>
      <c r="B501" s="245" t="s">
        <v>562</v>
      </c>
      <c r="C501" s="289">
        <v>822.45</v>
      </c>
      <c r="D501" s="289">
        <v>823.93333333333339</v>
      </c>
      <c r="E501" s="289">
        <v>813.51666666666677</v>
      </c>
      <c r="F501" s="289">
        <v>804.58333333333337</v>
      </c>
      <c r="G501" s="289">
        <v>794.16666666666674</v>
      </c>
      <c r="H501" s="289">
        <v>832.86666666666679</v>
      </c>
      <c r="I501" s="289">
        <v>843.2833333333333</v>
      </c>
      <c r="J501" s="289">
        <v>852.21666666666681</v>
      </c>
      <c r="K501" s="289">
        <v>834.35</v>
      </c>
      <c r="L501" s="289">
        <v>815</v>
      </c>
      <c r="M501" s="289">
        <v>0.60029999999999994</v>
      </c>
    </row>
    <row r="502" spans="1:13">
      <c r="A502" s="268">
        <v>492</v>
      </c>
      <c r="B502" s="245" t="s">
        <v>566</v>
      </c>
      <c r="C502" s="289">
        <v>5667.85</v>
      </c>
      <c r="D502" s="289">
        <v>5673.3166666666666</v>
      </c>
      <c r="E502" s="289">
        <v>5606.6333333333332</v>
      </c>
      <c r="F502" s="289">
        <v>5545.416666666667</v>
      </c>
      <c r="G502" s="289">
        <v>5478.7333333333336</v>
      </c>
      <c r="H502" s="289">
        <v>5734.5333333333328</v>
      </c>
      <c r="I502" s="289">
        <v>5801.2166666666653</v>
      </c>
      <c r="J502" s="289">
        <v>5862.4333333333325</v>
      </c>
      <c r="K502" s="289">
        <v>5740</v>
      </c>
      <c r="L502" s="289">
        <v>5612.1</v>
      </c>
      <c r="M502" s="289">
        <v>4.2459999999999998E-2</v>
      </c>
    </row>
    <row r="503" spans="1:13">
      <c r="A503" s="268">
        <v>493</v>
      </c>
      <c r="B503" s="245" t="s">
        <v>567</v>
      </c>
      <c r="C503" s="289">
        <v>117.35</v>
      </c>
      <c r="D503" s="289">
        <v>114.73333333333333</v>
      </c>
      <c r="E503" s="289">
        <v>112.11666666666667</v>
      </c>
      <c r="F503" s="289">
        <v>106.88333333333334</v>
      </c>
      <c r="G503" s="289">
        <v>104.26666666666668</v>
      </c>
      <c r="H503" s="289">
        <v>119.96666666666667</v>
      </c>
      <c r="I503" s="289">
        <v>122.58333333333331</v>
      </c>
      <c r="J503" s="289">
        <v>127.81666666666666</v>
      </c>
      <c r="K503" s="289">
        <v>117.35</v>
      </c>
      <c r="L503" s="289">
        <v>109.5</v>
      </c>
      <c r="M503" s="289">
        <v>12.190670000000001</v>
      </c>
    </row>
    <row r="504" spans="1:13">
      <c r="A504" s="268">
        <v>494</v>
      </c>
      <c r="B504" s="245" t="s">
        <v>568</v>
      </c>
      <c r="C504" s="289">
        <v>73.8</v>
      </c>
      <c r="D504" s="289">
        <v>72.95</v>
      </c>
      <c r="E504" s="289">
        <v>72.100000000000009</v>
      </c>
      <c r="F504" s="289">
        <v>70.400000000000006</v>
      </c>
      <c r="G504" s="289">
        <v>69.550000000000011</v>
      </c>
      <c r="H504" s="289">
        <v>74.650000000000006</v>
      </c>
      <c r="I504" s="289">
        <v>75.5</v>
      </c>
      <c r="J504" s="289">
        <v>77.2</v>
      </c>
      <c r="K504" s="289">
        <v>73.8</v>
      </c>
      <c r="L504" s="289">
        <v>71.25</v>
      </c>
      <c r="M504" s="289">
        <v>46.64481</v>
      </c>
    </row>
    <row r="505" spans="1:13">
      <c r="A505" s="268">
        <v>495</v>
      </c>
      <c r="B505" s="245" t="s">
        <v>2851</v>
      </c>
      <c r="C505" s="289">
        <v>390.85</v>
      </c>
      <c r="D505" s="289">
        <v>393.2166666666667</v>
      </c>
      <c r="E505" s="289">
        <v>385.68333333333339</v>
      </c>
      <c r="F505" s="289">
        <v>380.51666666666671</v>
      </c>
      <c r="G505" s="289">
        <v>372.98333333333341</v>
      </c>
      <c r="H505" s="289">
        <v>398.38333333333338</v>
      </c>
      <c r="I505" s="289">
        <v>405.91666666666669</v>
      </c>
      <c r="J505" s="289">
        <v>411.08333333333337</v>
      </c>
      <c r="K505" s="289">
        <v>400.75</v>
      </c>
      <c r="L505" s="289">
        <v>388.05</v>
      </c>
      <c r="M505" s="289">
        <v>0.46721000000000001</v>
      </c>
    </row>
    <row r="506" spans="1:13">
      <c r="A506" s="268">
        <v>496</v>
      </c>
      <c r="B506" s="245" t="s">
        <v>569</v>
      </c>
      <c r="C506" s="289">
        <v>2205.15</v>
      </c>
      <c r="D506" s="289">
        <v>2196.9333333333329</v>
      </c>
      <c r="E506" s="289">
        <v>2171.8666666666659</v>
      </c>
      <c r="F506" s="289">
        <v>2138.583333333333</v>
      </c>
      <c r="G506" s="289">
        <v>2113.516666666666</v>
      </c>
      <c r="H506" s="289">
        <v>2230.2166666666658</v>
      </c>
      <c r="I506" s="289">
        <v>2255.2833333333324</v>
      </c>
      <c r="J506" s="289">
        <v>2288.5666666666657</v>
      </c>
      <c r="K506" s="289">
        <v>2222</v>
      </c>
      <c r="L506" s="289">
        <v>2163.65</v>
      </c>
      <c r="M506" s="289">
        <v>0.23455000000000001</v>
      </c>
    </row>
    <row r="507" spans="1:13">
      <c r="A507" s="268">
        <v>497</v>
      </c>
      <c r="B507" s="245" t="s">
        <v>200</v>
      </c>
      <c r="C507" s="289">
        <v>333.95</v>
      </c>
      <c r="D507" s="289">
        <v>328.38333333333338</v>
      </c>
      <c r="E507" s="289">
        <v>320.76666666666677</v>
      </c>
      <c r="F507" s="289">
        <v>307.58333333333337</v>
      </c>
      <c r="G507" s="289">
        <v>299.96666666666675</v>
      </c>
      <c r="H507" s="289">
        <v>341.56666666666678</v>
      </c>
      <c r="I507" s="289">
        <v>349.18333333333345</v>
      </c>
      <c r="J507" s="289">
        <v>362.36666666666679</v>
      </c>
      <c r="K507" s="289">
        <v>336</v>
      </c>
      <c r="L507" s="289">
        <v>315.2</v>
      </c>
      <c r="M507" s="289">
        <v>389.06392</v>
      </c>
    </row>
    <row r="508" spans="1:13">
      <c r="A508" s="268">
        <v>498</v>
      </c>
      <c r="B508" s="245" t="s">
        <v>570</v>
      </c>
      <c r="C508" s="289">
        <v>317.95</v>
      </c>
      <c r="D508" s="289">
        <v>310.96666666666664</v>
      </c>
      <c r="E508" s="289">
        <v>303.98333333333329</v>
      </c>
      <c r="F508" s="289">
        <v>290.01666666666665</v>
      </c>
      <c r="G508" s="289">
        <v>283.0333333333333</v>
      </c>
      <c r="H508" s="289">
        <v>324.93333333333328</v>
      </c>
      <c r="I508" s="289">
        <v>331.91666666666663</v>
      </c>
      <c r="J508" s="289">
        <v>345.88333333333327</v>
      </c>
      <c r="K508" s="289">
        <v>317.95</v>
      </c>
      <c r="L508" s="289">
        <v>297</v>
      </c>
      <c r="M508" s="289">
        <v>12.244949999999999</v>
      </c>
    </row>
    <row r="509" spans="1:13">
      <c r="A509" s="268">
        <v>499</v>
      </c>
      <c r="B509" s="245" t="s">
        <v>202</v>
      </c>
      <c r="C509" s="289">
        <v>208.2</v>
      </c>
      <c r="D509" s="289">
        <v>210.23333333333335</v>
      </c>
      <c r="E509" s="289">
        <v>205.4666666666667</v>
      </c>
      <c r="F509" s="289">
        <v>202.73333333333335</v>
      </c>
      <c r="G509" s="289">
        <v>197.9666666666667</v>
      </c>
      <c r="H509" s="289">
        <v>212.9666666666667</v>
      </c>
      <c r="I509" s="289">
        <v>217.73333333333335</v>
      </c>
      <c r="J509" s="289">
        <v>220.4666666666667</v>
      </c>
      <c r="K509" s="289">
        <v>215</v>
      </c>
      <c r="L509" s="289">
        <v>207.5</v>
      </c>
      <c r="M509" s="289">
        <v>221.37201999999999</v>
      </c>
    </row>
    <row r="510" spans="1:13">
      <c r="A510" s="268">
        <v>500</v>
      </c>
      <c r="B510" s="245" t="s">
        <v>571</v>
      </c>
      <c r="C510" s="289">
        <v>196.6</v>
      </c>
      <c r="D510" s="289">
        <v>195.20000000000002</v>
      </c>
      <c r="E510" s="289">
        <v>190.40000000000003</v>
      </c>
      <c r="F510" s="289">
        <v>184.20000000000002</v>
      </c>
      <c r="G510" s="289">
        <v>179.40000000000003</v>
      </c>
      <c r="H510" s="289">
        <v>201.40000000000003</v>
      </c>
      <c r="I510" s="289">
        <v>206.20000000000005</v>
      </c>
      <c r="J510" s="289">
        <v>212.40000000000003</v>
      </c>
      <c r="K510" s="289">
        <v>200</v>
      </c>
      <c r="L510" s="289">
        <v>189</v>
      </c>
      <c r="M510" s="289">
        <v>5.7673899999999998</v>
      </c>
    </row>
    <row r="511" spans="1:13">
      <c r="A511" s="268"/>
      <c r="B511" s="245" t="s">
        <v>572</v>
      </c>
      <c r="C511" s="289">
        <v>1829.55</v>
      </c>
      <c r="D511" s="289">
        <v>1832.8500000000001</v>
      </c>
      <c r="E511" s="289">
        <v>1807.2500000000002</v>
      </c>
      <c r="F511" s="289">
        <v>1784.95</v>
      </c>
      <c r="G511" s="289">
        <v>1759.3500000000001</v>
      </c>
      <c r="H511" s="289">
        <v>1855.1500000000003</v>
      </c>
      <c r="I511" s="289">
        <v>1880.7500000000002</v>
      </c>
      <c r="J511" s="289">
        <v>1903.0500000000004</v>
      </c>
      <c r="K511" s="289">
        <v>1858.45</v>
      </c>
      <c r="L511" s="289">
        <v>1810.55</v>
      </c>
      <c r="M511" s="289">
        <v>0.64373999999999998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32"/>
      <c r="B5" s="532"/>
      <c r="C5" s="533"/>
      <c r="D5" s="533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34" t="s">
        <v>574</v>
      </c>
      <c r="C7" s="534"/>
      <c r="D7" s="262">
        <f>Main!B10</f>
        <v>44110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44109</v>
      </c>
      <c r="B10" s="267">
        <v>539800</v>
      </c>
      <c r="C10" s="268" t="s">
        <v>3668</v>
      </c>
      <c r="D10" s="268" t="s">
        <v>3709</v>
      </c>
      <c r="E10" s="268" t="s">
        <v>584</v>
      </c>
      <c r="F10" s="381">
        <v>65190</v>
      </c>
      <c r="G10" s="267">
        <v>69.3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44109</v>
      </c>
      <c r="B11" s="267">
        <v>539800</v>
      </c>
      <c r="C11" s="268" t="s">
        <v>3668</v>
      </c>
      <c r="D11" s="268" t="s">
        <v>3710</v>
      </c>
      <c r="E11" s="268" t="s">
        <v>583</v>
      </c>
      <c r="F11" s="381">
        <v>58033</v>
      </c>
      <c r="G11" s="267">
        <v>69.3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44109</v>
      </c>
      <c r="B12" s="267">
        <v>539800</v>
      </c>
      <c r="C12" s="268" t="s">
        <v>3668</v>
      </c>
      <c r="D12" s="268" t="s">
        <v>3710</v>
      </c>
      <c r="E12" s="268" t="s">
        <v>584</v>
      </c>
      <c r="F12" s="381">
        <v>58033</v>
      </c>
      <c r="G12" s="267">
        <v>69.349999999999994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44109</v>
      </c>
      <c r="B13" s="267">
        <v>505725</v>
      </c>
      <c r="C13" s="268" t="s">
        <v>3686</v>
      </c>
      <c r="D13" s="268" t="s">
        <v>3688</v>
      </c>
      <c r="E13" s="268" t="s">
        <v>584</v>
      </c>
      <c r="F13" s="381">
        <v>10000</v>
      </c>
      <c r="G13" s="267">
        <v>93.7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44109</v>
      </c>
      <c r="B14" s="267">
        <v>505725</v>
      </c>
      <c r="C14" s="268" t="s">
        <v>3686</v>
      </c>
      <c r="D14" s="268" t="s">
        <v>3687</v>
      </c>
      <c r="E14" s="268" t="s">
        <v>583</v>
      </c>
      <c r="F14" s="381">
        <v>10018</v>
      </c>
      <c r="G14" s="267">
        <v>93.7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44109</v>
      </c>
      <c r="B15" s="267">
        <v>542653</v>
      </c>
      <c r="C15" s="268" t="s">
        <v>3659</v>
      </c>
      <c r="D15" s="268" t="s">
        <v>3669</v>
      </c>
      <c r="E15" s="268" t="s">
        <v>583</v>
      </c>
      <c r="F15" s="381">
        <v>208000</v>
      </c>
      <c r="G15" s="267">
        <v>6.18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44109</v>
      </c>
      <c r="B16" s="267">
        <v>542653</v>
      </c>
      <c r="C16" s="268" t="s">
        <v>3659</v>
      </c>
      <c r="D16" s="268" t="s">
        <v>3670</v>
      </c>
      <c r="E16" s="268" t="s">
        <v>584</v>
      </c>
      <c r="F16" s="381">
        <v>214000</v>
      </c>
      <c r="G16" s="267">
        <v>6.18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44109</v>
      </c>
      <c r="B17" s="267">
        <v>539679</v>
      </c>
      <c r="C17" s="268" t="s">
        <v>3671</v>
      </c>
      <c r="D17" s="268" t="s">
        <v>3689</v>
      </c>
      <c r="E17" s="268" t="s">
        <v>584</v>
      </c>
      <c r="F17" s="381">
        <v>70000</v>
      </c>
      <c r="G17" s="267">
        <v>7.81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44109</v>
      </c>
      <c r="B18" s="267">
        <v>507912</v>
      </c>
      <c r="C18" s="268" t="s">
        <v>3711</v>
      </c>
      <c r="D18" s="268" t="s">
        <v>3712</v>
      </c>
      <c r="E18" s="268" t="s">
        <v>584</v>
      </c>
      <c r="F18" s="381">
        <v>74783</v>
      </c>
      <c r="G18" s="267">
        <v>58.08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44109</v>
      </c>
      <c r="B19" s="267">
        <v>538401</v>
      </c>
      <c r="C19" s="268" t="s">
        <v>3713</v>
      </c>
      <c r="D19" s="268" t="s">
        <v>3714</v>
      </c>
      <c r="E19" s="268" t="s">
        <v>584</v>
      </c>
      <c r="F19" s="381">
        <v>78750</v>
      </c>
      <c r="G19" s="267">
        <v>116.15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44109</v>
      </c>
      <c r="B20" s="267">
        <v>504378</v>
      </c>
      <c r="C20" s="268" t="s">
        <v>3715</v>
      </c>
      <c r="D20" s="268" t="s">
        <v>3716</v>
      </c>
      <c r="E20" s="268" t="s">
        <v>583</v>
      </c>
      <c r="F20" s="381">
        <v>200000</v>
      </c>
      <c r="G20" s="267">
        <v>0.41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44109</v>
      </c>
      <c r="B21" s="267">
        <v>504378</v>
      </c>
      <c r="C21" s="268" t="s">
        <v>3715</v>
      </c>
      <c r="D21" s="268" t="s">
        <v>3717</v>
      </c>
      <c r="E21" s="268" t="s">
        <v>584</v>
      </c>
      <c r="F21" s="381">
        <v>220038</v>
      </c>
      <c r="G21" s="267">
        <v>0.41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44109</v>
      </c>
      <c r="B22" s="267">
        <v>532911</v>
      </c>
      <c r="C22" s="268" t="s">
        <v>3690</v>
      </c>
      <c r="D22" s="268" t="s">
        <v>3691</v>
      </c>
      <c r="E22" s="268" t="s">
        <v>584</v>
      </c>
      <c r="F22" s="381">
        <v>90877</v>
      </c>
      <c r="G22" s="267">
        <v>10.56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44109</v>
      </c>
      <c r="B23" s="267">
        <v>531281</v>
      </c>
      <c r="C23" s="268" t="s">
        <v>3718</v>
      </c>
      <c r="D23" s="268" t="s">
        <v>3719</v>
      </c>
      <c r="E23" s="268" t="s">
        <v>584</v>
      </c>
      <c r="F23" s="381">
        <v>64760</v>
      </c>
      <c r="G23" s="267">
        <v>2.71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44109</v>
      </c>
      <c r="B24" s="267">
        <v>538647</v>
      </c>
      <c r="C24" s="268" t="s">
        <v>3720</v>
      </c>
      <c r="D24" s="268" t="s">
        <v>3721</v>
      </c>
      <c r="E24" s="268" t="s">
        <v>584</v>
      </c>
      <c r="F24" s="381">
        <v>100000</v>
      </c>
      <c r="G24" s="267">
        <v>10.199999999999999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44109</v>
      </c>
      <c r="B25" s="267">
        <v>538647</v>
      </c>
      <c r="C25" s="268" t="s">
        <v>3720</v>
      </c>
      <c r="D25" s="268" t="s">
        <v>3722</v>
      </c>
      <c r="E25" s="268" t="s">
        <v>583</v>
      </c>
      <c r="F25" s="381">
        <v>99900</v>
      </c>
      <c r="G25" s="267">
        <v>10.199999999999999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44109</v>
      </c>
      <c r="B26" s="267">
        <v>540175</v>
      </c>
      <c r="C26" s="268" t="s">
        <v>3723</v>
      </c>
      <c r="D26" s="268" t="s">
        <v>3724</v>
      </c>
      <c r="E26" s="268" t="s">
        <v>583</v>
      </c>
      <c r="F26" s="381">
        <v>20000</v>
      </c>
      <c r="G26" s="267">
        <v>28.95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44109</v>
      </c>
      <c r="B27" s="267">
        <v>540175</v>
      </c>
      <c r="C27" s="268" t="s">
        <v>3723</v>
      </c>
      <c r="D27" s="268" t="s">
        <v>3725</v>
      </c>
      <c r="E27" s="268" t="s">
        <v>583</v>
      </c>
      <c r="F27" s="381">
        <v>19000</v>
      </c>
      <c r="G27" s="267">
        <v>28.85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44109</v>
      </c>
      <c r="B28" s="267">
        <v>540175</v>
      </c>
      <c r="C28" s="268" t="s">
        <v>3723</v>
      </c>
      <c r="D28" s="268" t="s">
        <v>3726</v>
      </c>
      <c r="E28" s="268" t="s">
        <v>583</v>
      </c>
      <c r="F28" s="381">
        <v>1</v>
      </c>
      <c r="G28" s="267">
        <v>29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44109</v>
      </c>
      <c r="B29" s="267">
        <v>540175</v>
      </c>
      <c r="C29" s="268" t="s">
        <v>3723</v>
      </c>
      <c r="D29" s="268" t="s">
        <v>3727</v>
      </c>
      <c r="E29" s="268" t="s">
        <v>584</v>
      </c>
      <c r="F29" s="381">
        <v>19800</v>
      </c>
      <c r="G29" s="267">
        <v>28.95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44109</v>
      </c>
      <c r="B30" s="267">
        <v>540175</v>
      </c>
      <c r="C30" s="268" t="s">
        <v>3723</v>
      </c>
      <c r="D30" s="268" t="s">
        <v>3726</v>
      </c>
      <c r="E30" s="268" t="s">
        <v>584</v>
      </c>
      <c r="F30" s="381">
        <v>23000</v>
      </c>
      <c r="G30" s="267">
        <v>28.87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44109</v>
      </c>
      <c r="B31" s="267">
        <v>540175</v>
      </c>
      <c r="C31" s="268" t="s">
        <v>3723</v>
      </c>
      <c r="D31" s="268" t="s">
        <v>3728</v>
      </c>
      <c r="E31" s="268" t="s">
        <v>583</v>
      </c>
      <c r="F31" s="381">
        <v>22001</v>
      </c>
      <c r="G31" s="267">
        <v>28.95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44109</v>
      </c>
      <c r="B32" s="267">
        <v>540175</v>
      </c>
      <c r="C32" s="268" t="s">
        <v>3723</v>
      </c>
      <c r="D32" s="268" t="s">
        <v>3728</v>
      </c>
      <c r="E32" s="268" t="s">
        <v>584</v>
      </c>
      <c r="F32" s="381">
        <v>5500</v>
      </c>
      <c r="G32" s="267">
        <v>28.94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44109</v>
      </c>
      <c r="B33" s="267">
        <v>511764</v>
      </c>
      <c r="C33" s="268" t="s">
        <v>3692</v>
      </c>
      <c r="D33" s="268" t="s">
        <v>3693</v>
      </c>
      <c r="E33" s="268" t="s">
        <v>584</v>
      </c>
      <c r="F33" s="381">
        <v>25778</v>
      </c>
      <c r="G33" s="267">
        <v>18.09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44109</v>
      </c>
      <c r="B34" s="267" t="s">
        <v>3729</v>
      </c>
      <c r="C34" s="268" t="s">
        <v>3730</v>
      </c>
      <c r="D34" s="268" t="s">
        <v>3696</v>
      </c>
      <c r="E34" s="268" t="s">
        <v>583</v>
      </c>
      <c r="F34" s="381">
        <v>516324</v>
      </c>
      <c r="G34" s="267">
        <v>280.7</v>
      </c>
      <c r="H34" s="345" t="s">
        <v>2952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44109</v>
      </c>
      <c r="B35" s="267" t="s">
        <v>3685</v>
      </c>
      <c r="C35" s="268" t="s">
        <v>3694</v>
      </c>
      <c r="D35" s="268" t="s">
        <v>3695</v>
      </c>
      <c r="E35" s="268" t="s">
        <v>583</v>
      </c>
      <c r="F35" s="381">
        <v>214663</v>
      </c>
      <c r="G35" s="267">
        <v>539.69000000000005</v>
      </c>
      <c r="H35" s="345" t="s">
        <v>2952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44109</v>
      </c>
      <c r="B36" s="267" t="s">
        <v>3731</v>
      </c>
      <c r="C36" s="268" t="s">
        <v>3732</v>
      </c>
      <c r="D36" s="268" t="s">
        <v>3733</v>
      </c>
      <c r="E36" s="268" t="s">
        <v>583</v>
      </c>
      <c r="F36" s="381">
        <v>129474</v>
      </c>
      <c r="G36" s="267">
        <v>13.91</v>
      </c>
      <c r="H36" s="345" t="s">
        <v>2952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44109</v>
      </c>
      <c r="B37" s="267" t="s">
        <v>3734</v>
      </c>
      <c r="C37" s="268" t="s">
        <v>3735</v>
      </c>
      <c r="D37" s="268" t="s">
        <v>3736</v>
      </c>
      <c r="E37" s="268" t="s">
        <v>583</v>
      </c>
      <c r="F37" s="381">
        <v>60000</v>
      </c>
      <c r="G37" s="267">
        <v>16.5</v>
      </c>
      <c r="H37" s="345" t="s">
        <v>2952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44109</v>
      </c>
      <c r="B38" s="267" t="s">
        <v>166</v>
      </c>
      <c r="C38" s="268" t="s">
        <v>3697</v>
      </c>
      <c r="D38" s="268" t="s">
        <v>3737</v>
      </c>
      <c r="E38" s="268" t="s">
        <v>583</v>
      </c>
      <c r="F38" s="381">
        <v>312656</v>
      </c>
      <c r="G38" s="267">
        <v>1324.27</v>
      </c>
      <c r="H38" s="345" t="s">
        <v>2952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44109</v>
      </c>
      <c r="B39" s="267" t="s">
        <v>166</v>
      </c>
      <c r="C39" s="268" t="s">
        <v>3697</v>
      </c>
      <c r="D39" s="268" t="s">
        <v>3698</v>
      </c>
      <c r="E39" s="268" t="s">
        <v>583</v>
      </c>
      <c r="F39" s="381">
        <v>303132</v>
      </c>
      <c r="G39" s="267">
        <v>1300.82</v>
      </c>
      <c r="H39" s="345" t="s">
        <v>2952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44109</v>
      </c>
      <c r="B40" s="267" t="s">
        <v>166</v>
      </c>
      <c r="C40" s="268" t="s">
        <v>3697</v>
      </c>
      <c r="D40" s="268" t="s">
        <v>3699</v>
      </c>
      <c r="E40" s="268" t="s">
        <v>583</v>
      </c>
      <c r="F40" s="381">
        <v>308928</v>
      </c>
      <c r="G40" s="267">
        <v>1298.28</v>
      </c>
      <c r="H40" s="345" t="s">
        <v>2952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44109</v>
      </c>
      <c r="B41" s="267" t="s">
        <v>3738</v>
      </c>
      <c r="C41" s="268" t="s">
        <v>3739</v>
      </c>
      <c r="D41" s="268" t="s">
        <v>3736</v>
      </c>
      <c r="E41" s="268" t="s">
        <v>583</v>
      </c>
      <c r="F41" s="381">
        <v>67500</v>
      </c>
      <c r="G41" s="267">
        <v>23</v>
      </c>
      <c r="H41" s="345" t="s">
        <v>2952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44109</v>
      </c>
      <c r="B42" s="267" t="s">
        <v>3729</v>
      </c>
      <c r="C42" s="268" t="s">
        <v>3730</v>
      </c>
      <c r="D42" s="268" t="s">
        <v>3696</v>
      </c>
      <c r="E42" s="268" t="s">
        <v>584</v>
      </c>
      <c r="F42" s="381">
        <v>516297</v>
      </c>
      <c r="G42" s="267">
        <v>280.67</v>
      </c>
      <c r="H42" s="345" t="s">
        <v>2952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44109</v>
      </c>
      <c r="B43" s="267" t="s">
        <v>3729</v>
      </c>
      <c r="C43" s="268" t="s">
        <v>3730</v>
      </c>
      <c r="D43" s="268" t="s">
        <v>3740</v>
      </c>
      <c r="E43" s="268" t="s">
        <v>584</v>
      </c>
      <c r="F43" s="381">
        <v>524649</v>
      </c>
      <c r="G43" s="267">
        <v>280.13</v>
      </c>
      <c r="H43" s="345" t="s">
        <v>2952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44109</v>
      </c>
      <c r="B44" s="267" t="s">
        <v>3685</v>
      </c>
      <c r="C44" s="268" t="s">
        <v>3694</v>
      </c>
      <c r="D44" s="268" t="s">
        <v>3695</v>
      </c>
      <c r="E44" s="268" t="s">
        <v>584</v>
      </c>
      <c r="F44" s="381">
        <v>215700</v>
      </c>
      <c r="G44" s="267">
        <v>539.82000000000005</v>
      </c>
      <c r="H44" s="345" t="s">
        <v>2952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44109</v>
      </c>
      <c r="B45" s="267" t="s">
        <v>3731</v>
      </c>
      <c r="C45" s="268" t="s">
        <v>3732</v>
      </c>
      <c r="D45" s="268" t="s">
        <v>3741</v>
      </c>
      <c r="E45" s="268" t="s">
        <v>584</v>
      </c>
      <c r="F45" s="381">
        <v>102735</v>
      </c>
      <c r="G45" s="267">
        <v>13.99</v>
      </c>
      <c r="H45" s="345" t="s">
        <v>2952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44109</v>
      </c>
      <c r="B46" s="267" t="s">
        <v>3734</v>
      </c>
      <c r="C46" s="268" t="s">
        <v>3735</v>
      </c>
      <c r="D46" s="268" t="s">
        <v>3742</v>
      </c>
      <c r="E46" s="268" t="s">
        <v>584</v>
      </c>
      <c r="F46" s="381">
        <v>64000</v>
      </c>
      <c r="G46" s="267">
        <v>16.5</v>
      </c>
      <c r="H46" s="345" t="s">
        <v>2952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44109</v>
      </c>
      <c r="B47" s="267" t="s">
        <v>166</v>
      </c>
      <c r="C47" s="268" t="s">
        <v>3697</v>
      </c>
      <c r="D47" s="268" t="s">
        <v>3699</v>
      </c>
      <c r="E47" s="268" t="s">
        <v>584</v>
      </c>
      <c r="F47" s="381">
        <v>308873</v>
      </c>
      <c r="G47" s="267">
        <v>1297.31</v>
      </c>
      <c r="H47" s="345" t="s">
        <v>2952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44109</v>
      </c>
      <c r="B48" s="267" t="s">
        <v>166</v>
      </c>
      <c r="C48" s="268" t="s">
        <v>3697</v>
      </c>
      <c r="D48" s="268" t="s">
        <v>3737</v>
      </c>
      <c r="E48" s="268" t="s">
        <v>584</v>
      </c>
      <c r="F48" s="381">
        <v>294656</v>
      </c>
      <c r="G48" s="267">
        <v>1316.66</v>
      </c>
      <c r="H48" s="345" t="s">
        <v>2952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44109</v>
      </c>
      <c r="B49" s="267" t="s">
        <v>166</v>
      </c>
      <c r="C49" s="268" t="s">
        <v>3697</v>
      </c>
      <c r="D49" s="268" t="s">
        <v>3698</v>
      </c>
      <c r="E49" s="268" t="s">
        <v>584</v>
      </c>
      <c r="F49" s="381">
        <v>303917</v>
      </c>
      <c r="G49" s="267">
        <v>1301.18</v>
      </c>
      <c r="H49" s="345" t="s">
        <v>2952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44109</v>
      </c>
      <c r="B50" s="267" t="s">
        <v>3738</v>
      </c>
      <c r="C50" s="268" t="s">
        <v>3739</v>
      </c>
      <c r="D50" s="268" t="s">
        <v>3742</v>
      </c>
      <c r="E50" s="268" t="s">
        <v>584</v>
      </c>
      <c r="F50" s="381">
        <v>67500</v>
      </c>
      <c r="G50" s="267">
        <v>23</v>
      </c>
      <c r="H50" s="345" t="s">
        <v>2952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B51" s="267"/>
      <c r="C51" s="268"/>
      <c r="D51" s="268"/>
      <c r="E51" s="268"/>
      <c r="F51" s="381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B52" s="267"/>
      <c r="C52" s="268"/>
      <c r="D52" s="268"/>
      <c r="E52" s="268"/>
      <c r="F52" s="381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B53" s="267"/>
      <c r="C53" s="268"/>
      <c r="D53" s="268"/>
      <c r="E53" s="268"/>
      <c r="F53" s="381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B54" s="267"/>
      <c r="C54" s="268"/>
      <c r="D54" s="268"/>
      <c r="E54" s="268"/>
      <c r="F54" s="381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B55" s="267"/>
      <c r="C55" s="268"/>
      <c r="D55" s="268"/>
      <c r="E55" s="268"/>
      <c r="F55" s="381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B56" s="267"/>
      <c r="C56" s="268"/>
      <c r="D56" s="268"/>
      <c r="E56" s="268"/>
      <c r="F56" s="381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B57" s="267"/>
      <c r="C57" s="268"/>
      <c r="D57" s="268"/>
      <c r="E57" s="268"/>
      <c r="F57" s="381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B58" s="267"/>
      <c r="C58" s="268"/>
      <c r="D58" s="268"/>
      <c r="E58" s="268"/>
      <c r="F58" s="381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B59" s="267"/>
      <c r="C59" s="268"/>
      <c r="D59" s="268"/>
      <c r="E59" s="268"/>
      <c r="F59" s="381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3"/>
  <sheetViews>
    <sheetView zoomScale="70" zoomScaleNormal="70" workbookViewId="0">
      <selection activeCell="I26" sqref="I2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3684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44110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0" customFormat="1" ht="14.25">
      <c r="A10" s="427">
        <v>1</v>
      </c>
      <c r="B10" s="428">
        <v>44064</v>
      </c>
      <c r="C10" s="429"/>
      <c r="D10" s="430" t="s">
        <v>284</v>
      </c>
      <c r="E10" s="431" t="s">
        <v>600</v>
      </c>
      <c r="F10" s="432">
        <v>172</v>
      </c>
      <c r="G10" s="431">
        <v>160</v>
      </c>
      <c r="H10" s="491">
        <v>180.5</v>
      </c>
      <c r="I10" s="433">
        <v>195</v>
      </c>
      <c r="J10" s="434" t="s">
        <v>3635</v>
      </c>
      <c r="K10" s="434">
        <f t="shared" ref="K10" si="0">H10-F10</f>
        <v>8.5</v>
      </c>
      <c r="L10" s="459">
        <f t="shared" ref="L10" si="1">(F10*-0.8)/100</f>
        <v>-1.3759999999999999</v>
      </c>
      <c r="M10" s="435">
        <f t="shared" ref="M10" si="2">(K10+L10)/F10</f>
        <v>4.1418604651162795E-2</v>
      </c>
      <c r="N10" s="436" t="s">
        <v>599</v>
      </c>
      <c r="O10" s="437">
        <v>44070</v>
      </c>
      <c r="Q10" s="421"/>
      <c r="R10" s="422" t="s">
        <v>3186</v>
      </c>
      <c r="S10" s="421"/>
      <c r="T10" s="421"/>
      <c r="U10" s="421"/>
      <c r="V10" s="421"/>
      <c r="W10" s="421"/>
      <c r="X10" s="421"/>
      <c r="Y10" s="421"/>
      <c r="Z10" s="421"/>
      <c r="AA10" s="421"/>
      <c r="AB10" s="421"/>
    </row>
    <row r="11" spans="1:28" s="420" customFormat="1" ht="14.25">
      <c r="A11" s="383">
        <v>2</v>
      </c>
      <c r="B11" s="408">
        <v>44076</v>
      </c>
      <c r="C11" s="415"/>
      <c r="D11" s="449" t="s">
        <v>153</v>
      </c>
      <c r="E11" s="416" t="s">
        <v>600</v>
      </c>
      <c r="F11" s="416" t="s">
        <v>3637</v>
      </c>
      <c r="G11" s="424">
        <v>15300</v>
      </c>
      <c r="H11" s="416"/>
      <c r="I11" s="411" t="s">
        <v>3638</v>
      </c>
      <c r="J11" s="417" t="s">
        <v>601</v>
      </c>
      <c r="K11" s="417"/>
      <c r="L11" s="461"/>
      <c r="M11" s="417"/>
      <c r="N11" s="418"/>
      <c r="O11" s="419"/>
      <c r="Q11" s="421"/>
      <c r="R11" s="422" t="s">
        <v>602</v>
      </c>
      <c r="S11" s="421"/>
      <c r="T11" s="421"/>
      <c r="U11" s="421"/>
      <c r="V11" s="421"/>
      <c r="W11" s="421"/>
      <c r="X11" s="421"/>
      <c r="Y11" s="421"/>
      <c r="Z11" s="421"/>
      <c r="AA11" s="421"/>
      <c r="AB11" s="421"/>
    </row>
    <row r="12" spans="1:28" s="420" customFormat="1" ht="14.25">
      <c r="A12" s="427">
        <v>3</v>
      </c>
      <c r="B12" s="428">
        <v>44088</v>
      </c>
      <c r="C12" s="429"/>
      <c r="D12" s="430" t="s">
        <v>424</v>
      </c>
      <c r="E12" s="431" t="s">
        <v>600</v>
      </c>
      <c r="F12" s="432">
        <v>263.5</v>
      </c>
      <c r="G12" s="431">
        <v>248</v>
      </c>
      <c r="H12" s="431">
        <v>274</v>
      </c>
      <c r="I12" s="433">
        <v>290</v>
      </c>
      <c r="J12" s="434" t="s">
        <v>3643</v>
      </c>
      <c r="K12" s="434">
        <f t="shared" ref="K12" si="3">H12-F12</f>
        <v>10.5</v>
      </c>
      <c r="L12" s="459">
        <f t="shared" ref="L12" si="4">(F12*-0.8)/100</f>
        <v>-2.1080000000000001</v>
      </c>
      <c r="M12" s="435">
        <f t="shared" ref="M12" si="5">(K12+L12)/F12</f>
        <v>3.184819734345351E-2</v>
      </c>
      <c r="N12" s="436" t="s">
        <v>599</v>
      </c>
      <c r="O12" s="437">
        <v>44091</v>
      </c>
      <c r="Q12" s="421"/>
      <c r="R12" s="422" t="s">
        <v>3186</v>
      </c>
      <c r="S12" s="421"/>
      <c r="T12" s="421"/>
      <c r="U12" s="421"/>
      <c r="V12" s="421"/>
      <c r="W12" s="421"/>
      <c r="X12" s="421"/>
      <c r="Y12" s="421"/>
      <c r="Z12" s="421"/>
      <c r="AA12" s="421"/>
      <c r="AB12" s="421"/>
    </row>
    <row r="13" spans="1:28" s="420" customFormat="1" ht="14.25">
      <c r="A13" s="383">
        <v>4</v>
      </c>
      <c r="B13" s="408">
        <v>44088</v>
      </c>
      <c r="C13" s="415"/>
      <c r="D13" s="449" t="s">
        <v>380</v>
      </c>
      <c r="E13" s="416" t="s">
        <v>600</v>
      </c>
      <c r="F13" s="416" t="s">
        <v>3639</v>
      </c>
      <c r="G13" s="424">
        <v>870</v>
      </c>
      <c r="H13" s="416"/>
      <c r="I13" s="411" t="s">
        <v>3640</v>
      </c>
      <c r="J13" s="417" t="s">
        <v>601</v>
      </c>
      <c r="K13" s="417"/>
      <c r="L13" s="461"/>
      <c r="M13" s="417"/>
      <c r="N13" s="418"/>
      <c r="O13" s="419"/>
      <c r="Q13" s="421"/>
      <c r="R13" s="422" t="s">
        <v>602</v>
      </c>
      <c r="S13" s="421"/>
      <c r="T13" s="421"/>
      <c r="U13" s="421"/>
      <c r="V13" s="421"/>
      <c r="W13" s="421"/>
      <c r="X13" s="421"/>
      <c r="Y13" s="421"/>
      <c r="Z13" s="421"/>
      <c r="AA13" s="421"/>
      <c r="AB13" s="421"/>
    </row>
    <row r="14" spans="1:28" s="420" customFormat="1" ht="14.25">
      <c r="A14" s="427">
        <v>5</v>
      </c>
      <c r="B14" s="428">
        <v>44088</v>
      </c>
      <c r="C14" s="429"/>
      <c r="D14" s="430" t="s">
        <v>106</v>
      </c>
      <c r="E14" s="431" t="s">
        <v>600</v>
      </c>
      <c r="F14" s="432">
        <v>663</v>
      </c>
      <c r="G14" s="431">
        <v>630</v>
      </c>
      <c r="H14" s="431">
        <v>692</v>
      </c>
      <c r="I14" s="433">
        <v>730</v>
      </c>
      <c r="J14" s="434" t="s">
        <v>3658</v>
      </c>
      <c r="K14" s="434">
        <f t="shared" ref="K14" si="6">H14-F14</f>
        <v>29</v>
      </c>
      <c r="L14" s="459">
        <f t="shared" ref="L14" si="7">(F14*-0.8)/100</f>
        <v>-5.3039999999999994</v>
      </c>
      <c r="M14" s="435">
        <f t="shared" ref="M14" si="8">(K14+L14)/F14</f>
        <v>3.5740573152337862E-2</v>
      </c>
      <c r="N14" s="436" t="s">
        <v>599</v>
      </c>
      <c r="O14" s="437">
        <v>44102</v>
      </c>
      <c r="Q14" s="421"/>
      <c r="R14" s="422" t="s">
        <v>3186</v>
      </c>
      <c r="S14" s="421"/>
      <c r="T14" s="421"/>
      <c r="U14" s="421"/>
      <c r="V14" s="421"/>
      <c r="W14" s="421"/>
      <c r="X14" s="421"/>
      <c r="Y14" s="421"/>
      <c r="Z14" s="421"/>
      <c r="AA14" s="421"/>
      <c r="AB14" s="421"/>
    </row>
    <row r="15" spans="1:28" s="420" customFormat="1" ht="14.25">
      <c r="A15" s="383">
        <v>6</v>
      </c>
      <c r="B15" s="408">
        <v>44091</v>
      </c>
      <c r="C15" s="415"/>
      <c r="D15" s="449" t="s">
        <v>174</v>
      </c>
      <c r="E15" s="416" t="s">
        <v>600</v>
      </c>
      <c r="F15" s="416" t="s">
        <v>3641</v>
      </c>
      <c r="G15" s="424">
        <v>1180</v>
      </c>
      <c r="H15" s="416"/>
      <c r="I15" s="411" t="s">
        <v>3642</v>
      </c>
      <c r="J15" s="417" t="s">
        <v>601</v>
      </c>
      <c r="K15" s="417"/>
      <c r="L15" s="461"/>
      <c r="M15" s="417"/>
      <c r="N15" s="418"/>
      <c r="O15" s="419"/>
      <c r="Q15" s="421"/>
      <c r="R15" s="422" t="s">
        <v>3186</v>
      </c>
      <c r="S15" s="421"/>
      <c r="T15" s="421"/>
      <c r="U15" s="421"/>
      <c r="V15" s="421"/>
      <c r="W15" s="421"/>
      <c r="X15" s="421"/>
      <c r="Y15" s="421"/>
      <c r="Z15" s="421"/>
      <c r="AA15" s="421"/>
      <c r="AB15" s="421"/>
    </row>
    <row r="16" spans="1:28" s="420" customFormat="1" ht="14.25">
      <c r="A16" s="383">
        <v>7</v>
      </c>
      <c r="B16" s="408">
        <v>44096</v>
      </c>
      <c r="C16" s="415"/>
      <c r="D16" s="449" t="s">
        <v>802</v>
      </c>
      <c r="E16" s="416" t="s">
        <v>600</v>
      </c>
      <c r="F16" s="416" t="s">
        <v>3648</v>
      </c>
      <c r="G16" s="424">
        <v>980</v>
      </c>
      <c r="H16" s="416"/>
      <c r="I16" s="411">
        <v>1150</v>
      </c>
      <c r="J16" s="417" t="s">
        <v>601</v>
      </c>
      <c r="K16" s="417"/>
      <c r="L16" s="461"/>
      <c r="M16" s="417"/>
      <c r="N16" s="418"/>
      <c r="O16" s="419"/>
      <c r="Q16" s="421"/>
      <c r="R16" s="422" t="s">
        <v>602</v>
      </c>
      <c r="S16" s="421"/>
      <c r="T16" s="421"/>
      <c r="U16" s="421"/>
      <c r="V16" s="421"/>
      <c r="W16" s="421"/>
      <c r="X16" s="421"/>
      <c r="Y16" s="421"/>
      <c r="Z16" s="421"/>
      <c r="AA16" s="421"/>
      <c r="AB16" s="421"/>
    </row>
    <row r="17" spans="1:28" s="420" customFormat="1" ht="14.25">
      <c r="A17" s="383">
        <v>8</v>
      </c>
      <c r="B17" s="408">
        <v>44097</v>
      </c>
      <c r="C17" s="415"/>
      <c r="D17" s="449" t="s">
        <v>128</v>
      </c>
      <c r="E17" s="416" t="s">
        <v>600</v>
      </c>
      <c r="F17" s="416" t="s">
        <v>3649</v>
      </c>
      <c r="G17" s="424">
        <v>166</v>
      </c>
      <c r="H17" s="416"/>
      <c r="I17" s="411" t="s">
        <v>3650</v>
      </c>
      <c r="J17" s="417" t="s">
        <v>601</v>
      </c>
      <c r="K17" s="417"/>
      <c r="L17" s="461"/>
      <c r="M17" s="417"/>
      <c r="N17" s="418"/>
      <c r="O17" s="419"/>
      <c r="Q17" s="421"/>
      <c r="R17" s="422" t="s">
        <v>602</v>
      </c>
      <c r="S17" s="421"/>
      <c r="T17" s="421"/>
      <c r="U17" s="421"/>
      <c r="V17" s="421"/>
      <c r="W17" s="421"/>
      <c r="X17" s="421"/>
      <c r="Y17" s="421"/>
      <c r="Z17" s="421"/>
      <c r="AA17" s="421"/>
      <c r="AB17" s="421"/>
    </row>
    <row r="18" spans="1:28" s="420" customFormat="1" ht="14.25">
      <c r="A18" s="427">
        <v>9</v>
      </c>
      <c r="B18" s="428">
        <v>44097</v>
      </c>
      <c r="C18" s="429"/>
      <c r="D18" s="430" t="s">
        <v>569</v>
      </c>
      <c r="E18" s="431" t="s">
        <v>600</v>
      </c>
      <c r="F18" s="432">
        <v>2110</v>
      </c>
      <c r="G18" s="431">
        <v>1980</v>
      </c>
      <c r="H18" s="431">
        <v>2192.5</v>
      </c>
      <c r="I18" s="433" t="s">
        <v>3651</v>
      </c>
      <c r="J18" s="434" t="s">
        <v>3662</v>
      </c>
      <c r="K18" s="434">
        <f t="shared" ref="K18" si="9">H18-F18</f>
        <v>82.5</v>
      </c>
      <c r="L18" s="459">
        <f>(F18*-0.7)/100</f>
        <v>-14.77</v>
      </c>
      <c r="M18" s="435">
        <f>(K18+L18)/F18</f>
        <v>3.2099526066350713E-2</v>
      </c>
      <c r="N18" s="436" t="s">
        <v>599</v>
      </c>
      <c r="O18" s="437">
        <v>44103</v>
      </c>
      <c r="Q18" s="421"/>
      <c r="R18" s="422" t="s">
        <v>602</v>
      </c>
      <c r="S18" s="421"/>
      <c r="T18" s="421"/>
      <c r="U18" s="421"/>
      <c r="V18" s="421"/>
      <c r="W18" s="421"/>
      <c r="X18" s="421"/>
      <c r="Y18" s="421"/>
      <c r="Z18" s="421"/>
      <c r="AA18" s="421"/>
      <c r="AB18" s="421"/>
    </row>
    <row r="19" spans="1:28" s="420" customFormat="1" ht="14.25">
      <c r="A19" s="427">
        <v>10</v>
      </c>
      <c r="B19" s="428">
        <v>44097</v>
      </c>
      <c r="C19" s="429"/>
      <c r="D19" s="430" t="s">
        <v>86</v>
      </c>
      <c r="E19" s="431" t="s">
        <v>600</v>
      </c>
      <c r="F19" s="432">
        <v>372.5</v>
      </c>
      <c r="G19" s="431">
        <v>350</v>
      </c>
      <c r="H19" s="431">
        <v>386.5</v>
      </c>
      <c r="I19" s="433" t="s">
        <v>3652</v>
      </c>
      <c r="J19" s="434" t="s">
        <v>3657</v>
      </c>
      <c r="K19" s="434">
        <f t="shared" ref="K19" si="10">H19-F19</f>
        <v>14</v>
      </c>
      <c r="L19" s="459">
        <f>(F19*-0.7)/100</f>
        <v>-2.6074999999999999</v>
      </c>
      <c r="M19" s="435">
        <f>(K19+L19)/F19</f>
        <v>3.0583892617449666E-2</v>
      </c>
      <c r="N19" s="436" t="s">
        <v>599</v>
      </c>
      <c r="O19" s="437">
        <v>44102</v>
      </c>
      <c r="Q19" s="421"/>
      <c r="R19" s="422" t="s">
        <v>3186</v>
      </c>
      <c r="S19" s="421"/>
      <c r="T19" s="421"/>
      <c r="U19" s="421"/>
      <c r="V19" s="421"/>
      <c r="W19" s="421"/>
      <c r="X19" s="421"/>
      <c r="Y19" s="421"/>
      <c r="Z19" s="421"/>
      <c r="AA19" s="421"/>
      <c r="AB19" s="421"/>
    </row>
    <row r="20" spans="1:28" s="420" customFormat="1" ht="14.25">
      <c r="A20" s="383">
        <v>11</v>
      </c>
      <c r="B20" s="408">
        <v>44103</v>
      </c>
      <c r="C20" s="415"/>
      <c r="D20" s="449" t="s">
        <v>3636</v>
      </c>
      <c r="E20" s="416" t="s">
        <v>600</v>
      </c>
      <c r="F20" s="416" t="s">
        <v>3661</v>
      </c>
      <c r="G20" s="424">
        <v>163</v>
      </c>
      <c r="H20" s="416"/>
      <c r="I20" s="411">
        <v>195</v>
      </c>
      <c r="J20" s="503" t="s">
        <v>601</v>
      </c>
      <c r="K20" s="503"/>
      <c r="L20" s="461"/>
      <c r="M20" s="503"/>
      <c r="N20" s="418"/>
      <c r="O20" s="419"/>
      <c r="Q20" s="421"/>
      <c r="R20" s="422" t="s">
        <v>3633</v>
      </c>
      <c r="S20" s="421"/>
      <c r="T20" s="421"/>
      <c r="U20" s="421"/>
      <c r="V20" s="421"/>
      <c r="W20" s="421"/>
      <c r="X20" s="421"/>
      <c r="Y20" s="421"/>
      <c r="Z20" s="421"/>
      <c r="AA20" s="421"/>
      <c r="AB20" s="421"/>
    </row>
    <row r="21" spans="1:28" s="420" customFormat="1" ht="14.25">
      <c r="A21" s="383">
        <v>12</v>
      </c>
      <c r="B21" s="408">
        <v>44103</v>
      </c>
      <c r="C21" s="415"/>
      <c r="D21" s="449" t="s">
        <v>3663</v>
      </c>
      <c r="E21" s="416" t="s">
        <v>600</v>
      </c>
      <c r="F21" s="416" t="s">
        <v>3664</v>
      </c>
      <c r="G21" s="424">
        <v>735</v>
      </c>
      <c r="H21" s="416"/>
      <c r="I21" s="411" t="s">
        <v>3665</v>
      </c>
      <c r="J21" s="503" t="s">
        <v>601</v>
      </c>
      <c r="K21" s="503"/>
      <c r="L21" s="461"/>
      <c r="M21" s="503"/>
      <c r="N21" s="418"/>
      <c r="O21" s="419"/>
      <c r="Q21" s="421"/>
      <c r="R21" s="422" t="s">
        <v>3186</v>
      </c>
      <c r="S21" s="421"/>
      <c r="T21" s="421"/>
      <c r="U21" s="421"/>
      <c r="V21" s="421"/>
      <c r="W21" s="421"/>
      <c r="X21" s="421"/>
      <c r="Y21" s="421"/>
      <c r="Z21" s="421"/>
      <c r="AA21" s="421"/>
      <c r="AB21" s="421"/>
    </row>
    <row r="22" spans="1:28" s="420" customFormat="1" ht="14.25">
      <c r="A22" s="383">
        <v>13</v>
      </c>
      <c r="B22" s="408">
        <v>44105</v>
      </c>
      <c r="C22" s="415"/>
      <c r="D22" s="449" t="s">
        <v>3678</v>
      </c>
      <c r="E22" s="416" t="s">
        <v>600</v>
      </c>
      <c r="F22" s="416" t="s">
        <v>3679</v>
      </c>
      <c r="G22" s="424">
        <v>1690</v>
      </c>
      <c r="H22" s="416"/>
      <c r="I22" s="411" t="s">
        <v>3680</v>
      </c>
      <c r="J22" s="503" t="s">
        <v>601</v>
      </c>
      <c r="K22" s="503"/>
      <c r="L22" s="461"/>
      <c r="M22" s="503"/>
      <c r="N22" s="418"/>
      <c r="O22" s="419"/>
      <c r="Q22" s="421"/>
      <c r="R22" s="422" t="s">
        <v>3633</v>
      </c>
      <c r="S22" s="421"/>
      <c r="T22" s="421"/>
      <c r="U22" s="421"/>
      <c r="V22" s="421"/>
      <c r="W22" s="421"/>
      <c r="X22" s="421"/>
      <c r="Y22" s="421"/>
      <c r="Z22" s="421"/>
      <c r="AA22" s="421"/>
      <c r="AB22" s="421"/>
    </row>
    <row r="23" spans="1:28" s="420" customFormat="1" ht="14.25">
      <c r="A23" s="383"/>
      <c r="B23" s="408"/>
      <c r="C23" s="415"/>
      <c r="D23" s="449"/>
      <c r="E23" s="416"/>
      <c r="F23" s="416"/>
      <c r="G23" s="424"/>
      <c r="H23" s="416"/>
      <c r="I23" s="411"/>
      <c r="J23" s="503"/>
      <c r="K23" s="503"/>
      <c r="L23" s="461"/>
      <c r="M23" s="503"/>
      <c r="N23" s="418"/>
      <c r="O23" s="419"/>
      <c r="Q23" s="421"/>
      <c r="R23" s="422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</row>
    <row r="24" spans="1:28" s="420" customFormat="1" ht="14.25">
      <c r="A24" s="383"/>
      <c r="B24" s="408"/>
      <c r="C24" s="415"/>
      <c r="D24" s="449"/>
      <c r="E24" s="416"/>
      <c r="F24" s="416"/>
      <c r="G24" s="424"/>
      <c r="H24" s="416"/>
      <c r="I24" s="411"/>
      <c r="J24" s="503"/>
      <c r="K24" s="503"/>
      <c r="L24" s="461"/>
      <c r="M24" s="503"/>
      <c r="N24" s="418"/>
      <c r="O24" s="419"/>
      <c r="Q24" s="421"/>
      <c r="R24" s="422"/>
      <c r="S24" s="421"/>
      <c r="T24" s="421"/>
      <c r="U24" s="421"/>
      <c r="V24" s="421"/>
      <c r="W24" s="421"/>
      <c r="X24" s="421"/>
      <c r="Y24" s="421"/>
      <c r="Z24" s="421"/>
      <c r="AA24" s="421"/>
      <c r="AB24" s="421"/>
    </row>
    <row r="25" spans="1:28" s="420" customFormat="1" ht="14.25">
      <c r="A25" s="383"/>
      <c r="B25" s="408"/>
      <c r="C25" s="415"/>
      <c r="D25" s="449"/>
      <c r="E25" s="416"/>
      <c r="F25" s="416"/>
      <c r="G25" s="424"/>
      <c r="H25" s="416"/>
      <c r="I25" s="411"/>
      <c r="J25" s="503"/>
      <c r="K25" s="503"/>
      <c r="L25" s="461"/>
      <c r="M25" s="503"/>
      <c r="N25" s="418"/>
      <c r="O25" s="419"/>
      <c r="Q25" s="421"/>
      <c r="R25" s="422"/>
      <c r="S25" s="421"/>
      <c r="T25" s="421"/>
      <c r="U25" s="421"/>
      <c r="V25" s="421"/>
      <c r="W25" s="421"/>
      <c r="X25" s="421"/>
      <c r="Y25" s="421"/>
      <c r="Z25" s="421"/>
      <c r="AA25" s="421"/>
      <c r="AB25" s="421"/>
    </row>
    <row r="26" spans="1:28" s="420" customFormat="1" ht="14.25">
      <c r="A26" s="383"/>
      <c r="B26" s="408"/>
      <c r="C26" s="415"/>
      <c r="D26" s="449"/>
      <c r="E26" s="416"/>
      <c r="F26" s="416"/>
      <c r="G26" s="424"/>
      <c r="H26" s="416"/>
      <c r="I26" s="411"/>
      <c r="J26" s="503"/>
      <c r="K26" s="503"/>
      <c r="L26" s="461"/>
      <c r="M26" s="503"/>
      <c r="N26" s="418"/>
      <c r="O26" s="419"/>
      <c r="Q26" s="421"/>
      <c r="R26" s="422"/>
      <c r="S26" s="421"/>
      <c r="T26" s="421"/>
      <c r="U26" s="421"/>
      <c r="V26" s="421"/>
      <c r="W26" s="421"/>
      <c r="X26" s="421"/>
      <c r="Y26" s="421"/>
      <c r="Z26" s="421"/>
      <c r="AA26" s="421"/>
      <c r="AB26" s="421"/>
    </row>
    <row r="27" spans="1:28" s="420" customFormat="1" ht="14.25">
      <c r="A27" s="383"/>
      <c r="B27" s="408"/>
      <c r="C27" s="415"/>
      <c r="D27" s="449"/>
      <c r="E27" s="416"/>
      <c r="F27" s="416"/>
      <c r="G27" s="424"/>
      <c r="H27" s="416"/>
      <c r="I27" s="411"/>
      <c r="J27" s="503"/>
      <c r="K27" s="503"/>
      <c r="L27" s="461"/>
      <c r="M27" s="503"/>
      <c r="N27" s="418"/>
      <c r="O27" s="419"/>
      <c r="Q27" s="421"/>
      <c r="R27" s="422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</row>
    <row r="28" spans="1:28" s="420" customFormat="1" ht="14.25">
      <c r="A28" s="383"/>
      <c r="B28" s="408"/>
      <c r="C28" s="415"/>
      <c r="D28" s="449"/>
      <c r="E28" s="416"/>
      <c r="F28" s="416"/>
      <c r="G28" s="424"/>
      <c r="H28" s="416"/>
      <c r="I28" s="411"/>
      <c r="J28" s="503"/>
      <c r="K28" s="503"/>
      <c r="L28" s="461"/>
      <c r="M28" s="503"/>
      <c r="N28" s="418"/>
      <c r="O28" s="419"/>
      <c r="Q28" s="421"/>
      <c r="R28" s="422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</row>
    <row r="29" spans="1:28" s="420" customFormat="1" ht="14.25">
      <c r="A29" s="383"/>
      <c r="B29" s="408"/>
      <c r="C29" s="415"/>
      <c r="D29" s="449"/>
      <c r="E29" s="416"/>
      <c r="F29" s="416"/>
      <c r="G29" s="424"/>
      <c r="H29" s="416"/>
      <c r="I29" s="411"/>
      <c r="J29" s="503"/>
      <c r="K29" s="503"/>
      <c r="L29" s="461"/>
      <c r="M29" s="503"/>
      <c r="N29" s="418"/>
      <c r="O29" s="419"/>
      <c r="Q29" s="421"/>
      <c r="R29" s="422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</row>
    <row r="30" spans="1:28" s="420" customFormat="1" ht="14.25">
      <c r="A30" s="383"/>
      <c r="B30" s="408"/>
      <c r="C30" s="415"/>
      <c r="D30" s="449"/>
      <c r="E30" s="416"/>
      <c r="F30" s="416"/>
      <c r="G30" s="424"/>
      <c r="H30" s="416"/>
      <c r="I30" s="411"/>
      <c r="J30" s="503"/>
      <c r="K30" s="503"/>
      <c r="L30" s="461"/>
      <c r="M30" s="503"/>
      <c r="N30" s="418"/>
      <c r="O30" s="419"/>
      <c r="Q30" s="421"/>
      <c r="R30" s="422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</row>
    <row r="31" spans="1:28" s="420" customFormat="1" ht="14.25">
      <c r="A31" s="383"/>
      <c r="B31" s="408"/>
      <c r="C31" s="415"/>
      <c r="D31" s="449"/>
      <c r="E31" s="416"/>
      <c r="F31" s="416"/>
      <c r="G31" s="424"/>
      <c r="H31" s="416"/>
      <c r="I31" s="411"/>
      <c r="J31" s="503"/>
      <c r="K31" s="503"/>
      <c r="L31" s="461"/>
      <c r="M31" s="503"/>
      <c r="N31" s="418"/>
      <c r="O31" s="419"/>
      <c r="Q31" s="421"/>
      <c r="R31" s="422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</row>
    <row r="32" spans="1:28" s="420" customFormat="1" ht="14.25">
      <c r="A32" s="383"/>
      <c r="B32" s="408"/>
      <c r="C32" s="415"/>
      <c r="D32" s="449"/>
      <c r="E32" s="416"/>
      <c r="F32" s="416"/>
      <c r="G32" s="424"/>
      <c r="H32" s="416"/>
      <c r="I32" s="411"/>
      <c r="J32" s="503"/>
      <c r="K32" s="503"/>
      <c r="L32" s="461"/>
      <c r="M32" s="503"/>
      <c r="N32" s="418"/>
      <c r="O32" s="419"/>
      <c r="Q32" s="421"/>
      <c r="R32" s="422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</row>
    <row r="33" spans="1:38" s="5" customFormat="1" ht="14.25">
      <c r="A33" s="383"/>
      <c r="B33" s="408"/>
      <c r="C33" s="409"/>
      <c r="D33" s="390"/>
      <c r="E33" s="410"/>
      <c r="F33" s="411"/>
      <c r="G33" s="412"/>
      <c r="H33" s="412"/>
      <c r="I33" s="411"/>
      <c r="J33" s="377"/>
      <c r="K33" s="377"/>
      <c r="L33" s="462"/>
      <c r="M33" s="376"/>
      <c r="N33" s="388"/>
      <c r="O33" s="382"/>
      <c r="P33" s="420"/>
      <c r="Q33" s="64"/>
      <c r="R33" s="341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603</v>
      </c>
      <c r="B34" s="24"/>
      <c r="C34" s="25"/>
      <c r="D34" s="26"/>
      <c r="E34" s="27"/>
      <c r="F34" s="28"/>
      <c r="G34" s="28"/>
      <c r="H34" s="28"/>
      <c r="I34" s="28"/>
      <c r="J34" s="65"/>
      <c r="K34" s="28"/>
      <c r="L34" s="463"/>
      <c r="M34" s="38"/>
      <c r="N34" s="65"/>
      <c r="O34" s="66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604</v>
      </c>
      <c r="B35" s="23"/>
      <c r="C35" s="23"/>
      <c r="D35" s="23"/>
      <c r="F35" s="30" t="s">
        <v>605</v>
      </c>
      <c r="G35" s="17"/>
      <c r="H35" s="31"/>
      <c r="I35" s="36"/>
      <c r="J35" s="67"/>
      <c r="K35" s="68"/>
      <c r="L35" s="464"/>
      <c r="M35" s="69"/>
      <c r="N35" s="16"/>
      <c r="O35" s="70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606</v>
      </c>
      <c r="B36" s="23"/>
      <c r="C36" s="23"/>
      <c r="D36" s="23"/>
      <c r="E36" s="32"/>
      <c r="F36" s="30" t="s">
        <v>607</v>
      </c>
      <c r="G36" s="17"/>
      <c r="H36" s="31"/>
      <c r="I36" s="36"/>
      <c r="J36" s="67"/>
      <c r="K36" s="68"/>
      <c r="L36" s="464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1"/>
      <c r="K37" s="68"/>
      <c r="L37" s="464"/>
      <c r="M37" s="17"/>
      <c r="N37" s="72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5">
      <c r="A38" s="11"/>
      <c r="B38" s="33" t="s">
        <v>608</v>
      </c>
      <c r="C38" s="33"/>
      <c r="D38" s="33"/>
      <c r="E38" s="33"/>
      <c r="F38" s="34"/>
      <c r="G38" s="32"/>
      <c r="H38" s="32"/>
      <c r="I38" s="73"/>
      <c r="J38" s="74"/>
      <c r="K38" s="75"/>
      <c r="L38" s="465"/>
      <c r="M38" s="12"/>
      <c r="N38" s="11"/>
      <c r="O38" s="53"/>
      <c r="P38" s="7"/>
      <c r="R38" s="82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8.25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609</v>
      </c>
      <c r="H39" s="21" t="s">
        <v>592</v>
      </c>
      <c r="I39" s="21" t="s">
        <v>593</v>
      </c>
      <c r="J39" s="21" t="s">
        <v>594</v>
      </c>
      <c r="K39" s="62" t="s">
        <v>610</v>
      </c>
      <c r="L39" s="466" t="s">
        <v>3630</v>
      </c>
      <c r="M39" s="63" t="s">
        <v>3629</v>
      </c>
      <c r="N39" s="21" t="s">
        <v>597</v>
      </c>
      <c r="O39" s="78" t="s">
        <v>598</v>
      </c>
      <c r="P39" s="7"/>
      <c r="Q39" s="40"/>
      <c r="R39" s="38"/>
      <c r="S39" s="38"/>
      <c r="T39" s="38"/>
    </row>
    <row r="40" spans="1:38" s="404" customFormat="1" ht="15" customHeight="1">
      <c r="A40" s="383">
        <v>1</v>
      </c>
      <c r="B40" s="408">
        <v>44102</v>
      </c>
      <c r="C40" s="415"/>
      <c r="D40" s="449" t="s">
        <v>3654</v>
      </c>
      <c r="E40" s="416" t="s">
        <v>600</v>
      </c>
      <c r="F40" s="501" t="s">
        <v>3655</v>
      </c>
      <c r="G40" s="424">
        <v>602</v>
      </c>
      <c r="H40" s="416"/>
      <c r="I40" s="411" t="s">
        <v>3656</v>
      </c>
      <c r="J40" s="501" t="s">
        <v>601</v>
      </c>
      <c r="K40" s="501"/>
      <c r="L40" s="502"/>
      <c r="M40" s="497"/>
      <c r="N40" s="503"/>
      <c r="O40" s="475"/>
      <c r="P40" s="7"/>
      <c r="Q40" s="7"/>
      <c r="R40" s="344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8" s="404" customFormat="1" ht="15" customHeight="1">
      <c r="A41" s="483">
        <v>2</v>
      </c>
      <c r="B41" s="438">
        <v>44104</v>
      </c>
      <c r="C41" s="441"/>
      <c r="D41" s="484" t="s">
        <v>3666</v>
      </c>
      <c r="E41" s="442" t="s">
        <v>600</v>
      </c>
      <c r="F41" s="498">
        <v>967.5</v>
      </c>
      <c r="G41" s="485">
        <v>940</v>
      </c>
      <c r="H41" s="442">
        <v>940</v>
      </c>
      <c r="I41" s="486">
        <v>1025</v>
      </c>
      <c r="J41" s="479" t="s">
        <v>3681</v>
      </c>
      <c r="K41" s="479">
        <f t="shared" ref="K41:K43" si="11">H41-F41</f>
        <v>-27.5</v>
      </c>
      <c r="L41" s="460">
        <f t="shared" ref="L41:L42" si="12">(F41*-0.7)/100</f>
        <v>-6.7725</v>
      </c>
      <c r="M41" s="425">
        <f t="shared" ref="M41:M43" si="13">(K41+L41)/F41</f>
        <v>-3.5423772609819125E-2</v>
      </c>
      <c r="N41" s="439" t="s">
        <v>663</v>
      </c>
      <c r="O41" s="426">
        <v>44105</v>
      </c>
      <c r="P41" s="7"/>
      <c r="Q41" s="7"/>
      <c r="R41" s="344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4" customFormat="1" ht="15" customHeight="1">
      <c r="A42" s="467">
        <v>3</v>
      </c>
      <c r="B42" s="444">
        <v>44104</v>
      </c>
      <c r="C42" s="468"/>
      <c r="D42" s="481" t="s">
        <v>3667</v>
      </c>
      <c r="E42" s="469" t="s">
        <v>600</v>
      </c>
      <c r="F42" s="509">
        <v>802.5</v>
      </c>
      <c r="G42" s="472">
        <v>770</v>
      </c>
      <c r="H42" s="469">
        <v>821</v>
      </c>
      <c r="I42" s="470" t="s">
        <v>3653</v>
      </c>
      <c r="J42" s="443" t="s">
        <v>3628</v>
      </c>
      <c r="K42" s="443">
        <f t="shared" si="11"/>
        <v>18.5</v>
      </c>
      <c r="L42" s="458">
        <f t="shared" si="12"/>
        <v>-5.6174999999999997</v>
      </c>
      <c r="M42" s="446">
        <f t="shared" si="13"/>
        <v>1.6052959501557634E-2</v>
      </c>
      <c r="N42" s="447" t="s">
        <v>599</v>
      </c>
      <c r="O42" s="482">
        <v>44105</v>
      </c>
      <c r="P42" s="7"/>
      <c r="Q42" s="7"/>
      <c r="R42" s="344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404" customFormat="1" ht="15" customHeight="1">
      <c r="A43" s="467">
        <v>4</v>
      </c>
      <c r="B43" s="444">
        <v>44105</v>
      </c>
      <c r="C43" s="468"/>
      <c r="D43" s="481" t="s">
        <v>3672</v>
      </c>
      <c r="E43" s="469" t="s">
        <v>600</v>
      </c>
      <c r="F43" s="509">
        <v>334</v>
      </c>
      <c r="G43" s="472">
        <v>323</v>
      </c>
      <c r="H43" s="469">
        <v>339.5</v>
      </c>
      <c r="I43" s="470">
        <v>355</v>
      </c>
      <c r="J43" s="443" t="s">
        <v>3646</v>
      </c>
      <c r="K43" s="443">
        <f t="shared" si="11"/>
        <v>5.5</v>
      </c>
      <c r="L43" s="458">
        <f>(F43*-0.07)/100</f>
        <v>-0.23380000000000004</v>
      </c>
      <c r="M43" s="446">
        <f t="shared" si="13"/>
        <v>1.5767065868263472E-2</v>
      </c>
      <c r="N43" s="447" t="s">
        <v>599</v>
      </c>
      <c r="O43" s="482">
        <v>44105</v>
      </c>
      <c r="P43" s="7"/>
      <c r="Q43" s="7"/>
      <c r="R43" s="344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38" s="404" customFormat="1" ht="15" customHeight="1">
      <c r="A44" s="383">
        <v>5</v>
      </c>
      <c r="B44" s="408">
        <v>44105</v>
      </c>
      <c r="C44" s="415"/>
      <c r="D44" s="449" t="s">
        <v>3674</v>
      </c>
      <c r="E44" s="416" t="s">
        <v>600</v>
      </c>
      <c r="F44" s="501" t="s">
        <v>3675</v>
      </c>
      <c r="G44" s="424">
        <v>648</v>
      </c>
      <c r="H44" s="416"/>
      <c r="I44" s="411">
        <v>700</v>
      </c>
      <c r="J44" s="501" t="s">
        <v>601</v>
      </c>
      <c r="K44" s="501"/>
      <c r="L44" s="502"/>
      <c r="M44" s="497"/>
      <c r="N44" s="503"/>
      <c r="O44" s="475"/>
      <c r="P44" s="7"/>
      <c r="Q44" s="7"/>
      <c r="R44" s="344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4" customFormat="1" ht="15" customHeight="1">
      <c r="A45" s="467">
        <v>6</v>
      </c>
      <c r="B45" s="444">
        <v>44109</v>
      </c>
      <c r="C45" s="468"/>
      <c r="D45" s="481" t="s">
        <v>3700</v>
      </c>
      <c r="E45" s="469" t="s">
        <v>600</v>
      </c>
      <c r="F45" s="509">
        <v>396</v>
      </c>
      <c r="G45" s="472">
        <v>385</v>
      </c>
      <c r="H45" s="469">
        <v>402.5</v>
      </c>
      <c r="I45" s="470">
        <v>425</v>
      </c>
      <c r="J45" s="443" t="s">
        <v>3707</v>
      </c>
      <c r="K45" s="443">
        <f t="shared" ref="K45" si="14">H45-F45</f>
        <v>6.5</v>
      </c>
      <c r="L45" s="458">
        <f>(F45*-0.07)/100</f>
        <v>-0.2772</v>
      </c>
      <c r="M45" s="446">
        <f t="shared" ref="M45" si="15">(K45+L45)/F45</f>
        <v>1.5714141414141417E-2</v>
      </c>
      <c r="N45" s="447" t="s">
        <v>599</v>
      </c>
      <c r="O45" s="482">
        <v>44109</v>
      </c>
      <c r="P45" s="7"/>
      <c r="Q45" s="7"/>
      <c r="R45" s="344"/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4" customFormat="1" ht="15" customHeight="1">
      <c r="A46" s="383">
        <v>7</v>
      </c>
      <c r="B46" s="408">
        <v>44109</v>
      </c>
      <c r="C46" s="415"/>
      <c r="D46" s="449" t="s">
        <v>266</v>
      </c>
      <c r="E46" s="416" t="s">
        <v>600</v>
      </c>
      <c r="F46" s="501" t="s">
        <v>3701</v>
      </c>
      <c r="G46" s="424">
        <v>2475</v>
      </c>
      <c r="H46" s="416"/>
      <c r="I46" s="411">
        <v>2600</v>
      </c>
      <c r="J46" s="501" t="s">
        <v>601</v>
      </c>
      <c r="K46" s="501"/>
      <c r="L46" s="502"/>
      <c r="M46" s="497"/>
      <c r="N46" s="503"/>
      <c r="O46" s="475"/>
      <c r="P46" s="7"/>
      <c r="Q46" s="7"/>
      <c r="R46" s="344"/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4" customFormat="1" ht="15" customHeight="1">
      <c r="A47" s="383">
        <v>8</v>
      </c>
      <c r="B47" s="408">
        <v>44109</v>
      </c>
      <c r="C47" s="415"/>
      <c r="D47" s="449" t="s">
        <v>3672</v>
      </c>
      <c r="E47" s="416" t="s">
        <v>600</v>
      </c>
      <c r="F47" s="501" t="s">
        <v>3702</v>
      </c>
      <c r="G47" s="424">
        <v>323</v>
      </c>
      <c r="H47" s="416"/>
      <c r="I47" s="411">
        <v>355</v>
      </c>
      <c r="J47" s="501" t="s">
        <v>601</v>
      </c>
      <c r="K47" s="501"/>
      <c r="L47" s="502"/>
      <c r="M47" s="497"/>
      <c r="N47" s="503"/>
      <c r="O47" s="475"/>
      <c r="P47" s="7"/>
      <c r="Q47" s="7"/>
      <c r="R47" s="344"/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4" customFormat="1" ht="15" customHeight="1">
      <c r="A48" s="383"/>
      <c r="B48" s="408"/>
      <c r="C48" s="415"/>
      <c r="D48" s="449"/>
      <c r="E48" s="416"/>
      <c r="F48" s="501"/>
      <c r="G48" s="424"/>
      <c r="H48" s="416"/>
      <c r="I48" s="411"/>
      <c r="J48" s="501"/>
      <c r="K48" s="501"/>
      <c r="L48" s="502"/>
      <c r="M48" s="497"/>
      <c r="N48" s="503"/>
      <c r="O48" s="475"/>
      <c r="P48" s="7"/>
      <c r="Q48" s="7"/>
      <c r="R48" s="344"/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404" customFormat="1" ht="15" customHeight="1">
      <c r="A49" s="383"/>
      <c r="B49" s="408"/>
      <c r="C49" s="415"/>
      <c r="D49" s="449"/>
      <c r="E49" s="416"/>
      <c r="F49" s="501"/>
      <c r="G49" s="424"/>
      <c r="H49" s="416"/>
      <c r="I49" s="411"/>
      <c r="J49" s="501"/>
      <c r="K49" s="501"/>
      <c r="L49" s="502"/>
      <c r="M49" s="497"/>
      <c r="N49" s="503"/>
      <c r="O49" s="475"/>
      <c r="P49" s="7"/>
      <c r="Q49" s="7"/>
      <c r="R49" s="344"/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404" customFormat="1" ht="15" customHeight="1">
      <c r="A50" s="383"/>
      <c r="B50" s="408"/>
      <c r="C50" s="415"/>
      <c r="D50" s="449"/>
      <c r="E50" s="416"/>
      <c r="F50" s="501"/>
      <c r="G50" s="424"/>
      <c r="H50" s="416"/>
      <c r="I50" s="411"/>
      <c r="J50" s="501"/>
      <c r="K50" s="501"/>
      <c r="L50" s="502"/>
      <c r="M50" s="497"/>
      <c r="N50" s="503"/>
      <c r="O50" s="475"/>
      <c r="P50" s="7"/>
      <c r="Q50" s="7"/>
      <c r="R50" s="344"/>
      <c r="S50" s="40"/>
      <c r="T50" s="40"/>
      <c r="U50" s="40"/>
      <c r="V50" s="40"/>
      <c r="W50" s="40"/>
      <c r="X50" s="40"/>
      <c r="Y50" s="40"/>
      <c r="Z50" s="40"/>
      <c r="AA50" s="40"/>
    </row>
    <row r="51" spans="1:34" s="404" customFormat="1" ht="15" customHeight="1">
      <c r="A51" s="383"/>
      <c r="B51" s="408"/>
      <c r="C51" s="415"/>
      <c r="D51" s="449"/>
      <c r="E51" s="416"/>
      <c r="F51" s="501"/>
      <c r="G51" s="424"/>
      <c r="H51" s="416"/>
      <c r="I51" s="411"/>
      <c r="J51" s="501"/>
      <c r="K51" s="501"/>
      <c r="L51" s="502"/>
      <c r="M51" s="497"/>
      <c r="N51" s="503"/>
      <c r="O51" s="475"/>
      <c r="P51" s="7"/>
      <c r="Q51" s="7"/>
      <c r="R51" s="344"/>
      <c r="S51" s="40"/>
      <c r="T51" s="40"/>
      <c r="U51" s="40"/>
      <c r="V51" s="40"/>
      <c r="W51" s="40"/>
      <c r="X51" s="40"/>
      <c r="Y51" s="40"/>
      <c r="Z51" s="40"/>
      <c r="AA51" s="40"/>
    </row>
    <row r="52" spans="1:34" s="404" customFormat="1" ht="15" customHeight="1">
      <c r="A52" s="383"/>
      <c r="B52" s="408"/>
      <c r="C52" s="415"/>
      <c r="D52" s="449"/>
      <c r="E52" s="416"/>
      <c r="F52" s="501"/>
      <c r="G52" s="424"/>
      <c r="H52" s="416"/>
      <c r="I52" s="411"/>
      <c r="J52" s="501"/>
      <c r="K52" s="501"/>
      <c r="L52" s="502"/>
      <c r="M52" s="497"/>
      <c r="N52" s="503"/>
      <c r="O52" s="475"/>
      <c r="P52" s="7"/>
      <c r="Q52" s="7"/>
      <c r="R52" s="344"/>
      <c r="S52" s="40"/>
      <c r="T52" s="40"/>
      <c r="U52" s="40"/>
      <c r="V52" s="40"/>
      <c r="W52" s="40"/>
      <c r="X52" s="40"/>
      <c r="Y52" s="40"/>
      <c r="Z52" s="40"/>
      <c r="AA52" s="40"/>
    </row>
    <row r="53" spans="1:34" s="404" customFormat="1" ht="15" customHeight="1">
      <c r="A53" s="383"/>
      <c r="B53" s="408"/>
      <c r="C53" s="415"/>
      <c r="D53" s="449"/>
      <c r="E53" s="416"/>
      <c r="F53" s="501"/>
      <c r="G53" s="424"/>
      <c r="H53" s="416"/>
      <c r="I53" s="411"/>
      <c r="J53" s="501"/>
      <c r="K53" s="501"/>
      <c r="L53" s="502"/>
      <c r="M53" s="497"/>
      <c r="N53" s="503"/>
      <c r="O53" s="475"/>
      <c r="P53" s="7"/>
      <c r="Q53" s="7"/>
      <c r="R53" s="344"/>
      <c r="S53" s="40"/>
      <c r="T53" s="40"/>
      <c r="U53" s="40"/>
      <c r="V53" s="40"/>
      <c r="W53" s="40"/>
      <c r="X53" s="40"/>
      <c r="Y53" s="40"/>
      <c r="Z53" s="40"/>
      <c r="AA53" s="40"/>
    </row>
    <row r="54" spans="1:34" s="9" customFormat="1" ht="15" customHeight="1">
      <c r="A54" s="476"/>
      <c r="B54" s="408"/>
      <c r="C54" s="451"/>
      <c r="D54" s="452"/>
      <c r="E54" s="453"/>
      <c r="F54" s="453"/>
      <c r="G54" s="454"/>
      <c r="H54" s="454"/>
      <c r="I54" s="453"/>
      <c r="J54" s="453"/>
      <c r="K54" s="453"/>
      <c r="L54" s="453"/>
      <c r="M54" s="453"/>
      <c r="N54" s="453"/>
      <c r="O54" s="453"/>
      <c r="P54" s="64"/>
      <c r="Q54" s="64"/>
      <c r="R54" s="414"/>
      <c r="S54" s="6"/>
      <c r="T54" s="6"/>
      <c r="U54" s="6"/>
      <c r="V54" s="6"/>
      <c r="W54" s="6"/>
      <c r="X54" s="6"/>
      <c r="Y54" s="6"/>
      <c r="Z54" s="6"/>
      <c r="AA54" s="6"/>
    </row>
    <row r="55" spans="1:34" ht="15" customHeight="1">
      <c r="A55" s="5"/>
      <c r="B55" s="477"/>
      <c r="C55" s="5"/>
      <c r="D55" s="5"/>
      <c r="E55" s="5"/>
      <c r="F55" s="82"/>
      <c r="G55" s="82"/>
      <c r="H55" s="82"/>
      <c r="I55" s="82"/>
      <c r="J55" s="42"/>
      <c r="K55" s="82"/>
      <c r="L55" s="82"/>
      <c r="M55" s="35"/>
      <c r="N55" s="478"/>
      <c r="O55" s="478"/>
      <c r="P55" s="7"/>
      <c r="Q55" s="11"/>
      <c r="R55" s="12"/>
      <c r="S55" s="16"/>
      <c r="T55" s="16"/>
      <c r="U55" s="16"/>
      <c r="V55" s="16"/>
      <c r="W55" s="16"/>
      <c r="X55" s="16"/>
      <c r="Y55" s="16"/>
      <c r="Z55" s="16"/>
      <c r="AA55" s="16"/>
    </row>
    <row r="56" spans="1:34" ht="15" customHeight="1">
      <c r="A56" s="5"/>
      <c r="B56" s="477"/>
      <c r="C56" s="5"/>
      <c r="D56" s="5"/>
      <c r="E56" s="5"/>
      <c r="F56" s="82"/>
      <c r="G56" s="82"/>
      <c r="H56" s="82"/>
      <c r="I56" s="82"/>
      <c r="J56" s="42"/>
      <c r="K56" s="82"/>
      <c r="L56" s="82"/>
      <c r="M56" s="35"/>
      <c r="N56" s="478"/>
      <c r="O56" s="478"/>
      <c r="P56" s="7"/>
      <c r="Q56" s="11"/>
      <c r="R56" s="12"/>
      <c r="S56" s="16"/>
      <c r="T56" s="16"/>
      <c r="U56" s="16"/>
      <c r="V56" s="16"/>
      <c r="W56" s="16"/>
      <c r="X56" s="16"/>
      <c r="Y56" s="16"/>
      <c r="Z56" s="16"/>
      <c r="AA56" s="16"/>
    </row>
    <row r="57" spans="1:34" ht="44.25" customHeight="1">
      <c r="A57" s="23" t="s">
        <v>603</v>
      </c>
      <c r="B57" s="39"/>
      <c r="C57" s="39"/>
      <c r="D57" s="40"/>
      <c r="E57" s="36"/>
      <c r="F57" s="36"/>
      <c r="G57" s="35"/>
      <c r="H57" s="35" t="s">
        <v>3632</v>
      </c>
      <c r="I57" s="36"/>
      <c r="J57" s="17"/>
      <c r="K57" s="79"/>
      <c r="L57" s="80"/>
      <c r="M57" s="79"/>
      <c r="N57" s="81"/>
      <c r="O57" s="79"/>
      <c r="P57" s="7"/>
      <c r="Q57" s="16"/>
      <c r="R57" s="12"/>
      <c r="S57" s="16"/>
      <c r="T57" s="16"/>
      <c r="U57" s="16"/>
      <c r="V57" s="16"/>
      <c r="W57" s="16"/>
      <c r="X57" s="16"/>
      <c r="Y57" s="16"/>
      <c r="Z57" s="5"/>
      <c r="AA57" s="5"/>
      <c r="AB57" s="5"/>
    </row>
    <row r="58" spans="1:34" s="6" customFormat="1">
      <c r="A58" s="29" t="s">
        <v>604</v>
      </c>
      <c r="B58" s="23"/>
      <c r="C58" s="23"/>
      <c r="D58" s="23"/>
      <c r="E58" s="5"/>
      <c r="F58" s="30" t="s">
        <v>605</v>
      </c>
      <c r="G58" s="41"/>
      <c r="H58" s="42"/>
      <c r="I58" s="82"/>
      <c r="J58" s="17"/>
      <c r="K58" s="83"/>
      <c r="L58" s="84"/>
      <c r="M58" s="85"/>
      <c r="N58" s="86"/>
      <c r="O58" s="87"/>
      <c r="P58" s="5"/>
      <c r="Q58" s="4"/>
      <c r="R58" s="12"/>
      <c r="Z58" s="9"/>
      <c r="AA58" s="9"/>
      <c r="AB58" s="9"/>
      <c r="AC58" s="9"/>
      <c r="AD58" s="9"/>
      <c r="AE58" s="9"/>
      <c r="AF58" s="9"/>
      <c r="AG58" s="9"/>
      <c r="AH58" s="9"/>
    </row>
    <row r="59" spans="1:34" s="9" customFormat="1" ht="14.25" customHeight="1">
      <c r="A59" s="29"/>
      <c r="B59" s="23"/>
      <c r="C59" s="23"/>
      <c r="D59" s="23"/>
      <c r="E59" s="32"/>
      <c r="F59" s="30" t="s">
        <v>607</v>
      </c>
      <c r="G59" s="41"/>
      <c r="H59" s="42"/>
      <c r="I59" s="82"/>
      <c r="J59" s="17"/>
      <c r="K59" s="83"/>
      <c r="L59" s="84"/>
      <c r="M59" s="85"/>
      <c r="N59" s="86"/>
      <c r="O59" s="87"/>
      <c r="P59" s="5"/>
      <c r="Q59" s="4"/>
      <c r="R59" s="12"/>
      <c r="S59" s="6"/>
      <c r="Y59" s="6"/>
      <c r="Z59" s="6"/>
    </row>
    <row r="60" spans="1:34" s="9" customFormat="1" ht="14.25" customHeight="1">
      <c r="A60" s="23"/>
      <c r="B60" s="23"/>
      <c r="C60" s="23"/>
      <c r="D60" s="23"/>
      <c r="E60" s="32"/>
      <c r="F60" s="17"/>
      <c r="G60" s="17"/>
      <c r="H60" s="31"/>
      <c r="I60" s="36"/>
      <c r="J60" s="71"/>
      <c r="K60" s="68"/>
      <c r="L60" s="69"/>
      <c r="M60" s="17"/>
      <c r="N60" s="72"/>
      <c r="O60" s="57"/>
      <c r="P60" s="8"/>
      <c r="Q60" s="4"/>
      <c r="R60" s="12"/>
      <c r="S60" s="6"/>
      <c r="Y60" s="6"/>
      <c r="Z60" s="6"/>
    </row>
    <row r="61" spans="1:34" s="9" customFormat="1" ht="15">
      <c r="A61" s="43" t="s">
        <v>614</v>
      </c>
      <c r="B61" s="43"/>
      <c r="C61" s="43"/>
      <c r="D61" s="43"/>
      <c r="E61" s="32"/>
      <c r="F61" s="17"/>
      <c r="G61" s="12"/>
      <c r="H61" s="17"/>
      <c r="I61" s="12"/>
      <c r="J61" s="88"/>
      <c r="K61" s="12"/>
      <c r="L61" s="12"/>
      <c r="M61" s="12"/>
      <c r="N61" s="12"/>
      <c r="O61" s="89"/>
      <c r="P61"/>
      <c r="Q61" s="4"/>
      <c r="R61" s="12"/>
      <c r="S61" s="6"/>
      <c r="Y61" s="6"/>
      <c r="Z61" s="6"/>
    </row>
    <row r="62" spans="1:34" s="9" customFormat="1" ht="38.25">
      <c r="A62" s="21" t="s">
        <v>16</v>
      </c>
      <c r="B62" s="21" t="s">
        <v>575</v>
      </c>
      <c r="C62" s="21"/>
      <c r="D62" s="22" t="s">
        <v>588</v>
      </c>
      <c r="E62" s="21" t="s">
        <v>589</v>
      </c>
      <c r="F62" s="21" t="s">
        <v>590</v>
      </c>
      <c r="G62" s="21" t="s">
        <v>609</v>
      </c>
      <c r="H62" s="21" t="s">
        <v>592</v>
      </c>
      <c r="I62" s="21" t="s">
        <v>593</v>
      </c>
      <c r="J62" s="20" t="s">
        <v>594</v>
      </c>
      <c r="K62" s="77" t="s">
        <v>615</v>
      </c>
      <c r="L62" s="63" t="s">
        <v>3630</v>
      </c>
      <c r="M62" s="77" t="s">
        <v>611</v>
      </c>
      <c r="N62" s="21" t="s">
        <v>612</v>
      </c>
      <c r="O62" s="20" t="s">
        <v>597</v>
      </c>
      <c r="P62" s="90" t="s">
        <v>598</v>
      </c>
      <c r="Q62" s="4"/>
      <c r="R62" s="17"/>
      <c r="S62" s="6"/>
      <c r="Y62" s="6"/>
      <c r="Z62" s="6"/>
    </row>
    <row r="63" spans="1:34" s="404" customFormat="1" ht="14.25" customHeight="1">
      <c r="A63" s="467">
        <v>1</v>
      </c>
      <c r="B63" s="444">
        <v>44105</v>
      </c>
      <c r="C63" s="474"/>
      <c r="D63" s="490" t="s">
        <v>3676</v>
      </c>
      <c r="E63" s="473" t="s">
        <v>600</v>
      </c>
      <c r="F63" s="445">
        <v>1435.5</v>
      </c>
      <c r="G63" s="445">
        <v>1415</v>
      </c>
      <c r="H63" s="445">
        <v>1446</v>
      </c>
      <c r="I63" s="445" t="s">
        <v>3677</v>
      </c>
      <c r="J63" s="443" t="s">
        <v>707</v>
      </c>
      <c r="K63" s="443">
        <f>H63-F63</f>
        <v>10.5</v>
      </c>
      <c r="L63" s="458">
        <f>(H63*N63)*0.035%</f>
        <v>354.27000000000004</v>
      </c>
      <c r="M63" s="443">
        <f t="shared" ref="M63" si="16">(K63*N63)-L63</f>
        <v>6995.73</v>
      </c>
      <c r="N63" s="443">
        <v>700</v>
      </c>
      <c r="O63" s="447" t="s">
        <v>599</v>
      </c>
      <c r="P63" s="450">
        <v>44105</v>
      </c>
      <c r="Q63" s="391"/>
      <c r="R63" s="344" t="s">
        <v>3186</v>
      </c>
      <c r="S63" s="40"/>
      <c r="Y63" s="40"/>
      <c r="Z63" s="40"/>
    </row>
    <row r="64" spans="1:34" s="404" customFormat="1" ht="14.25" customHeight="1">
      <c r="A64" s="383">
        <v>2</v>
      </c>
      <c r="B64" s="408">
        <v>44109</v>
      </c>
      <c r="C64" s="448"/>
      <c r="D64" s="510" t="s">
        <v>3703</v>
      </c>
      <c r="E64" s="511" t="s">
        <v>600</v>
      </c>
      <c r="F64" s="457" t="s">
        <v>3704</v>
      </c>
      <c r="G64" s="457">
        <v>1975</v>
      </c>
      <c r="H64" s="457"/>
      <c r="I64" s="457">
        <v>2100</v>
      </c>
      <c r="J64" s="512" t="s">
        <v>601</v>
      </c>
      <c r="K64" s="512"/>
      <c r="L64" s="513"/>
      <c r="M64" s="512"/>
      <c r="N64" s="512"/>
      <c r="O64" s="417"/>
      <c r="P64" s="475"/>
      <c r="Q64" s="391"/>
      <c r="R64" s="344"/>
      <c r="S64" s="40"/>
      <c r="Y64" s="40"/>
      <c r="Z64" s="40"/>
    </row>
    <row r="65" spans="1:26" s="404" customFormat="1" ht="14.25" customHeight="1">
      <c r="A65" s="383"/>
      <c r="B65" s="408"/>
      <c r="C65" s="448"/>
      <c r="D65" s="510"/>
      <c r="E65" s="511"/>
      <c r="F65" s="457"/>
      <c r="G65" s="457"/>
      <c r="H65" s="457"/>
      <c r="I65" s="457"/>
      <c r="J65" s="512"/>
      <c r="K65" s="512"/>
      <c r="L65" s="513"/>
      <c r="M65" s="513"/>
      <c r="N65" s="511"/>
      <c r="O65" s="417"/>
      <c r="P65" s="475"/>
      <c r="Q65" s="391"/>
      <c r="R65" s="344"/>
      <c r="S65" s="40"/>
      <c r="Y65" s="40"/>
      <c r="Z65" s="40"/>
    </row>
    <row r="66" spans="1:26" s="404" customFormat="1" ht="14.25" customHeight="1">
      <c r="A66" s="383"/>
      <c r="B66" s="408"/>
      <c r="C66" s="448"/>
      <c r="D66" s="510"/>
      <c r="E66" s="511"/>
      <c r="F66" s="457"/>
      <c r="G66" s="457"/>
      <c r="H66" s="457"/>
      <c r="I66" s="457"/>
      <c r="J66" s="512"/>
      <c r="K66" s="512"/>
      <c r="L66" s="513"/>
      <c r="M66" s="513"/>
      <c r="N66" s="511"/>
      <c r="O66" s="417"/>
      <c r="P66" s="475"/>
      <c r="Q66" s="391"/>
      <c r="R66" s="344"/>
      <c r="S66" s="40"/>
      <c r="Y66" s="40"/>
      <c r="Z66" s="40"/>
    </row>
    <row r="67" spans="1:26" s="404" customFormat="1" ht="14.25" customHeight="1">
      <c r="A67" s="383"/>
      <c r="B67" s="408"/>
      <c r="C67" s="448"/>
      <c r="D67" s="510"/>
      <c r="E67" s="511"/>
      <c r="F67" s="457"/>
      <c r="G67" s="457"/>
      <c r="H67" s="457"/>
      <c r="I67" s="457"/>
      <c r="J67" s="512"/>
      <c r="K67" s="512"/>
      <c r="L67" s="513"/>
      <c r="M67" s="513"/>
      <c r="N67" s="511"/>
      <c r="O67" s="417"/>
      <c r="P67" s="475"/>
      <c r="Q67" s="391"/>
      <c r="R67" s="344"/>
      <c r="S67" s="40"/>
      <c r="Y67" s="40"/>
      <c r="Z67" s="40"/>
    </row>
    <row r="68" spans="1:26" s="404" customFormat="1" ht="14.25" customHeight="1">
      <c r="A68" s="383"/>
      <c r="B68" s="408"/>
      <c r="C68" s="448"/>
      <c r="D68" s="510"/>
      <c r="E68" s="511"/>
      <c r="F68" s="457"/>
      <c r="G68" s="457"/>
      <c r="H68" s="457"/>
      <c r="I68" s="457"/>
      <c r="J68" s="512"/>
      <c r="K68" s="512"/>
      <c r="L68" s="513"/>
      <c r="M68" s="513"/>
      <c r="N68" s="511"/>
      <c r="O68" s="417"/>
      <c r="P68" s="475"/>
      <c r="Q68" s="391"/>
      <c r="R68" s="344"/>
      <c r="S68" s="40"/>
      <c r="Y68" s="40"/>
      <c r="Z68" s="40"/>
    </row>
    <row r="69" spans="1:26" s="404" customFormat="1" ht="14.25" customHeight="1">
      <c r="A69" s="512"/>
      <c r="B69" s="408"/>
      <c r="C69" s="448"/>
      <c r="D69" s="390"/>
      <c r="E69" s="511"/>
      <c r="F69" s="514"/>
      <c r="G69" s="511"/>
      <c r="H69" s="511"/>
      <c r="I69" s="511"/>
      <c r="J69" s="512"/>
      <c r="K69" s="512"/>
      <c r="L69" s="513"/>
      <c r="M69" s="513"/>
      <c r="N69" s="511"/>
      <c r="O69" s="417"/>
      <c r="P69" s="505"/>
      <c r="Q69" s="391"/>
      <c r="R69" s="344"/>
      <c r="S69" s="40"/>
      <c r="Y69" s="40"/>
      <c r="Z69" s="40"/>
    </row>
    <row r="70" spans="1:26" s="404" customFormat="1" ht="14.25" customHeight="1">
      <c r="A70" s="383"/>
      <c r="B70" s="408"/>
      <c r="C70" s="448"/>
      <c r="D70" s="510"/>
      <c r="E70" s="511"/>
      <c r="F70" s="457"/>
      <c r="G70" s="457"/>
      <c r="H70" s="457"/>
      <c r="I70" s="457"/>
      <c r="J70" s="512"/>
      <c r="K70" s="512"/>
      <c r="L70" s="513"/>
      <c r="M70" s="513"/>
      <c r="N70" s="511"/>
      <c r="O70" s="417"/>
      <c r="P70" s="475"/>
      <c r="Q70" s="391"/>
      <c r="R70" s="344"/>
      <c r="S70" s="40"/>
      <c r="Y70" s="40"/>
      <c r="Z70" s="40"/>
    </row>
    <row r="71" spans="1:26" s="404" customFormat="1" ht="14.25" customHeight="1">
      <c r="A71" s="512"/>
      <c r="B71" s="408"/>
      <c r="C71" s="448"/>
      <c r="D71" s="390"/>
      <c r="E71" s="511"/>
      <c r="F71" s="514"/>
      <c r="G71" s="511"/>
      <c r="H71" s="511"/>
      <c r="I71" s="511"/>
      <c r="J71" s="512"/>
      <c r="K71" s="512"/>
      <c r="L71" s="513"/>
      <c r="M71" s="513"/>
      <c r="N71" s="511"/>
      <c r="O71" s="417"/>
      <c r="P71" s="505"/>
      <c r="Q71" s="391"/>
      <c r="R71" s="344"/>
      <c r="S71" s="40"/>
      <c r="Y71" s="40"/>
      <c r="Z71" s="40"/>
    </row>
    <row r="72" spans="1:26" s="404" customFormat="1" ht="14.25" customHeight="1">
      <c r="A72" s="383"/>
      <c r="B72" s="408"/>
      <c r="C72" s="448"/>
      <c r="D72" s="510"/>
      <c r="E72" s="511"/>
      <c r="F72" s="457"/>
      <c r="G72" s="457"/>
      <c r="H72" s="457"/>
      <c r="I72" s="457"/>
      <c r="J72" s="512"/>
      <c r="K72" s="512"/>
      <c r="L72" s="512"/>
      <c r="M72" s="513"/>
      <c r="N72" s="511"/>
      <c r="O72" s="417"/>
      <c r="P72" s="475"/>
      <c r="Q72" s="391"/>
      <c r="R72" s="344"/>
      <c r="S72" s="40"/>
      <c r="Y72" s="40"/>
      <c r="Z72" s="40"/>
    </row>
    <row r="73" spans="1:26" s="404" customFormat="1" ht="13.9" customHeight="1">
      <c r="A73" s="512"/>
      <c r="B73" s="408"/>
      <c r="C73" s="448"/>
      <c r="D73" s="390"/>
      <c r="E73" s="511"/>
      <c r="F73" s="514"/>
      <c r="G73" s="511"/>
      <c r="H73" s="511"/>
      <c r="I73" s="511"/>
      <c r="J73" s="512"/>
      <c r="K73" s="512"/>
      <c r="L73" s="513"/>
      <c r="M73" s="513"/>
      <c r="N73" s="511"/>
      <c r="O73" s="417"/>
      <c r="P73" s="475"/>
      <c r="Q73" s="391"/>
      <c r="R73" s="344"/>
      <c r="S73" s="40"/>
      <c r="Y73" s="40"/>
      <c r="Z73" s="40"/>
    </row>
    <row r="74" spans="1:26" s="404" customFormat="1" ht="13.9" customHeight="1">
      <c r="A74" s="383"/>
      <c r="B74" s="408"/>
      <c r="C74" s="448"/>
      <c r="D74" s="510"/>
      <c r="E74" s="511"/>
      <c r="F74" s="457"/>
      <c r="G74" s="457"/>
      <c r="H74" s="457"/>
      <c r="I74" s="457"/>
      <c r="J74" s="512"/>
      <c r="K74" s="512"/>
      <c r="L74" s="515"/>
      <c r="M74" s="513"/>
      <c r="N74" s="511"/>
      <c r="O74" s="417"/>
      <c r="P74" s="475"/>
      <c r="Q74" s="391"/>
      <c r="R74" s="344"/>
      <c r="S74" s="40"/>
      <c r="Y74" s="40"/>
      <c r="Z74" s="40"/>
    </row>
    <row r="75" spans="1:26" s="404" customFormat="1" ht="13.9" customHeight="1">
      <c r="A75" s="383"/>
      <c r="B75" s="408"/>
      <c r="C75" s="448"/>
      <c r="D75" s="510"/>
      <c r="E75" s="511"/>
      <c r="F75" s="457"/>
      <c r="G75" s="457"/>
      <c r="H75" s="457"/>
      <c r="I75" s="457"/>
      <c r="J75" s="512"/>
      <c r="K75" s="512"/>
      <c r="L75" s="513"/>
      <c r="M75" s="513"/>
      <c r="N75" s="511"/>
      <c r="O75" s="417"/>
      <c r="P75" s="505"/>
      <c r="Q75" s="391"/>
      <c r="R75" s="344"/>
      <c r="S75" s="40"/>
      <c r="Y75" s="40"/>
      <c r="Z75" s="40"/>
    </row>
    <row r="76" spans="1:26" s="404" customFormat="1" ht="13.9" customHeight="1">
      <c r="A76" s="512"/>
      <c r="B76" s="408"/>
      <c r="C76" s="448"/>
      <c r="D76" s="390"/>
      <c r="E76" s="511"/>
      <c r="F76" s="514"/>
      <c r="G76" s="511"/>
      <c r="H76" s="511"/>
      <c r="I76" s="511"/>
      <c r="J76" s="512"/>
      <c r="K76" s="512"/>
      <c r="L76" s="513"/>
      <c r="M76" s="513"/>
      <c r="N76" s="511"/>
      <c r="O76" s="417"/>
      <c r="P76" s="475"/>
      <c r="Q76" s="391"/>
      <c r="R76" s="344"/>
      <c r="S76" s="40"/>
      <c r="Y76" s="40"/>
      <c r="Z76" s="40"/>
    </row>
    <row r="77" spans="1:26" s="404" customFormat="1" ht="13.9" customHeight="1">
      <c r="A77" s="512"/>
      <c r="B77" s="408"/>
      <c r="C77" s="448"/>
      <c r="D77" s="390"/>
      <c r="E77" s="511"/>
      <c r="F77" s="514"/>
      <c r="G77" s="511"/>
      <c r="H77" s="511"/>
      <c r="I77" s="511"/>
      <c r="J77" s="512"/>
      <c r="K77" s="512"/>
      <c r="L77" s="513"/>
      <c r="M77" s="513"/>
      <c r="N77" s="511"/>
      <c r="O77" s="417"/>
      <c r="P77" s="505"/>
      <c r="Q77" s="391"/>
      <c r="R77" s="344"/>
      <c r="S77" s="40"/>
      <c r="Y77" s="40"/>
      <c r="Z77" s="40"/>
    </row>
    <row r="78" spans="1:26" s="404" customFormat="1" ht="13.9" customHeight="1">
      <c r="A78" s="383"/>
      <c r="B78" s="408"/>
      <c r="C78" s="448"/>
      <c r="D78" s="510"/>
      <c r="E78" s="511"/>
      <c r="F78" s="457"/>
      <c r="G78" s="457"/>
      <c r="H78" s="457"/>
      <c r="I78" s="512"/>
      <c r="J78" s="512"/>
      <c r="K78" s="512"/>
      <c r="L78" s="512"/>
      <c r="M78" s="512"/>
      <c r="N78" s="512"/>
      <c r="O78" s="512"/>
      <c r="P78" s="512"/>
      <c r="Q78" s="391"/>
      <c r="R78" s="344"/>
      <c r="S78" s="40"/>
      <c r="Y78" s="40"/>
      <c r="Z78" s="40"/>
    </row>
    <row r="79" spans="1:26" s="404" customFormat="1" ht="13.9" customHeight="1">
      <c r="A79" s="383"/>
      <c r="B79" s="408"/>
      <c r="C79" s="448"/>
      <c r="D79" s="510"/>
      <c r="E79" s="511"/>
      <c r="F79" s="457"/>
      <c r="G79" s="457"/>
      <c r="H79" s="457"/>
      <c r="I79" s="512"/>
      <c r="J79" s="512"/>
      <c r="K79" s="512"/>
      <c r="L79" s="512"/>
      <c r="M79" s="512"/>
      <c r="N79" s="512"/>
      <c r="O79" s="512"/>
      <c r="P79" s="512"/>
      <c r="Q79" s="391"/>
      <c r="R79" s="344"/>
      <c r="S79" s="40"/>
      <c r="Y79" s="40"/>
      <c r="Z79" s="40"/>
    </row>
    <row r="80" spans="1:26" s="404" customFormat="1" ht="13.9" customHeight="1">
      <c r="A80" s="383"/>
      <c r="B80" s="408"/>
      <c r="C80" s="448"/>
      <c r="D80" s="510"/>
      <c r="E80" s="511"/>
      <c r="F80" s="457"/>
      <c r="G80" s="457"/>
      <c r="H80" s="457"/>
      <c r="I80" s="377"/>
      <c r="J80" s="377"/>
      <c r="K80" s="377"/>
      <c r="L80" s="377"/>
      <c r="M80" s="377"/>
      <c r="N80" s="377"/>
      <c r="O80" s="377"/>
      <c r="P80" s="377"/>
      <c r="Q80" s="391"/>
      <c r="R80" s="344"/>
      <c r="S80" s="40"/>
      <c r="Y80" s="40"/>
      <c r="Z80" s="40"/>
    </row>
    <row r="81" spans="1:34" s="9" customFormat="1" ht="15">
      <c r="A81" s="378"/>
      <c r="B81" s="379"/>
      <c r="C81" s="379"/>
      <c r="D81" s="380"/>
      <c r="E81" s="378"/>
      <c r="F81" s="386"/>
      <c r="G81" s="378"/>
      <c r="H81" s="378"/>
      <c r="I81" s="378"/>
      <c r="J81" s="379"/>
      <c r="K81" s="79"/>
      <c r="L81" s="378"/>
      <c r="M81" s="378"/>
      <c r="N81" s="378"/>
      <c r="O81" s="387"/>
      <c r="P81" s="4"/>
      <c r="Q81" s="4"/>
      <c r="R81" s="93"/>
      <c r="S81" s="6"/>
      <c r="Y81" s="6"/>
      <c r="Z81" s="6"/>
    </row>
    <row r="82" spans="1:34" s="6" customFormat="1">
      <c r="A82" s="44"/>
      <c r="B82" s="45"/>
      <c r="C82" s="46"/>
      <c r="D82" s="47"/>
      <c r="E82" s="48"/>
      <c r="F82" s="49"/>
      <c r="G82" s="49"/>
      <c r="H82" s="49"/>
      <c r="I82" s="49"/>
      <c r="J82" s="17"/>
      <c r="K82" s="91"/>
      <c r="L82" s="91"/>
      <c r="M82" s="17"/>
      <c r="N82" s="16"/>
      <c r="O82" s="92"/>
      <c r="P82" s="5"/>
      <c r="Q82" s="4"/>
      <c r="R82" s="17"/>
      <c r="Z82" s="9"/>
      <c r="AA82" s="9"/>
      <c r="AB82" s="9"/>
      <c r="AC82" s="9"/>
      <c r="AD82" s="9"/>
      <c r="AE82" s="9"/>
      <c r="AF82" s="9"/>
      <c r="AG82" s="9"/>
      <c r="AH82" s="9"/>
    </row>
    <row r="83" spans="1:34" s="6" customFormat="1" ht="15">
      <c r="A83" s="50" t="s">
        <v>616</v>
      </c>
      <c r="B83" s="50"/>
      <c r="C83" s="50"/>
      <c r="D83" s="50"/>
      <c r="E83" s="51"/>
      <c r="F83" s="49"/>
      <c r="G83" s="49"/>
      <c r="H83" s="49"/>
      <c r="I83" s="49"/>
      <c r="J83" s="53"/>
      <c r="K83" s="12"/>
      <c r="L83" s="12"/>
      <c r="M83" s="12"/>
      <c r="N83" s="11"/>
      <c r="O83" s="53"/>
      <c r="P83" s="5"/>
      <c r="Q83" s="4"/>
      <c r="R83" s="17"/>
      <c r="Z83" s="9"/>
      <c r="AA83" s="9"/>
      <c r="AB83" s="9"/>
      <c r="AC83" s="9"/>
      <c r="AD83" s="9"/>
      <c r="AE83" s="9"/>
      <c r="AF83" s="9"/>
      <c r="AG83" s="9"/>
      <c r="AH83" s="9"/>
    </row>
    <row r="84" spans="1:34" s="6" customFormat="1" ht="38.25">
      <c r="A84" s="21" t="s">
        <v>16</v>
      </c>
      <c r="B84" s="21" t="s">
        <v>575</v>
      </c>
      <c r="C84" s="21"/>
      <c r="D84" s="22" t="s">
        <v>588</v>
      </c>
      <c r="E84" s="21" t="s">
        <v>589</v>
      </c>
      <c r="F84" s="21" t="s">
        <v>590</v>
      </c>
      <c r="G84" s="52" t="s">
        <v>609</v>
      </c>
      <c r="H84" s="21" t="s">
        <v>592</v>
      </c>
      <c r="I84" s="21" t="s">
        <v>593</v>
      </c>
      <c r="J84" s="20" t="s">
        <v>594</v>
      </c>
      <c r="K84" s="20" t="s">
        <v>617</v>
      </c>
      <c r="L84" s="63" t="s">
        <v>3630</v>
      </c>
      <c r="M84" s="77" t="s">
        <v>611</v>
      </c>
      <c r="N84" s="21" t="s">
        <v>612</v>
      </c>
      <c r="O84" s="21" t="s">
        <v>597</v>
      </c>
      <c r="P84" s="22" t="s">
        <v>598</v>
      </c>
      <c r="Q84" s="4"/>
      <c r="R84" s="17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40" customFormat="1" ht="14.25">
      <c r="A85" s="471">
        <v>1</v>
      </c>
      <c r="B85" s="487">
        <v>44103</v>
      </c>
      <c r="C85" s="487"/>
      <c r="D85" s="488" t="s">
        <v>3660</v>
      </c>
      <c r="E85" s="489" t="s">
        <v>600</v>
      </c>
      <c r="F85" s="489">
        <v>57</v>
      </c>
      <c r="G85" s="485"/>
      <c r="H85" s="485">
        <v>0</v>
      </c>
      <c r="I85" s="489">
        <v>120</v>
      </c>
      <c r="J85" s="479" t="s">
        <v>3682</v>
      </c>
      <c r="K85" s="479">
        <f t="shared" ref="K85" si="17">H85-F85</f>
        <v>-57</v>
      </c>
      <c r="L85" s="479">
        <v>100</v>
      </c>
      <c r="M85" s="479">
        <f t="shared" ref="M85" si="18">(K85*N85)-100</f>
        <v>-4375</v>
      </c>
      <c r="N85" s="479">
        <v>75</v>
      </c>
      <c r="O85" s="439" t="s">
        <v>663</v>
      </c>
      <c r="P85" s="426">
        <v>44105</v>
      </c>
      <c r="Q85" s="391"/>
      <c r="R85" s="344" t="s">
        <v>3186</v>
      </c>
      <c r="Z85" s="404"/>
      <c r="AA85" s="404"/>
      <c r="AB85" s="404"/>
      <c r="AC85" s="404"/>
      <c r="AD85" s="404"/>
      <c r="AE85" s="404"/>
      <c r="AF85" s="404"/>
      <c r="AG85" s="404"/>
      <c r="AH85" s="404"/>
    </row>
    <row r="86" spans="1:34" s="404" customFormat="1" ht="14.25" customHeight="1">
      <c r="A86" s="467">
        <v>2</v>
      </c>
      <c r="B86" s="444">
        <v>44109</v>
      </c>
      <c r="C86" s="474"/>
      <c r="D86" s="490" t="s">
        <v>3705</v>
      </c>
      <c r="E86" s="473" t="s">
        <v>600</v>
      </c>
      <c r="F86" s="445">
        <v>76.5</v>
      </c>
      <c r="G86" s="445">
        <v>35</v>
      </c>
      <c r="H86" s="445">
        <v>91</v>
      </c>
      <c r="I86" s="445">
        <v>150</v>
      </c>
      <c r="J86" s="443" t="s">
        <v>3706</v>
      </c>
      <c r="K86" s="443">
        <f t="shared" ref="K86" si="19">H86-F86</f>
        <v>14.5</v>
      </c>
      <c r="L86" s="458">
        <v>100</v>
      </c>
      <c r="M86" s="443">
        <f t="shared" ref="M86" si="20">(K86*N86)-100</f>
        <v>987.5</v>
      </c>
      <c r="N86" s="443">
        <v>75</v>
      </c>
      <c r="O86" s="447" t="s">
        <v>599</v>
      </c>
      <c r="P86" s="450">
        <v>44109</v>
      </c>
      <c r="Q86" s="391"/>
      <c r="R86" s="344"/>
      <c r="S86" s="40"/>
      <c r="Y86" s="40"/>
      <c r="Z86" s="40"/>
    </row>
    <row r="87" spans="1:34" s="40" customFormat="1" ht="14.25">
      <c r="A87" s="480"/>
      <c r="B87" s="455"/>
      <c r="C87" s="455"/>
      <c r="D87" s="456"/>
      <c r="E87" s="457"/>
      <c r="F87" s="457"/>
      <c r="G87" s="424"/>
      <c r="H87" s="424"/>
      <c r="I87" s="457"/>
      <c r="J87" s="377"/>
      <c r="K87" s="377"/>
      <c r="L87" s="377"/>
      <c r="M87" s="377"/>
      <c r="N87" s="377"/>
      <c r="O87" s="377"/>
      <c r="P87" s="377"/>
      <c r="Q87" s="391"/>
      <c r="R87" s="344"/>
      <c r="Z87" s="404"/>
      <c r="AA87" s="404"/>
      <c r="AB87" s="404"/>
      <c r="AC87" s="404"/>
      <c r="AD87" s="404"/>
      <c r="AE87" s="404"/>
      <c r="AF87" s="404"/>
      <c r="AG87" s="404"/>
      <c r="AH87" s="404"/>
    </row>
    <row r="88" spans="1:34" s="40" customFormat="1" ht="14.25">
      <c r="A88" s="480"/>
      <c r="B88" s="455"/>
      <c r="C88" s="455"/>
      <c r="D88" s="456"/>
      <c r="E88" s="457"/>
      <c r="F88" s="457"/>
      <c r="G88" s="424"/>
      <c r="H88" s="424"/>
      <c r="I88" s="457"/>
      <c r="J88" s="377"/>
      <c r="K88" s="377"/>
      <c r="L88" s="377"/>
      <c r="M88" s="377"/>
      <c r="N88" s="377"/>
      <c r="O88" s="377"/>
      <c r="P88" s="377"/>
      <c r="Q88" s="391"/>
      <c r="R88" s="344"/>
      <c r="Z88" s="404"/>
      <c r="AA88" s="404"/>
      <c r="AB88" s="404"/>
      <c r="AC88" s="404"/>
      <c r="AD88" s="404"/>
      <c r="AE88" s="404"/>
      <c r="AF88" s="404"/>
      <c r="AG88" s="404"/>
      <c r="AH88" s="404"/>
    </row>
    <row r="89" spans="1:34" s="40" customFormat="1" ht="14.25">
      <c r="A89" s="480"/>
      <c r="B89" s="455"/>
      <c r="C89" s="455"/>
      <c r="D89" s="456"/>
      <c r="E89" s="457"/>
      <c r="F89" s="457"/>
      <c r="G89" s="424"/>
      <c r="H89" s="424"/>
      <c r="I89" s="457"/>
      <c r="J89" s="377"/>
      <c r="K89" s="377"/>
      <c r="L89" s="377"/>
      <c r="M89" s="377"/>
      <c r="N89" s="377"/>
      <c r="O89" s="377"/>
      <c r="P89" s="377"/>
      <c r="Q89" s="391"/>
      <c r="R89" s="344"/>
      <c r="Z89" s="404"/>
      <c r="AA89" s="404"/>
      <c r="AB89" s="404"/>
      <c r="AC89" s="404"/>
      <c r="AD89" s="404"/>
      <c r="AE89" s="404"/>
      <c r="AF89" s="404"/>
      <c r="AG89" s="404"/>
      <c r="AH89" s="404"/>
    </row>
    <row r="90" spans="1:34" s="40" customFormat="1" ht="14.25">
      <c r="A90" s="480"/>
      <c r="B90" s="455"/>
      <c r="C90" s="455"/>
      <c r="D90" s="456"/>
      <c r="E90" s="457"/>
      <c r="F90" s="457"/>
      <c r="G90" s="424"/>
      <c r="H90" s="424"/>
      <c r="I90" s="457"/>
      <c r="J90" s="377"/>
      <c r="K90" s="377"/>
      <c r="L90" s="377"/>
      <c r="M90" s="377"/>
      <c r="N90" s="377"/>
      <c r="O90" s="377"/>
      <c r="P90" s="377"/>
      <c r="Q90" s="391"/>
      <c r="R90" s="344"/>
      <c r="Z90" s="404"/>
      <c r="AA90" s="404"/>
      <c r="AB90" s="404"/>
      <c r="AC90" s="404"/>
      <c r="AD90" s="404"/>
      <c r="AE90" s="404"/>
      <c r="AF90" s="404"/>
      <c r="AG90" s="404"/>
      <c r="AH90" s="404"/>
    </row>
    <row r="91" spans="1:34" s="40" customFormat="1" ht="14.25">
      <c r="A91" s="36"/>
      <c r="B91" s="492"/>
      <c r="C91" s="492"/>
      <c r="D91" s="493"/>
      <c r="E91" s="494"/>
      <c r="F91" s="494"/>
      <c r="G91" s="495"/>
      <c r="H91" s="495"/>
      <c r="I91" s="494"/>
      <c r="J91" s="478"/>
      <c r="K91" s="478"/>
      <c r="L91" s="478"/>
      <c r="M91" s="478"/>
      <c r="N91" s="478"/>
      <c r="O91" s="478"/>
      <c r="P91" s="478"/>
      <c r="Q91" s="391"/>
      <c r="R91" s="344"/>
      <c r="Z91" s="404"/>
      <c r="AA91" s="404"/>
      <c r="AB91" s="404"/>
      <c r="AC91" s="404"/>
      <c r="AD91" s="404"/>
      <c r="AE91" s="404"/>
      <c r="AF91" s="404"/>
      <c r="AG91" s="404"/>
      <c r="AH91" s="404"/>
    </row>
    <row r="92" spans="1:34" s="40" customFormat="1" ht="14.25">
      <c r="A92" s="36"/>
      <c r="B92" s="492"/>
      <c r="C92" s="492"/>
      <c r="D92" s="493"/>
      <c r="E92" s="494"/>
      <c r="F92" s="494"/>
      <c r="G92" s="495"/>
      <c r="H92" s="495"/>
      <c r="I92" s="494"/>
      <c r="J92" s="478"/>
      <c r="K92" s="478"/>
      <c r="L92" s="478"/>
      <c r="M92" s="478"/>
      <c r="N92" s="478"/>
      <c r="O92" s="478"/>
      <c r="P92" s="478"/>
      <c r="Q92" s="391"/>
      <c r="R92" s="344"/>
      <c r="Z92" s="404"/>
      <c r="AA92" s="404"/>
      <c r="AB92" s="404"/>
      <c r="AC92" s="404"/>
      <c r="AD92" s="404"/>
      <c r="AE92" s="404"/>
      <c r="AF92" s="404"/>
      <c r="AG92" s="404"/>
      <c r="AH92" s="404"/>
    </row>
    <row r="93" spans="1:34" s="40" customFormat="1" ht="14.25">
      <c r="A93" s="36"/>
      <c r="B93" s="492"/>
      <c r="C93" s="492"/>
      <c r="D93" s="493"/>
      <c r="E93" s="494"/>
      <c r="F93" s="494"/>
      <c r="G93" s="495"/>
      <c r="H93" s="495"/>
      <c r="I93" s="494"/>
      <c r="J93" s="478"/>
      <c r="K93" s="478"/>
      <c r="L93" s="478"/>
      <c r="M93" s="478"/>
      <c r="N93" s="478"/>
      <c r="O93" s="478"/>
      <c r="P93" s="478"/>
      <c r="Q93" s="391"/>
      <c r="R93" s="344"/>
      <c r="Z93" s="404"/>
      <c r="AA93" s="404"/>
      <c r="AB93" s="404"/>
      <c r="AC93" s="404"/>
      <c r="AD93" s="404"/>
      <c r="AE93" s="404"/>
      <c r="AF93" s="404"/>
      <c r="AG93" s="404"/>
      <c r="AH93" s="404"/>
    </row>
    <row r="94" spans="1:34" s="40" customFormat="1" ht="14.25">
      <c r="A94" s="36"/>
      <c r="B94" s="492"/>
      <c r="C94" s="492"/>
      <c r="D94" s="493"/>
      <c r="E94" s="494"/>
      <c r="F94" s="494"/>
      <c r="G94" s="495"/>
      <c r="H94" s="495"/>
      <c r="I94" s="494"/>
      <c r="J94" s="478"/>
      <c r="K94" s="478"/>
      <c r="L94" s="478"/>
      <c r="M94" s="478"/>
      <c r="N94" s="478"/>
      <c r="O94" s="478"/>
      <c r="P94" s="478"/>
      <c r="Q94" s="391"/>
      <c r="R94" s="344"/>
      <c r="Z94" s="404"/>
      <c r="AA94" s="404"/>
      <c r="AB94" s="404"/>
      <c r="AC94" s="404"/>
      <c r="AD94" s="404"/>
      <c r="AE94" s="404"/>
      <c r="AF94" s="404"/>
      <c r="AG94" s="404"/>
      <c r="AH94" s="404"/>
    </row>
    <row r="95" spans="1:34" s="40" customFormat="1" ht="14.25">
      <c r="A95" s="36"/>
      <c r="B95" s="492"/>
      <c r="C95" s="492"/>
      <c r="D95" s="493"/>
      <c r="E95" s="494"/>
      <c r="F95" s="494"/>
      <c r="G95" s="495"/>
      <c r="H95" s="495"/>
      <c r="I95" s="494"/>
      <c r="J95" s="478"/>
      <c r="K95" s="478"/>
      <c r="L95" s="478"/>
      <c r="M95" s="478"/>
      <c r="N95" s="478"/>
      <c r="O95" s="478"/>
      <c r="P95" s="478"/>
      <c r="Q95" s="391"/>
      <c r="R95" s="344"/>
      <c r="Z95" s="404"/>
      <c r="AA95" s="404"/>
      <c r="AB95" s="404"/>
      <c r="AC95" s="404"/>
      <c r="AD95" s="404"/>
      <c r="AE95" s="404"/>
      <c r="AF95" s="404"/>
      <c r="AG95" s="404"/>
      <c r="AH95" s="404"/>
    </row>
    <row r="96" spans="1:34" s="40" customFormat="1" ht="14.25">
      <c r="A96" s="36"/>
      <c r="B96" s="492"/>
      <c r="C96" s="492"/>
      <c r="D96" s="493"/>
      <c r="E96" s="494"/>
      <c r="F96" s="494"/>
      <c r="G96" s="495"/>
      <c r="H96" s="495"/>
      <c r="I96" s="494"/>
      <c r="J96" s="478"/>
      <c r="K96" s="478"/>
      <c r="L96" s="478"/>
      <c r="M96" s="478"/>
      <c r="N96" s="478"/>
      <c r="O96" s="478"/>
      <c r="P96" s="478"/>
      <c r="Q96" s="391"/>
      <c r="R96" s="344"/>
      <c r="Z96" s="404"/>
      <c r="AA96" s="404"/>
      <c r="AB96" s="404"/>
      <c r="AC96" s="404"/>
      <c r="AD96" s="404"/>
      <c r="AE96" s="404"/>
      <c r="AF96" s="404"/>
      <c r="AG96" s="404"/>
      <c r="AH96" s="404"/>
    </row>
    <row r="97" spans="1:34" s="40" customFormat="1" ht="14.25">
      <c r="A97" s="36"/>
      <c r="B97" s="492"/>
      <c r="C97" s="492"/>
      <c r="D97" s="493"/>
      <c r="E97" s="494"/>
      <c r="F97" s="494"/>
      <c r="G97" s="495"/>
      <c r="H97" s="495"/>
      <c r="I97" s="494"/>
      <c r="J97" s="478"/>
      <c r="K97" s="478"/>
      <c r="L97" s="478"/>
      <c r="M97" s="478"/>
      <c r="N97" s="478"/>
      <c r="O97" s="478"/>
      <c r="P97" s="478"/>
      <c r="Q97" s="391"/>
      <c r="R97" s="344"/>
      <c r="Z97" s="404"/>
      <c r="AA97" s="404"/>
      <c r="AB97" s="404"/>
      <c r="AC97" s="404"/>
      <c r="AD97" s="404"/>
      <c r="AE97" s="404"/>
      <c r="AF97" s="404"/>
      <c r="AG97" s="404"/>
      <c r="AH97" s="404"/>
    </row>
    <row r="98" spans="1:34" s="40" customFormat="1" ht="14.25">
      <c r="A98" s="36"/>
      <c r="B98" s="492"/>
      <c r="C98" s="492"/>
      <c r="D98" s="493"/>
      <c r="E98" s="494"/>
      <c r="F98" s="494"/>
      <c r="G98" s="495"/>
      <c r="H98" s="495"/>
      <c r="I98" s="494"/>
      <c r="J98" s="478"/>
      <c r="K98" s="478"/>
      <c r="L98" s="478"/>
      <c r="M98" s="478"/>
      <c r="N98" s="478"/>
      <c r="O98" s="478"/>
      <c r="P98" s="478"/>
      <c r="Q98" s="391"/>
      <c r="R98" s="344"/>
      <c r="Z98" s="404"/>
      <c r="AA98" s="404"/>
      <c r="AB98" s="404"/>
      <c r="AC98" s="404"/>
      <c r="AD98" s="404"/>
      <c r="AE98" s="404"/>
      <c r="AF98" s="404"/>
      <c r="AG98" s="404"/>
      <c r="AH98" s="404"/>
    </row>
    <row r="99" spans="1:34" s="40" customFormat="1" ht="14.25">
      <c r="A99" s="36"/>
      <c r="B99" s="492"/>
      <c r="C99" s="492"/>
      <c r="D99" s="493"/>
      <c r="E99" s="494"/>
      <c r="F99" s="494"/>
      <c r="G99" s="495"/>
      <c r="H99" s="495"/>
      <c r="I99" s="494"/>
      <c r="J99" s="478"/>
      <c r="K99" s="478"/>
      <c r="L99" s="478"/>
      <c r="M99" s="478"/>
      <c r="N99" s="478"/>
      <c r="O99" s="478"/>
      <c r="P99" s="478"/>
      <c r="Q99" s="391"/>
      <c r="R99" s="344"/>
      <c r="Z99" s="404"/>
      <c r="AA99" s="404"/>
      <c r="AB99" s="404"/>
      <c r="AC99" s="404"/>
      <c r="AD99" s="404"/>
      <c r="AE99" s="404"/>
      <c r="AF99" s="404"/>
      <c r="AG99" s="404"/>
      <c r="AH99" s="404"/>
    </row>
    <row r="100" spans="1:34" s="40" customFormat="1" ht="14.25">
      <c r="A100" s="36"/>
      <c r="B100" s="492"/>
      <c r="C100" s="492"/>
      <c r="D100" s="493"/>
      <c r="E100" s="494"/>
      <c r="F100" s="494"/>
      <c r="G100" s="495"/>
      <c r="H100" s="495"/>
      <c r="I100" s="494"/>
      <c r="J100" s="478"/>
      <c r="K100" s="478"/>
      <c r="L100" s="478"/>
      <c r="M100" s="478"/>
      <c r="N100" s="478"/>
      <c r="O100" s="478"/>
      <c r="P100" s="478"/>
      <c r="Q100" s="391"/>
      <c r="R100" s="344"/>
      <c r="Z100" s="404"/>
      <c r="AA100" s="404"/>
      <c r="AB100" s="404"/>
      <c r="AC100" s="404"/>
      <c r="AD100" s="404"/>
      <c r="AE100" s="404"/>
      <c r="AF100" s="404"/>
      <c r="AG100" s="404"/>
      <c r="AH100" s="404"/>
    </row>
    <row r="101" spans="1:34" s="40" customFormat="1" ht="14.25">
      <c r="A101" s="36"/>
      <c r="B101" s="492"/>
      <c r="C101" s="492"/>
      <c r="D101" s="493"/>
      <c r="E101" s="494"/>
      <c r="F101" s="494"/>
      <c r="G101" s="495"/>
      <c r="H101" s="495"/>
      <c r="I101" s="494"/>
      <c r="J101" s="478"/>
      <c r="K101" s="478"/>
      <c r="L101" s="478"/>
      <c r="M101" s="478"/>
      <c r="N101" s="478"/>
      <c r="O101" s="478"/>
      <c r="P101" s="478"/>
      <c r="Q101" s="391"/>
      <c r="R101" s="344"/>
      <c r="Z101" s="404"/>
      <c r="AA101" s="404"/>
      <c r="AB101" s="404"/>
      <c r="AC101" s="404"/>
      <c r="AD101" s="404"/>
      <c r="AE101" s="404"/>
      <c r="AF101" s="404"/>
      <c r="AG101" s="404"/>
      <c r="AH101" s="404"/>
    </row>
    <row r="102" spans="1:34" s="40" customFormat="1" ht="14.25">
      <c r="A102" s="36"/>
      <c r="B102" s="492"/>
      <c r="C102" s="492"/>
      <c r="D102" s="493"/>
      <c r="E102" s="494"/>
      <c r="F102" s="494"/>
      <c r="G102" s="495"/>
      <c r="H102" s="495"/>
      <c r="I102" s="494"/>
      <c r="J102" s="478"/>
      <c r="K102" s="478"/>
      <c r="L102" s="478"/>
      <c r="M102" s="478"/>
      <c r="N102" s="478"/>
      <c r="O102" s="496"/>
      <c r="P102" s="478"/>
      <c r="Q102" s="391"/>
      <c r="R102" s="344"/>
      <c r="Z102" s="404"/>
      <c r="AA102" s="404"/>
      <c r="AB102" s="404"/>
      <c r="AC102" s="404"/>
      <c r="AD102" s="404"/>
      <c r="AE102" s="404"/>
      <c r="AF102" s="404"/>
      <c r="AG102" s="404"/>
      <c r="AH102" s="404"/>
    </row>
    <row r="103" spans="1:34" s="40" customFormat="1" ht="14.25">
      <c r="A103" s="378"/>
      <c r="B103" s="379"/>
      <c r="C103" s="379"/>
      <c r="D103" s="380"/>
      <c r="E103" s="378"/>
      <c r="F103" s="405"/>
      <c r="G103" s="378"/>
      <c r="H103" s="378"/>
      <c r="I103" s="378"/>
      <c r="J103" s="379"/>
      <c r="K103" s="406"/>
      <c r="L103" s="378"/>
      <c r="M103" s="378"/>
      <c r="N103" s="378"/>
      <c r="O103" s="407"/>
      <c r="P103" s="391"/>
      <c r="Q103" s="391"/>
      <c r="R103" s="344"/>
      <c r="Z103" s="404"/>
      <c r="AA103" s="404"/>
      <c r="AB103" s="404"/>
      <c r="AC103" s="404"/>
      <c r="AD103" s="404"/>
      <c r="AE103" s="404"/>
      <c r="AF103" s="404"/>
      <c r="AG103" s="404"/>
      <c r="AH103" s="404"/>
    </row>
    <row r="104" spans="1:34" ht="15">
      <c r="A104" s="100" t="s">
        <v>618</v>
      </c>
      <c r="B104" s="101"/>
      <c r="C104" s="101"/>
      <c r="D104" s="102"/>
      <c r="E104" s="34"/>
      <c r="F104" s="32"/>
      <c r="G104" s="32"/>
      <c r="H104" s="73"/>
      <c r="I104" s="120"/>
      <c r="J104" s="121"/>
      <c r="K104" s="17"/>
      <c r="L104" s="17"/>
      <c r="M104" s="17"/>
      <c r="N104" s="11"/>
      <c r="O104" s="53"/>
      <c r="Q104" s="9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34" ht="38.25">
      <c r="A105" s="20" t="s">
        <v>16</v>
      </c>
      <c r="B105" s="21" t="s">
        <v>575</v>
      </c>
      <c r="C105" s="21"/>
      <c r="D105" s="22" t="s">
        <v>588</v>
      </c>
      <c r="E105" s="21" t="s">
        <v>589</v>
      </c>
      <c r="F105" s="21" t="s">
        <v>590</v>
      </c>
      <c r="G105" s="21" t="s">
        <v>591</v>
      </c>
      <c r="H105" s="21" t="s">
        <v>592</v>
      </c>
      <c r="I105" s="21" t="s">
        <v>593</v>
      </c>
      <c r="J105" s="20" t="s">
        <v>594</v>
      </c>
      <c r="K105" s="62" t="s">
        <v>610</v>
      </c>
      <c r="L105" s="466" t="s">
        <v>3630</v>
      </c>
      <c r="M105" s="63" t="s">
        <v>3629</v>
      </c>
      <c r="N105" s="21" t="s">
        <v>597</v>
      </c>
      <c r="O105" s="78" t="s">
        <v>598</v>
      </c>
      <c r="P105" s="98"/>
      <c r="Q105" s="11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34" s="404" customFormat="1" ht="14.25">
      <c r="A106" s="480"/>
      <c r="B106" s="455"/>
      <c r="C106" s="455"/>
      <c r="D106" s="456"/>
      <c r="E106" s="457"/>
      <c r="F106" s="457"/>
      <c r="G106" s="424"/>
      <c r="H106" s="424"/>
      <c r="I106" s="457"/>
      <c r="J106" s="512"/>
      <c r="K106" s="512"/>
      <c r="L106" s="513"/>
      <c r="M106" s="497"/>
      <c r="N106" s="417"/>
      <c r="O106" s="505"/>
      <c r="P106" s="99"/>
      <c r="Q106" s="516"/>
      <c r="R106" s="31"/>
      <c r="S106" s="506"/>
      <c r="T106" s="506"/>
      <c r="U106" s="506"/>
      <c r="V106" s="506"/>
      <c r="W106" s="506"/>
      <c r="X106" s="506"/>
      <c r="Y106" s="506"/>
      <c r="Z106" s="506"/>
    </row>
    <row r="107" spans="1:34" s="8" customFormat="1">
      <c r="A107" s="392"/>
      <c r="B107" s="393"/>
      <c r="C107" s="394"/>
      <c r="D107" s="395"/>
      <c r="E107" s="396"/>
      <c r="F107" s="396"/>
      <c r="G107" s="397"/>
      <c r="H107" s="397"/>
      <c r="I107" s="396"/>
      <c r="J107" s="398"/>
      <c r="K107" s="399"/>
      <c r="L107" s="400"/>
      <c r="M107" s="401"/>
      <c r="N107" s="402"/>
      <c r="O107" s="403"/>
      <c r="P107" s="124"/>
      <c r="Q107"/>
      <c r="R107" s="95"/>
      <c r="T107" s="57"/>
      <c r="U107" s="57"/>
      <c r="V107" s="57"/>
      <c r="W107" s="57"/>
      <c r="X107" s="57"/>
      <c r="Y107" s="57"/>
      <c r="Z107" s="57"/>
    </row>
    <row r="108" spans="1:34">
      <c r="A108" s="23" t="s">
        <v>603</v>
      </c>
      <c r="B108" s="23"/>
      <c r="C108" s="23"/>
      <c r="D108" s="23"/>
      <c r="E108" s="5"/>
      <c r="F108" s="30" t="s">
        <v>605</v>
      </c>
      <c r="G108" s="82"/>
      <c r="H108" s="82"/>
      <c r="I108" s="38"/>
      <c r="J108" s="85"/>
      <c r="K108" s="83"/>
      <c r="L108" s="84"/>
      <c r="M108" s="85"/>
      <c r="N108" s="86"/>
      <c r="O108" s="125"/>
      <c r="P108" s="11"/>
      <c r="Q108" s="16"/>
      <c r="R108" s="97"/>
      <c r="S108" s="16"/>
      <c r="T108" s="16"/>
      <c r="U108" s="16"/>
      <c r="V108" s="16"/>
      <c r="W108" s="16"/>
      <c r="X108" s="16"/>
      <c r="Y108" s="16"/>
    </row>
    <row r="109" spans="1:34">
      <c r="A109" s="29" t="s">
        <v>604</v>
      </c>
      <c r="B109" s="23"/>
      <c r="C109" s="23"/>
      <c r="D109" s="23"/>
      <c r="E109" s="32"/>
      <c r="F109" s="30" t="s">
        <v>607</v>
      </c>
      <c r="G109" s="12"/>
      <c r="H109" s="12"/>
      <c r="I109" s="12"/>
      <c r="J109" s="53"/>
      <c r="K109" s="12"/>
      <c r="L109" s="12"/>
      <c r="M109" s="12"/>
      <c r="N109" s="11"/>
      <c r="O109" s="53"/>
      <c r="Q109" s="7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34">
      <c r="A110" s="29"/>
      <c r="B110" s="23"/>
      <c r="C110" s="23"/>
      <c r="D110" s="23"/>
      <c r="E110" s="32"/>
      <c r="F110" s="30"/>
      <c r="G110" s="12"/>
      <c r="H110" s="12"/>
      <c r="I110" s="12"/>
      <c r="J110" s="53"/>
      <c r="K110" s="12"/>
      <c r="L110" s="12"/>
      <c r="M110" s="12"/>
      <c r="N110" s="11"/>
      <c r="O110" s="53"/>
      <c r="Q110" s="7"/>
      <c r="R110" s="82"/>
      <c r="S110" s="16"/>
      <c r="T110" s="16"/>
      <c r="U110" s="16"/>
      <c r="V110" s="16"/>
      <c r="W110" s="16"/>
      <c r="X110" s="16"/>
      <c r="Y110" s="16"/>
      <c r="Z110" s="16"/>
    </row>
    <row r="111" spans="1:34" ht="15">
      <c r="A111" s="11"/>
      <c r="B111" s="33" t="s">
        <v>3644</v>
      </c>
      <c r="C111" s="33"/>
      <c r="D111" s="33"/>
      <c r="E111" s="33"/>
      <c r="F111" s="34"/>
      <c r="G111" s="32"/>
      <c r="H111" s="32"/>
      <c r="I111" s="73"/>
      <c r="J111" s="74"/>
      <c r="K111" s="75"/>
      <c r="L111" s="465"/>
      <c r="M111" s="12"/>
      <c r="N111" s="11"/>
      <c r="O111" s="53"/>
      <c r="Q111" s="7"/>
      <c r="R111" s="82"/>
      <c r="S111" s="16"/>
      <c r="T111" s="16"/>
      <c r="U111" s="16"/>
      <c r="V111" s="16"/>
      <c r="W111" s="16"/>
      <c r="X111" s="16"/>
      <c r="Y111" s="16"/>
      <c r="Z111" s="16"/>
    </row>
    <row r="112" spans="1:34" ht="38.25">
      <c r="A112" s="20" t="s">
        <v>16</v>
      </c>
      <c r="B112" s="21" t="s">
        <v>575</v>
      </c>
      <c r="C112" s="21"/>
      <c r="D112" s="22" t="s">
        <v>588</v>
      </c>
      <c r="E112" s="21" t="s">
        <v>589</v>
      </c>
      <c r="F112" s="21" t="s">
        <v>590</v>
      </c>
      <c r="G112" s="21" t="s">
        <v>609</v>
      </c>
      <c r="H112" s="21" t="s">
        <v>592</v>
      </c>
      <c r="I112" s="21" t="s">
        <v>593</v>
      </c>
      <c r="J112" s="76" t="s">
        <v>594</v>
      </c>
      <c r="K112" s="62" t="s">
        <v>610</v>
      </c>
      <c r="L112" s="77" t="s">
        <v>611</v>
      </c>
      <c r="M112" s="21" t="s">
        <v>612</v>
      </c>
      <c r="N112" s="466" t="s">
        <v>3630</v>
      </c>
      <c r="O112" s="63" t="s">
        <v>3629</v>
      </c>
      <c r="P112" s="21" t="s">
        <v>597</v>
      </c>
      <c r="Q112" s="78" t="s">
        <v>598</v>
      </c>
      <c r="R112" s="82"/>
      <c r="S112" s="16"/>
      <c r="T112" s="16"/>
      <c r="U112" s="16"/>
      <c r="V112" s="16"/>
      <c r="W112" s="16"/>
      <c r="X112" s="16"/>
      <c r="Y112" s="16"/>
      <c r="Z112" s="16"/>
    </row>
    <row r="113" spans="1:29" ht="14.25">
      <c r="A113" s="467">
        <v>1</v>
      </c>
      <c r="B113" s="444">
        <v>44105</v>
      </c>
      <c r="C113" s="468"/>
      <c r="D113" s="481" t="s">
        <v>93</v>
      </c>
      <c r="E113" s="469" t="s">
        <v>3627</v>
      </c>
      <c r="F113" s="508">
        <v>158</v>
      </c>
      <c r="G113" s="472">
        <v>163</v>
      </c>
      <c r="H113" s="469">
        <v>155.5</v>
      </c>
      <c r="I113" s="470">
        <v>148</v>
      </c>
      <c r="J113" s="443" t="s">
        <v>3647</v>
      </c>
      <c r="K113" s="443">
        <f>F113-H113</f>
        <v>2.5</v>
      </c>
      <c r="L113" s="458"/>
      <c r="M113" s="473"/>
      <c r="N113" s="458">
        <f t="shared" ref="N113:N114" si="21">(H113*-0.07)/100</f>
        <v>-0.10885000000000002</v>
      </c>
      <c r="O113" s="446">
        <f t="shared" ref="O113:O114" si="22">(K113+N113)/F113</f>
        <v>1.5133860759493672E-2</v>
      </c>
      <c r="P113" s="447" t="s">
        <v>599</v>
      </c>
      <c r="Q113" s="450">
        <v>44105</v>
      </c>
      <c r="R113" s="507" t="s">
        <v>3186</v>
      </c>
      <c r="S113" s="496"/>
      <c r="T113" s="16"/>
      <c r="U113" s="506"/>
      <c r="V113" s="506"/>
      <c r="W113" s="506"/>
      <c r="X113" s="506"/>
      <c r="Y113" s="506"/>
      <c r="Z113" s="506"/>
      <c r="AA113" s="404"/>
      <c r="AB113" s="404"/>
      <c r="AC113" s="404"/>
    </row>
    <row r="114" spans="1:29" ht="14.25">
      <c r="A114" s="467">
        <v>2</v>
      </c>
      <c r="B114" s="444">
        <v>44105</v>
      </c>
      <c r="C114" s="468"/>
      <c r="D114" s="481" t="s">
        <v>122</v>
      </c>
      <c r="E114" s="469" t="s">
        <v>600</v>
      </c>
      <c r="F114" s="508">
        <v>394</v>
      </c>
      <c r="G114" s="472">
        <v>385</v>
      </c>
      <c r="H114" s="469">
        <v>398.5</v>
      </c>
      <c r="I114" s="470" t="s">
        <v>3673</v>
      </c>
      <c r="J114" s="443" t="s">
        <v>3683</v>
      </c>
      <c r="K114" s="443">
        <f>H114-F114</f>
        <v>4.5</v>
      </c>
      <c r="L114" s="458"/>
      <c r="M114" s="473"/>
      <c r="N114" s="458">
        <f t="shared" si="21"/>
        <v>-0.27895000000000003</v>
      </c>
      <c r="O114" s="446">
        <f t="shared" si="22"/>
        <v>1.0713324873096447E-2</v>
      </c>
      <c r="P114" s="447" t="s">
        <v>599</v>
      </c>
      <c r="Q114" s="450">
        <v>44105</v>
      </c>
      <c r="R114" s="507" t="s">
        <v>3186</v>
      </c>
      <c r="S114" s="496"/>
      <c r="T114" s="16"/>
      <c r="U114" s="506"/>
      <c r="V114" s="506"/>
      <c r="W114" s="506"/>
      <c r="X114" s="506"/>
      <c r="Y114" s="506"/>
      <c r="Z114" s="506"/>
      <c r="AA114" s="404"/>
      <c r="AB114" s="404"/>
      <c r="AC114" s="404"/>
    </row>
    <row r="115" spans="1:29" s="404" customFormat="1" ht="14.25">
      <c r="A115" s="483">
        <v>3</v>
      </c>
      <c r="B115" s="438">
        <v>44105</v>
      </c>
      <c r="C115" s="441"/>
      <c r="D115" s="484" t="s">
        <v>93</v>
      </c>
      <c r="E115" s="442" t="s">
        <v>3627</v>
      </c>
      <c r="F115" s="518">
        <v>158</v>
      </c>
      <c r="G115" s="485">
        <v>163</v>
      </c>
      <c r="H115" s="442">
        <v>159.75</v>
      </c>
      <c r="I115" s="486">
        <v>148</v>
      </c>
      <c r="J115" s="479" t="s">
        <v>3708</v>
      </c>
      <c r="K115" s="479">
        <f>F115-H115</f>
        <v>-1.75</v>
      </c>
      <c r="L115" s="460"/>
      <c r="M115" s="519"/>
      <c r="N115" s="460">
        <f t="shared" ref="N115" si="23">(H115*-0.07)/100</f>
        <v>-0.11182500000000001</v>
      </c>
      <c r="O115" s="425">
        <f t="shared" ref="O115" si="24">(K115+N115)/F115</f>
        <v>-1.178370253164557E-2</v>
      </c>
      <c r="P115" s="439" t="s">
        <v>663</v>
      </c>
      <c r="Q115" s="520">
        <v>44109</v>
      </c>
      <c r="R115" s="504"/>
      <c r="S115" s="506"/>
      <c r="T115" s="506"/>
      <c r="U115" s="506"/>
      <c r="V115" s="506"/>
      <c r="W115" s="506"/>
      <c r="X115" s="506"/>
      <c r="Y115" s="506"/>
      <c r="Z115" s="506"/>
    </row>
    <row r="116" spans="1:29" s="404" customFormat="1" ht="14.25">
      <c r="A116" s="383"/>
      <c r="B116" s="408"/>
      <c r="C116" s="415"/>
      <c r="D116" s="449"/>
      <c r="E116" s="416"/>
      <c r="F116" s="512"/>
      <c r="G116" s="457"/>
      <c r="H116" s="416"/>
      <c r="I116" s="411"/>
      <c r="J116" s="512"/>
      <c r="K116" s="512"/>
      <c r="L116" s="513"/>
      <c r="M116" s="511"/>
      <c r="N116" s="513"/>
      <c r="O116" s="497"/>
      <c r="P116" s="417"/>
      <c r="Q116" s="475"/>
      <c r="R116" s="504"/>
      <c r="S116" s="506"/>
      <c r="T116" s="506"/>
      <c r="U116" s="506"/>
      <c r="V116" s="506"/>
      <c r="W116" s="506"/>
      <c r="X116" s="506"/>
      <c r="Y116" s="506"/>
      <c r="Z116" s="506"/>
    </row>
    <row r="117" spans="1:29" s="404" customFormat="1" ht="14.25">
      <c r="A117" s="383"/>
      <c r="B117" s="408"/>
      <c r="C117" s="415"/>
      <c r="D117" s="449"/>
      <c r="E117" s="416"/>
      <c r="F117" s="512"/>
      <c r="G117" s="457"/>
      <c r="H117" s="416"/>
      <c r="I117" s="411"/>
      <c r="J117" s="512"/>
      <c r="K117" s="512"/>
      <c r="L117" s="513"/>
      <c r="M117" s="511"/>
      <c r="N117" s="513"/>
      <c r="O117" s="497"/>
      <c r="P117" s="417"/>
      <c r="Q117" s="475"/>
      <c r="R117" s="504"/>
      <c r="S117" s="506"/>
      <c r="T117" s="506"/>
      <c r="U117" s="506"/>
      <c r="V117" s="506"/>
      <c r="W117" s="506"/>
      <c r="X117" s="506"/>
      <c r="Y117" s="506"/>
      <c r="Z117" s="506"/>
    </row>
    <row r="118" spans="1:29" s="404" customFormat="1" ht="14.25">
      <c r="A118" s="383"/>
      <c r="B118" s="408"/>
      <c r="C118" s="415"/>
      <c r="D118" s="449"/>
      <c r="E118" s="416"/>
      <c r="F118" s="499"/>
      <c r="G118" s="424"/>
      <c r="H118" s="416"/>
      <c r="I118" s="411"/>
      <c r="J118" s="512"/>
      <c r="K118" s="501"/>
      <c r="L118" s="513"/>
      <c r="M118" s="511"/>
      <c r="N118" s="513"/>
      <c r="O118" s="497"/>
      <c r="P118" s="503"/>
      <c r="Q118" s="475"/>
      <c r="R118" s="504"/>
      <c r="S118" s="506"/>
      <c r="T118" s="506"/>
      <c r="U118" s="506"/>
      <c r="V118" s="506"/>
      <c r="W118" s="506"/>
      <c r="X118" s="506"/>
      <c r="Y118" s="506"/>
      <c r="Z118" s="506"/>
    </row>
    <row r="119" spans="1:29" s="404" customFormat="1" ht="14.25">
      <c r="A119" s="383"/>
      <c r="B119" s="408"/>
      <c r="C119" s="415"/>
      <c r="D119" s="449"/>
      <c r="E119" s="416"/>
      <c r="F119" s="499"/>
      <c r="G119" s="424"/>
      <c r="H119" s="416"/>
      <c r="I119" s="411"/>
      <c r="J119" s="501"/>
      <c r="K119" s="501"/>
      <c r="L119" s="501"/>
      <c r="M119" s="501"/>
      <c r="N119" s="502"/>
      <c r="O119" s="517"/>
      <c r="P119" s="503"/>
      <c r="Q119" s="475"/>
      <c r="R119" s="504"/>
      <c r="S119" s="506"/>
      <c r="T119" s="506"/>
      <c r="U119" s="506"/>
      <c r="V119" s="506"/>
      <c r="W119" s="506"/>
      <c r="X119" s="506"/>
      <c r="Y119" s="506"/>
      <c r="Z119" s="506"/>
    </row>
    <row r="120" spans="1:29" s="404" customFormat="1" ht="14.25">
      <c r="A120" s="383"/>
      <c r="B120" s="408"/>
      <c r="C120" s="415"/>
      <c r="D120" s="449"/>
      <c r="E120" s="416"/>
      <c r="F120" s="512"/>
      <c r="G120" s="457"/>
      <c r="H120" s="416"/>
      <c r="I120" s="411"/>
      <c r="J120" s="512"/>
      <c r="K120" s="512"/>
      <c r="L120" s="513"/>
      <c r="M120" s="511"/>
      <c r="N120" s="513"/>
      <c r="O120" s="497"/>
      <c r="P120" s="417"/>
      <c r="Q120" s="475"/>
      <c r="R120" s="507"/>
      <c r="S120" s="496"/>
      <c r="T120" s="506"/>
      <c r="U120" s="506"/>
      <c r="V120" s="506"/>
      <c r="W120" s="506"/>
      <c r="X120" s="506"/>
      <c r="Y120" s="506"/>
      <c r="Z120" s="506"/>
    </row>
    <row r="121" spans="1:29" s="404" customFormat="1" ht="14.25">
      <c r="A121" s="383"/>
      <c r="B121" s="408"/>
      <c r="C121" s="415"/>
      <c r="D121" s="449"/>
      <c r="E121" s="416"/>
      <c r="F121" s="499"/>
      <c r="G121" s="424"/>
      <c r="H121" s="416"/>
      <c r="I121" s="411"/>
      <c r="J121" s="501"/>
      <c r="K121" s="501"/>
      <c r="L121" s="501"/>
      <c r="M121" s="501"/>
      <c r="N121" s="502"/>
      <c r="O121" s="517"/>
      <c r="P121" s="503"/>
      <c r="Q121" s="475"/>
      <c r="R121" s="507"/>
      <c r="S121" s="496"/>
      <c r="T121" s="506"/>
      <c r="U121" s="506"/>
      <c r="V121" s="506"/>
      <c r="W121" s="506"/>
      <c r="X121" s="506"/>
      <c r="Y121" s="506"/>
      <c r="Z121" s="506"/>
    </row>
    <row r="122" spans="1:29" s="404" customFormat="1" ht="14.25">
      <c r="A122" s="383"/>
      <c r="B122" s="408"/>
      <c r="C122" s="415"/>
      <c r="D122" s="449"/>
      <c r="E122" s="416"/>
      <c r="F122" s="499"/>
      <c r="G122" s="424"/>
      <c r="H122" s="416"/>
      <c r="I122" s="411"/>
      <c r="J122" s="501"/>
      <c r="K122" s="501"/>
      <c r="L122" s="501"/>
      <c r="M122" s="501"/>
      <c r="N122" s="502"/>
      <c r="O122" s="517"/>
      <c r="P122" s="503"/>
      <c r="Q122" s="475"/>
      <c r="R122" s="507"/>
      <c r="S122" s="496"/>
      <c r="T122" s="506"/>
      <c r="U122" s="506"/>
      <c r="V122" s="506"/>
      <c r="W122" s="506"/>
      <c r="X122" s="506"/>
      <c r="Y122" s="506"/>
      <c r="Z122" s="506"/>
    </row>
    <row r="123" spans="1:29" s="404" customFormat="1" ht="14.25">
      <c r="A123" s="383"/>
      <c r="B123" s="408"/>
      <c r="C123" s="415"/>
      <c r="D123" s="449"/>
      <c r="E123" s="416"/>
      <c r="F123" s="499"/>
      <c r="G123" s="424"/>
      <c r="H123" s="416"/>
      <c r="I123" s="411"/>
      <c r="J123" s="512"/>
      <c r="K123" s="501"/>
      <c r="L123" s="513"/>
      <c r="M123" s="511"/>
      <c r="N123" s="513"/>
      <c r="O123" s="497"/>
      <c r="P123" s="417"/>
      <c r="Q123" s="475"/>
      <c r="R123" s="507"/>
      <c r="S123" s="496"/>
      <c r="T123" s="506"/>
      <c r="U123" s="506"/>
      <c r="V123" s="506"/>
      <c r="W123" s="506"/>
      <c r="X123" s="506"/>
      <c r="Y123" s="506"/>
      <c r="Z123" s="506"/>
    </row>
    <row r="124" spans="1:29" s="404" customFormat="1" ht="14.25">
      <c r="A124" s="383"/>
      <c r="B124" s="408"/>
      <c r="C124" s="415"/>
      <c r="D124" s="449"/>
      <c r="E124" s="416"/>
      <c r="F124" s="512"/>
      <c r="G124" s="457"/>
      <c r="H124" s="416"/>
      <c r="I124" s="411"/>
      <c r="J124" s="512"/>
      <c r="K124" s="512"/>
      <c r="L124" s="513"/>
      <c r="M124" s="511"/>
      <c r="N124" s="513"/>
      <c r="O124" s="497"/>
      <c r="P124" s="417"/>
      <c r="Q124" s="475"/>
      <c r="R124" s="507"/>
      <c r="S124" s="496"/>
      <c r="T124" s="506"/>
      <c r="U124" s="506"/>
      <c r="V124" s="506"/>
      <c r="W124" s="506"/>
      <c r="X124" s="506"/>
      <c r="Y124" s="506"/>
      <c r="Z124" s="506"/>
    </row>
    <row r="125" spans="1:29" s="404" customFormat="1" ht="14.25">
      <c r="A125" s="383"/>
      <c r="B125" s="408"/>
      <c r="C125" s="415"/>
      <c r="D125" s="449"/>
      <c r="E125" s="416"/>
      <c r="F125" s="499"/>
      <c r="G125" s="424"/>
      <c r="H125" s="416"/>
      <c r="I125" s="411"/>
      <c r="J125" s="501"/>
      <c r="K125" s="501"/>
      <c r="L125" s="501"/>
      <c r="M125" s="501"/>
      <c r="N125" s="502"/>
      <c r="O125" s="517"/>
      <c r="P125" s="503"/>
      <c r="Q125" s="475"/>
      <c r="R125" s="507"/>
      <c r="S125" s="496"/>
      <c r="T125" s="506"/>
      <c r="U125" s="506"/>
      <c r="V125" s="506"/>
      <c r="W125" s="506"/>
      <c r="X125" s="506"/>
      <c r="Y125" s="506"/>
      <c r="Z125" s="506"/>
    </row>
    <row r="126" spans="1:29" s="404" customFormat="1" ht="14.25">
      <c r="A126" s="383"/>
      <c r="B126" s="408"/>
      <c r="C126" s="415"/>
      <c r="D126" s="449"/>
      <c r="E126" s="416"/>
      <c r="F126" s="499"/>
      <c r="G126" s="424"/>
      <c r="H126" s="416"/>
      <c r="I126" s="411"/>
      <c r="J126" s="501"/>
      <c r="K126" s="501"/>
      <c r="L126" s="501"/>
      <c r="M126" s="501"/>
      <c r="N126" s="502"/>
      <c r="O126" s="517"/>
      <c r="P126" s="503"/>
      <c r="Q126" s="475"/>
      <c r="R126" s="507"/>
      <c r="S126" s="496"/>
      <c r="T126" s="506"/>
      <c r="U126" s="506"/>
      <c r="V126" s="506"/>
      <c r="W126" s="506"/>
      <c r="X126" s="506"/>
      <c r="Y126" s="506"/>
      <c r="Z126" s="506"/>
    </row>
    <row r="127" spans="1:29" s="404" customFormat="1" ht="14.25">
      <c r="A127" s="383"/>
      <c r="B127" s="408"/>
      <c r="C127" s="415"/>
      <c r="D127" s="449"/>
      <c r="E127" s="416"/>
      <c r="F127" s="499"/>
      <c r="G127" s="424"/>
      <c r="H127" s="416"/>
      <c r="I127" s="411"/>
      <c r="J127" s="501"/>
      <c r="K127" s="501"/>
      <c r="L127" s="501"/>
      <c r="M127" s="501"/>
      <c r="N127" s="502"/>
      <c r="O127" s="517"/>
      <c r="P127" s="503"/>
      <c r="Q127" s="475"/>
      <c r="R127" s="507"/>
      <c r="S127" s="496"/>
      <c r="T127" s="506"/>
      <c r="U127" s="506"/>
      <c r="V127" s="506"/>
      <c r="W127" s="506"/>
      <c r="X127" s="506"/>
      <c r="Y127" s="506"/>
      <c r="Z127" s="506"/>
    </row>
    <row r="128" spans="1:29" s="404" customFormat="1" ht="14.25">
      <c r="A128" s="383"/>
      <c r="B128" s="408"/>
      <c r="C128" s="415"/>
      <c r="D128" s="449"/>
      <c r="E128" s="416"/>
      <c r="F128" s="499"/>
      <c r="G128" s="424"/>
      <c r="H128" s="416"/>
      <c r="I128" s="411"/>
      <c r="J128" s="512"/>
      <c r="K128" s="512"/>
      <c r="L128" s="513"/>
      <c r="M128" s="511"/>
      <c r="N128" s="513"/>
      <c r="O128" s="497"/>
      <c r="P128" s="417"/>
      <c r="Q128" s="475"/>
      <c r="R128" s="507"/>
      <c r="S128" s="496"/>
      <c r="T128" s="506"/>
      <c r="U128" s="506"/>
      <c r="V128" s="506"/>
      <c r="W128" s="506"/>
      <c r="X128" s="506"/>
      <c r="Y128" s="506"/>
      <c r="Z128" s="506"/>
    </row>
    <row r="129" spans="1:26" s="404" customFormat="1" ht="14.25">
      <c r="A129" s="383"/>
      <c r="B129" s="408"/>
      <c r="C129" s="415"/>
      <c r="D129" s="449"/>
      <c r="E129" s="416"/>
      <c r="F129" s="499"/>
      <c r="G129" s="424"/>
      <c r="H129" s="416"/>
      <c r="I129" s="411"/>
      <c r="J129" s="512"/>
      <c r="K129" s="512"/>
      <c r="L129" s="513"/>
      <c r="M129" s="511"/>
      <c r="N129" s="513"/>
      <c r="O129" s="497"/>
      <c r="P129" s="417"/>
      <c r="Q129" s="475"/>
      <c r="R129" s="507"/>
      <c r="S129" s="496"/>
      <c r="T129" s="506"/>
      <c r="U129" s="506"/>
      <c r="V129" s="506"/>
      <c r="W129" s="506"/>
      <c r="X129" s="506"/>
      <c r="Y129" s="506"/>
      <c r="Z129" s="506"/>
    </row>
    <row r="130" spans="1:26" s="404" customFormat="1" ht="14.25">
      <c r="A130" s="383"/>
      <c r="B130" s="408"/>
      <c r="C130" s="415"/>
      <c r="D130" s="449"/>
      <c r="E130" s="416"/>
      <c r="F130" s="499"/>
      <c r="G130" s="424"/>
      <c r="H130" s="416"/>
      <c r="I130" s="411"/>
      <c r="J130" s="501"/>
      <c r="K130" s="501"/>
      <c r="L130" s="501"/>
      <c r="M130" s="501"/>
      <c r="N130" s="502"/>
      <c r="O130" s="517"/>
      <c r="P130" s="503"/>
      <c r="Q130" s="475"/>
      <c r="R130" s="507"/>
      <c r="S130" s="496"/>
      <c r="T130" s="506"/>
      <c r="U130" s="506"/>
      <c r="V130" s="506"/>
      <c r="W130" s="506"/>
      <c r="X130" s="506"/>
      <c r="Y130" s="506"/>
      <c r="Z130" s="506"/>
    </row>
    <row r="131" spans="1:26" s="404" customFormat="1" ht="14.25">
      <c r="A131" s="383"/>
      <c r="B131" s="408"/>
      <c r="C131" s="415"/>
      <c r="D131" s="449"/>
      <c r="E131" s="416"/>
      <c r="F131" s="499"/>
      <c r="G131" s="424"/>
      <c r="H131" s="416"/>
      <c r="I131" s="411"/>
      <c r="J131" s="501"/>
      <c r="K131" s="501"/>
      <c r="L131" s="501"/>
      <c r="M131" s="501"/>
      <c r="N131" s="502"/>
      <c r="O131" s="517"/>
      <c r="P131" s="503"/>
      <c r="Q131" s="475"/>
      <c r="R131" s="507"/>
      <c r="S131" s="496"/>
      <c r="T131" s="506"/>
      <c r="U131" s="506"/>
      <c r="V131" s="506"/>
      <c r="W131" s="506"/>
      <c r="X131" s="506"/>
      <c r="Y131" s="506"/>
      <c r="Z131" s="506"/>
    </row>
    <row r="132" spans="1:26" ht="14.25">
      <c r="A132" s="383"/>
      <c r="B132" s="408"/>
      <c r="C132" s="415"/>
      <c r="D132" s="449"/>
      <c r="E132" s="416"/>
      <c r="F132" s="499"/>
      <c r="G132" s="424"/>
      <c r="H132" s="416"/>
      <c r="I132" s="411"/>
      <c r="J132" s="377"/>
      <c r="K132" s="377"/>
      <c r="L132" s="377"/>
      <c r="M132" s="377"/>
      <c r="N132" s="500"/>
      <c r="O132" s="497"/>
      <c r="P132" s="418"/>
      <c r="Q132" s="505"/>
      <c r="R132" s="142"/>
      <c r="S132" s="16"/>
      <c r="T132" s="16"/>
      <c r="U132" s="16"/>
      <c r="V132" s="16"/>
      <c r="W132" s="16"/>
      <c r="X132" s="16"/>
      <c r="Y132" s="16"/>
      <c r="Z132" s="16"/>
    </row>
    <row r="133" spans="1:26" ht="14.25">
      <c r="A133" s="383"/>
      <c r="B133" s="408"/>
      <c r="C133" s="415"/>
      <c r="D133" s="449"/>
      <c r="E133" s="416"/>
      <c r="F133" s="499"/>
      <c r="G133" s="424"/>
      <c r="H133" s="416"/>
      <c r="I133" s="411"/>
      <c r="J133" s="377"/>
      <c r="K133" s="377"/>
      <c r="L133" s="377"/>
      <c r="M133" s="377"/>
      <c r="N133" s="500"/>
      <c r="O133" s="497"/>
      <c r="P133" s="418"/>
      <c r="Q133" s="505"/>
      <c r="R133" s="142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9"/>
      <c r="B134" s="23"/>
      <c r="C134" s="23"/>
      <c r="D134" s="23"/>
      <c r="E134" s="32"/>
      <c r="F134" s="30"/>
      <c r="G134" s="12"/>
      <c r="H134" s="12"/>
      <c r="I134" s="12"/>
      <c r="J134" s="53"/>
      <c r="K134" s="12"/>
      <c r="L134" s="12"/>
      <c r="M134" s="12"/>
      <c r="N134" s="11"/>
      <c r="O134" s="53"/>
      <c r="P134" s="7"/>
      <c r="Q134" s="11"/>
      <c r="R134" s="142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9"/>
      <c r="B135" s="23"/>
      <c r="C135" s="23"/>
      <c r="D135" s="23"/>
      <c r="E135" s="32"/>
      <c r="F135" s="30"/>
      <c r="G135" s="41"/>
      <c r="H135" s="42"/>
      <c r="I135" s="82"/>
      <c r="J135" s="17"/>
      <c r="K135" s="83"/>
      <c r="L135" s="84"/>
      <c r="M135" s="85"/>
      <c r="N135" s="86"/>
      <c r="O135" s="87"/>
      <c r="P135" s="11"/>
      <c r="Q135" s="16"/>
      <c r="R135" s="142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37"/>
      <c r="B136" s="45"/>
      <c r="C136" s="103"/>
      <c r="D136" s="6"/>
      <c r="E136" s="38"/>
      <c r="F136" s="82"/>
      <c r="G136" s="41"/>
      <c r="H136" s="42"/>
      <c r="I136" s="82"/>
      <c r="J136" s="17"/>
      <c r="K136" s="83"/>
      <c r="L136" s="84"/>
      <c r="M136" s="85"/>
      <c r="N136" s="86"/>
      <c r="O136" s="87"/>
      <c r="P136" s="11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 ht="15">
      <c r="A137" s="5"/>
      <c r="B137" s="104" t="s">
        <v>619</v>
      </c>
      <c r="C137" s="104"/>
      <c r="D137" s="104"/>
      <c r="E137" s="104"/>
      <c r="F137" s="17"/>
      <c r="G137" s="17"/>
      <c r="H137" s="105"/>
      <c r="I137" s="17"/>
      <c r="J137" s="74"/>
      <c r="K137" s="75"/>
      <c r="L137" s="17"/>
      <c r="M137" s="17"/>
      <c r="N137" s="16"/>
      <c r="O137" s="99"/>
      <c r="P137" s="11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 ht="38.25">
      <c r="A138" s="20" t="s">
        <v>16</v>
      </c>
      <c r="B138" s="21" t="s">
        <v>575</v>
      </c>
      <c r="C138" s="21"/>
      <c r="D138" s="22" t="s">
        <v>588</v>
      </c>
      <c r="E138" s="21" t="s">
        <v>589</v>
      </c>
      <c r="F138" s="21" t="s">
        <v>590</v>
      </c>
      <c r="G138" s="21" t="s">
        <v>620</v>
      </c>
      <c r="H138" s="21" t="s">
        <v>621</v>
      </c>
      <c r="I138" s="21" t="s">
        <v>593</v>
      </c>
      <c r="J138" s="61" t="s">
        <v>594</v>
      </c>
      <c r="K138" s="21" t="s">
        <v>595</v>
      </c>
      <c r="L138" s="21" t="s">
        <v>596</v>
      </c>
      <c r="M138" s="21" t="s">
        <v>597</v>
      </c>
      <c r="N138" s="22" t="s">
        <v>598</v>
      </c>
      <c r="O138" s="99"/>
      <c r="P138" s="11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1</v>
      </c>
      <c r="B139" s="106">
        <v>41579</v>
      </c>
      <c r="C139" s="106"/>
      <c r="D139" s="107" t="s">
        <v>622</v>
      </c>
      <c r="E139" s="108" t="s">
        <v>623</v>
      </c>
      <c r="F139" s="109">
        <v>82</v>
      </c>
      <c r="G139" s="108" t="s">
        <v>624</v>
      </c>
      <c r="H139" s="108">
        <v>100</v>
      </c>
      <c r="I139" s="126">
        <v>100</v>
      </c>
      <c r="J139" s="127" t="s">
        <v>625</v>
      </c>
      <c r="K139" s="128">
        <f t="shared" ref="K139:K170" si="25">H139-F139</f>
        <v>18</v>
      </c>
      <c r="L139" s="129">
        <f t="shared" ref="L139:L170" si="26">K139/F139</f>
        <v>0.21951219512195122</v>
      </c>
      <c r="M139" s="130" t="s">
        <v>599</v>
      </c>
      <c r="N139" s="131">
        <v>42657</v>
      </c>
      <c r="O139" s="53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2</v>
      </c>
      <c r="B140" s="106">
        <v>41794</v>
      </c>
      <c r="C140" s="106"/>
      <c r="D140" s="107" t="s">
        <v>626</v>
      </c>
      <c r="E140" s="108" t="s">
        <v>600</v>
      </c>
      <c r="F140" s="109">
        <v>257</v>
      </c>
      <c r="G140" s="108" t="s">
        <v>624</v>
      </c>
      <c r="H140" s="108">
        <v>300</v>
      </c>
      <c r="I140" s="126">
        <v>300</v>
      </c>
      <c r="J140" s="127" t="s">
        <v>625</v>
      </c>
      <c r="K140" s="128">
        <f t="shared" si="25"/>
        <v>43</v>
      </c>
      <c r="L140" s="129">
        <f t="shared" si="26"/>
        <v>0.16731517509727625</v>
      </c>
      <c r="M140" s="130" t="s">
        <v>599</v>
      </c>
      <c r="N140" s="131">
        <v>41822</v>
      </c>
      <c r="O140" s="53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3</v>
      </c>
      <c r="B141" s="106">
        <v>41828</v>
      </c>
      <c r="C141" s="106"/>
      <c r="D141" s="107" t="s">
        <v>627</v>
      </c>
      <c r="E141" s="108" t="s">
        <v>600</v>
      </c>
      <c r="F141" s="109">
        <v>393</v>
      </c>
      <c r="G141" s="108" t="s">
        <v>624</v>
      </c>
      <c r="H141" s="108">
        <v>468</v>
      </c>
      <c r="I141" s="126">
        <v>468</v>
      </c>
      <c r="J141" s="127" t="s">
        <v>625</v>
      </c>
      <c r="K141" s="128">
        <f t="shared" si="25"/>
        <v>75</v>
      </c>
      <c r="L141" s="129">
        <f t="shared" si="26"/>
        <v>0.19083969465648856</v>
      </c>
      <c r="M141" s="130" t="s">
        <v>599</v>
      </c>
      <c r="N141" s="131">
        <v>41863</v>
      </c>
      <c r="O141" s="53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4</v>
      </c>
      <c r="B142" s="106">
        <v>41857</v>
      </c>
      <c r="C142" s="106"/>
      <c r="D142" s="107" t="s">
        <v>628</v>
      </c>
      <c r="E142" s="108" t="s">
        <v>600</v>
      </c>
      <c r="F142" s="109">
        <v>205</v>
      </c>
      <c r="G142" s="108" t="s">
        <v>624</v>
      </c>
      <c r="H142" s="108">
        <v>275</v>
      </c>
      <c r="I142" s="126">
        <v>250</v>
      </c>
      <c r="J142" s="127" t="s">
        <v>625</v>
      </c>
      <c r="K142" s="128">
        <f t="shared" si="25"/>
        <v>70</v>
      </c>
      <c r="L142" s="129">
        <f t="shared" si="26"/>
        <v>0.34146341463414637</v>
      </c>
      <c r="M142" s="130" t="s">
        <v>599</v>
      </c>
      <c r="N142" s="131">
        <v>41962</v>
      </c>
      <c r="O142" s="53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5</v>
      </c>
      <c r="B143" s="106">
        <v>41886</v>
      </c>
      <c r="C143" s="106"/>
      <c r="D143" s="107" t="s">
        <v>629</v>
      </c>
      <c r="E143" s="108" t="s">
        <v>600</v>
      </c>
      <c r="F143" s="109">
        <v>162</v>
      </c>
      <c r="G143" s="108" t="s">
        <v>624</v>
      </c>
      <c r="H143" s="108">
        <v>190</v>
      </c>
      <c r="I143" s="126">
        <v>190</v>
      </c>
      <c r="J143" s="127" t="s">
        <v>625</v>
      </c>
      <c r="K143" s="128">
        <f t="shared" si="25"/>
        <v>28</v>
      </c>
      <c r="L143" s="129">
        <f t="shared" si="26"/>
        <v>0.1728395061728395</v>
      </c>
      <c r="M143" s="130" t="s">
        <v>599</v>
      </c>
      <c r="N143" s="131">
        <v>42006</v>
      </c>
      <c r="O143" s="53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6</v>
      </c>
      <c r="B144" s="106">
        <v>41886</v>
      </c>
      <c r="C144" s="106"/>
      <c r="D144" s="107" t="s">
        <v>630</v>
      </c>
      <c r="E144" s="108" t="s">
        <v>600</v>
      </c>
      <c r="F144" s="109">
        <v>75</v>
      </c>
      <c r="G144" s="108" t="s">
        <v>624</v>
      </c>
      <c r="H144" s="108">
        <v>91.5</v>
      </c>
      <c r="I144" s="126" t="s">
        <v>631</v>
      </c>
      <c r="J144" s="127" t="s">
        <v>632</v>
      </c>
      <c r="K144" s="128">
        <f t="shared" si="25"/>
        <v>16.5</v>
      </c>
      <c r="L144" s="129">
        <f t="shared" si="26"/>
        <v>0.22</v>
      </c>
      <c r="M144" s="130" t="s">
        <v>599</v>
      </c>
      <c r="N144" s="131">
        <v>41954</v>
      </c>
      <c r="O144" s="53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7</v>
      </c>
      <c r="B145" s="106">
        <v>41913</v>
      </c>
      <c r="C145" s="106"/>
      <c r="D145" s="107" t="s">
        <v>633</v>
      </c>
      <c r="E145" s="108" t="s">
        <v>600</v>
      </c>
      <c r="F145" s="109">
        <v>850</v>
      </c>
      <c r="G145" s="108" t="s">
        <v>624</v>
      </c>
      <c r="H145" s="108">
        <v>982.5</v>
      </c>
      <c r="I145" s="126">
        <v>1050</v>
      </c>
      <c r="J145" s="127" t="s">
        <v>634</v>
      </c>
      <c r="K145" s="128">
        <f t="shared" si="25"/>
        <v>132.5</v>
      </c>
      <c r="L145" s="129">
        <f t="shared" si="26"/>
        <v>0.15588235294117647</v>
      </c>
      <c r="M145" s="130" t="s">
        <v>599</v>
      </c>
      <c r="N145" s="131">
        <v>42039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8</v>
      </c>
      <c r="B146" s="106">
        <v>41913</v>
      </c>
      <c r="C146" s="106"/>
      <c r="D146" s="107" t="s">
        <v>635</v>
      </c>
      <c r="E146" s="108" t="s">
        <v>600</v>
      </c>
      <c r="F146" s="109">
        <v>475</v>
      </c>
      <c r="G146" s="108" t="s">
        <v>624</v>
      </c>
      <c r="H146" s="108">
        <v>515</v>
      </c>
      <c r="I146" s="126">
        <v>600</v>
      </c>
      <c r="J146" s="127" t="s">
        <v>636</v>
      </c>
      <c r="K146" s="128">
        <f t="shared" si="25"/>
        <v>40</v>
      </c>
      <c r="L146" s="129">
        <f t="shared" si="26"/>
        <v>8.4210526315789472E-2</v>
      </c>
      <c r="M146" s="130" t="s">
        <v>599</v>
      </c>
      <c r="N146" s="131">
        <v>41939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9</v>
      </c>
      <c r="B147" s="106">
        <v>41913</v>
      </c>
      <c r="C147" s="106"/>
      <c r="D147" s="107" t="s">
        <v>637</v>
      </c>
      <c r="E147" s="108" t="s">
        <v>600</v>
      </c>
      <c r="F147" s="109">
        <v>86</v>
      </c>
      <c r="G147" s="108" t="s">
        <v>624</v>
      </c>
      <c r="H147" s="108">
        <v>99</v>
      </c>
      <c r="I147" s="126">
        <v>140</v>
      </c>
      <c r="J147" s="127" t="s">
        <v>638</v>
      </c>
      <c r="K147" s="128">
        <f t="shared" si="25"/>
        <v>13</v>
      </c>
      <c r="L147" s="129">
        <f t="shared" si="26"/>
        <v>0.15116279069767441</v>
      </c>
      <c r="M147" s="130" t="s">
        <v>599</v>
      </c>
      <c r="N147" s="131">
        <v>41939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10</v>
      </c>
      <c r="B148" s="106">
        <v>41926</v>
      </c>
      <c r="C148" s="106"/>
      <c r="D148" s="107" t="s">
        <v>639</v>
      </c>
      <c r="E148" s="108" t="s">
        <v>600</v>
      </c>
      <c r="F148" s="109">
        <v>496.6</v>
      </c>
      <c r="G148" s="108" t="s">
        <v>624</v>
      </c>
      <c r="H148" s="108">
        <v>621</v>
      </c>
      <c r="I148" s="126">
        <v>580</v>
      </c>
      <c r="J148" s="127" t="s">
        <v>625</v>
      </c>
      <c r="K148" s="128">
        <f t="shared" si="25"/>
        <v>124.39999999999998</v>
      </c>
      <c r="L148" s="129">
        <f t="shared" si="26"/>
        <v>0.25050342327829234</v>
      </c>
      <c r="M148" s="130" t="s">
        <v>599</v>
      </c>
      <c r="N148" s="131">
        <v>42605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11</v>
      </c>
      <c r="B149" s="106">
        <v>41926</v>
      </c>
      <c r="C149" s="106"/>
      <c r="D149" s="107" t="s">
        <v>640</v>
      </c>
      <c r="E149" s="108" t="s">
        <v>600</v>
      </c>
      <c r="F149" s="109">
        <v>2481.9</v>
      </c>
      <c r="G149" s="108" t="s">
        <v>624</v>
      </c>
      <c r="H149" s="108">
        <v>2840</v>
      </c>
      <c r="I149" s="126">
        <v>2870</v>
      </c>
      <c r="J149" s="127" t="s">
        <v>641</v>
      </c>
      <c r="K149" s="128">
        <f t="shared" si="25"/>
        <v>358.09999999999991</v>
      </c>
      <c r="L149" s="129">
        <f t="shared" si="26"/>
        <v>0.14428462065353154</v>
      </c>
      <c r="M149" s="130" t="s">
        <v>599</v>
      </c>
      <c r="N149" s="131">
        <v>42017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12</v>
      </c>
      <c r="B150" s="106">
        <v>41928</v>
      </c>
      <c r="C150" s="106"/>
      <c r="D150" s="107" t="s">
        <v>642</v>
      </c>
      <c r="E150" s="108" t="s">
        <v>600</v>
      </c>
      <c r="F150" s="109">
        <v>84.5</v>
      </c>
      <c r="G150" s="108" t="s">
        <v>624</v>
      </c>
      <c r="H150" s="108">
        <v>93</v>
      </c>
      <c r="I150" s="126">
        <v>110</v>
      </c>
      <c r="J150" s="127" t="s">
        <v>643</v>
      </c>
      <c r="K150" s="128">
        <f t="shared" si="25"/>
        <v>8.5</v>
      </c>
      <c r="L150" s="129">
        <f t="shared" si="26"/>
        <v>0.10059171597633136</v>
      </c>
      <c r="M150" s="130" t="s">
        <v>599</v>
      </c>
      <c r="N150" s="131">
        <v>41939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13</v>
      </c>
      <c r="B151" s="106">
        <v>41928</v>
      </c>
      <c r="C151" s="106"/>
      <c r="D151" s="107" t="s">
        <v>644</v>
      </c>
      <c r="E151" s="108" t="s">
        <v>600</v>
      </c>
      <c r="F151" s="109">
        <v>401</v>
      </c>
      <c r="G151" s="108" t="s">
        <v>624</v>
      </c>
      <c r="H151" s="108">
        <v>428</v>
      </c>
      <c r="I151" s="126">
        <v>450</v>
      </c>
      <c r="J151" s="127" t="s">
        <v>645</v>
      </c>
      <c r="K151" s="128">
        <f t="shared" si="25"/>
        <v>27</v>
      </c>
      <c r="L151" s="129">
        <f t="shared" si="26"/>
        <v>6.7331670822942641E-2</v>
      </c>
      <c r="M151" s="130" t="s">
        <v>599</v>
      </c>
      <c r="N151" s="131">
        <v>42020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14</v>
      </c>
      <c r="B152" s="106">
        <v>41928</v>
      </c>
      <c r="C152" s="106"/>
      <c r="D152" s="107" t="s">
        <v>646</v>
      </c>
      <c r="E152" s="108" t="s">
        <v>600</v>
      </c>
      <c r="F152" s="109">
        <v>101</v>
      </c>
      <c r="G152" s="108" t="s">
        <v>624</v>
      </c>
      <c r="H152" s="108">
        <v>112</v>
      </c>
      <c r="I152" s="126">
        <v>120</v>
      </c>
      <c r="J152" s="127" t="s">
        <v>647</v>
      </c>
      <c r="K152" s="128">
        <f t="shared" si="25"/>
        <v>11</v>
      </c>
      <c r="L152" s="129">
        <f t="shared" si="26"/>
        <v>0.10891089108910891</v>
      </c>
      <c r="M152" s="130" t="s">
        <v>599</v>
      </c>
      <c r="N152" s="131">
        <v>41939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15</v>
      </c>
      <c r="B153" s="106">
        <v>41954</v>
      </c>
      <c r="C153" s="106"/>
      <c r="D153" s="107" t="s">
        <v>648</v>
      </c>
      <c r="E153" s="108" t="s">
        <v>600</v>
      </c>
      <c r="F153" s="109">
        <v>59</v>
      </c>
      <c r="G153" s="108" t="s">
        <v>624</v>
      </c>
      <c r="H153" s="108">
        <v>76</v>
      </c>
      <c r="I153" s="126">
        <v>76</v>
      </c>
      <c r="J153" s="127" t="s">
        <v>625</v>
      </c>
      <c r="K153" s="128">
        <f t="shared" si="25"/>
        <v>17</v>
      </c>
      <c r="L153" s="129">
        <f t="shared" si="26"/>
        <v>0.28813559322033899</v>
      </c>
      <c r="M153" s="130" t="s">
        <v>599</v>
      </c>
      <c r="N153" s="131">
        <v>43032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16</v>
      </c>
      <c r="B154" s="106">
        <v>41954</v>
      </c>
      <c r="C154" s="106"/>
      <c r="D154" s="107" t="s">
        <v>637</v>
      </c>
      <c r="E154" s="108" t="s">
        <v>600</v>
      </c>
      <c r="F154" s="109">
        <v>99</v>
      </c>
      <c r="G154" s="108" t="s">
        <v>624</v>
      </c>
      <c r="H154" s="108">
        <v>120</v>
      </c>
      <c r="I154" s="126">
        <v>120</v>
      </c>
      <c r="J154" s="127" t="s">
        <v>649</v>
      </c>
      <c r="K154" s="128">
        <f t="shared" si="25"/>
        <v>21</v>
      </c>
      <c r="L154" s="129">
        <f t="shared" si="26"/>
        <v>0.21212121212121213</v>
      </c>
      <c r="M154" s="130" t="s">
        <v>599</v>
      </c>
      <c r="N154" s="131">
        <v>41960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17</v>
      </c>
      <c r="B155" s="106">
        <v>41956</v>
      </c>
      <c r="C155" s="106"/>
      <c r="D155" s="107" t="s">
        <v>650</v>
      </c>
      <c r="E155" s="108" t="s">
        <v>600</v>
      </c>
      <c r="F155" s="109">
        <v>22</v>
      </c>
      <c r="G155" s="108" t="s">
        <v>624</v>
      </c>
      <c r="H155" s="108">
        <v>33.549999999999997</v>
      </c>
      <c r="I155" s="126">
        <v>32</v>
      </c>
      <c r="J155" s="127" t="s">
        <v>651</v>
      </c>
      <c r="K155" s="128">
        <f t="shared" si="25"/>
        <v>11.549999999999997</v>
      </c>
      <c r="L155" s="129">
        <f t="shared" si="26"/>
        <v>0.52499999999999991</v>
      </c>
      <c r="M155" s="130" t="s">
        <v>599</v>
      </c>
      <c r="N155" s="131">
        <v>42188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18</v>
      </c>
      <c r="B156" s="106">
        <v>41976</v>
      </c>
      <c r="C156" s="106"/>
      <c r="D156" s="107" t="s">
        <v>652</v>
      </c>
      <c r="E156" s="108" t="s">
        <v>600</v>
      </c>
      <c r="F156" s="109">
        <v>440</v>
      </c>
      <c r="G156" s="108" t="s">
        <v>624</v>
      </c>
      <c r="H156" s="108">
        <v>520</v>
      </c>
      <c r="I156" s="126">
        <v>520</v>
      </c>
      <c r="J156" s="127" t="s">
        <v>653</v>
      </c>
      <c r="K156" s="128">
        <f t="shared" si="25"/>
        <v>80</v>
      </c>
      <c r="L156" s="129">
        <f t="shared" si="26"/>
        <v>0.18181818181818182</v>
      </c>
      <c r="M156" s="130" t="s">
        <v>599</v>
      </c>
      <c r="N156" s="131">
        <v>42208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19</v>
      </c>
      <c r="B157" s="106">
        <v>41976</v>
      </c>
      <c r="C157" s="106"/>
      <c r="D157" s="107" t="s">
        <v>654</v>
      </c>
      <c r="E157" s="108" t="s">
        <v>600</v>
      </c>
      <c r="F157" s="109">
        <v>360</v>
      </c>
      <c r="G157" s="108" t="s">
        <v>624</v>
      </c>
      <c r="H157" s="108">
        <v>427</v>
      </c>
      <c r="I157" s="126">
        <v>425</v>
      </c>
      <c r="J157" s="127" t="s">
        <v>655</v>
      </c>
      <c r="K157" s="128">
        <f t="shared" si="25"/>
        <v>67</v>
      </c>
      <c r="L157" s="129">
        <f t="shared" si="26"/>
        <v>0.18611111111111112</v>
      </c>
      <c r="M157" s="130" t="s">
        <v>599</v>
      </c>
      <c r="N157" s="131">
        <v>42058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20</v>
      </c>
      <c r="B158" s="106">
        <v>42012</v>
      </c>
      <c r="C158" s="106"/>
      <c r="D158" s="107" t="s">
        <v>656</v>
      </c>
      <c r="E158" s="108" t="s">
        <v>600</v>
      </c>
      <c r="F158" s="109">
        <v>360</v>
      </c>
      <c r="G158" s="108" t="s">
        <v>624</v>
      </c>
      <c r="H158" s="108">
        <v>455</v>
      </c>
      <c r="I158" s="126">
        <v>420</v>
      </c>
      <c r="J158" s="127" t="s">
        <v>657</v>
      </c>
      <c r="K158" s="128">
        <f t="shared" si="25"/>
        <v>95</v>
      </c>
      <c r="L158" s="129">
        <f t="shared" si="26"/>
        <v>0.2638888888888889</v>
      </c>
      <c r="M158" s="130" t="s">
        <v>599</v>
      </c>
      <c r="N158" s="131">
        <v>42024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21</v>
      </c>
      <c r="B159" s="106">
        <v>42012</v>
      </c>
      <c r="C159" s="106"/>
      <c r="D159" s="107" t="s">
        <v>658</v>
      </c>
      <c r="E159" s="108" t="s">
        <v>600</v>
      </c>
      <c r="F159" s="109">
        <v>130</v>
      </c>
      <c r="G159" s="108"/>
      <c r="H159" s="108">
        <v>175.5</v>
      </c>
      <c r="I159" s="126">
        <v>165</v>
      </c>
      <c r="J159" s="127" t="s">
        <v>659</v>
      </c>
      <c r="K159" s="128">
        <f t="shared" si="25"/>
        <v>45.5</v>
      </c>
      <c r="L159" s="129">
        <f t="shared" si="26"/>
        <v>0.35</v>
      </c>
      <c r="M159" s="130" t="s">
        <v>599</v>
      </c>
      <c r="N159" s="131">
        <v>43088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22</v>
      </c>
      <c r="B160" s="106">
        <v>42040</v>
      </c>
      <c r="C160" s="106"/>
      <c r="D160" s="107" t="s">
        <v>390</v>
      </c>
      <c r="E160" s="108" t="s">
        <v>623</v>
      </c>
      <c r="F160" s="109">
        <v>98</v>
      </c>
      <c r="G160" s="108"/>
      <c r="H160" s="108">
        <v>120</v>
      </c>
      <c r="I160" s="126">
        <v>120</v>
      </c>
      <c r="J160" s="127" t="s">
        <v>625</v>
      </c>
      <c r="K160" s="128">
        <f t="shared" si="25"/>
        <v>22</v>
      </c>
      <c r="L160" s="129">
        <f t="shared" si="26"/>
        <v>0.22448979591836735</v>
      </c>
      <c r="M160" s="130" t="s">
        <v>599</v>
      </c>
      <c r="N160" s="131">
        <v>42753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23</v>
      </c>
      <c r="B161" s="106">
        <v>42040</v>
      </c>
      <c r="C161" s="106"/>
      <c r="D161" s="107" t="s">
        <v>660</v>
      </c>
      <c r="E161" s="108" t="s">
        <v>623</v>
      </c>
      <c r="F161" s="109">
        <v>196</v>
      </c>
      <c r="G161" s="108"/>
      <c r="H161" s="108">
        <v>262</v>
      </c>
      <c r="I161" s="126">
        <v>255</v>
      </c>
      <c r="J161" s="127" t="s">
        <v>625</v>
      </c>
      <c r="K161" s="128">
        <f t="shared" si="25"/>
        <v>66</v>
      </c>
      <c r="L161" s="129">
        <f t="shared" si="26"/>
        <v>0.33673469387755101</v>
      </c>
      <c r="M161" s="130" t="s">
        <v>599</v>
      </c>
      <c r="N161" s="131">
        <v>42599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24</v>
      </c>
      <c r="B162" s="110">
        <v>42067</v>
      </c>
      <c r="C162" s="110"/>
      <c r="D162" s="111" t="s">
        <v>389</v>
      </c>
      <c r="E162" s="112" t="s">
        <v>623</v>
      </c>
      <c r="F162" s="113">
        <v>235</v>
      </c>
      <c r="G162" s="113"/>
      <c r="H162" s="114">
        <v>77</v>
      </c>
      <c r="I162" s="132" t="s">
        <v>661</v>
      </c>
      <c r="J162" s="133" t="s">
        <v>662</v>
      </c>
      <c r="K162" s="134">
        <f t="shared" si="25"/>
        <v>-158</v>
      </c>
      <c r="L162" s="135">
        <f t="shared" si="26"/>
        <v>-0.67234042553191486</v>
      </c>
      <c r="M162" s="136" t="s">
        <v>663</v>
      </c>
      <c r="N162" s="137">
        <v>43522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25</v>
      </c>
      <c r="B163" s="106">
        <v>42067</v>
      </c>
      <c r="C163" s="106"/>
      <c r="D163" s="107" t="s">
        <v>481</v>
      </c>
      <c r="E163" s="108" t="s">
        <v>623</v>
      </c>
      <c r="F163" s="109">
        <v>185</v>
      </c>
      <c r="G163" s="108"/>
      <c r="H163" s="108">
        <v>224</v>
      </c>
      <c r="I163" s="126" t="s">
        <v>664</v>
      </c>
      <c r="J163" s="127" t="s">
        <v>625</v>
      </c>
      <c r="K163" s="128">
        <f t="shared" si="25"/>
        <v>39</v>
      </c>
      <c r="L163" s="129">
        <f t="shared" si="26"/>
        <v>0.21081081081081082</v>
      </c>
      <c r="M163" s="130" t="s">
        <v>599</v>
      </c>
      <c r="N163" s="131">
        <v>42647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64">
        <v>26</v>
      </c>
      <c r="B164" s="115">
        <v>42090</v>
      </c>
      <c r="C164" s="115"/>
      <c r="D164" s="116" t="s">
        <v>665</v>
      </c>
      <c r="E164" s="117" t="s">
        <v>623</v>
      </c>
      <c r="F164" s="118">
        <v>49.5</v>
      </c>
      <c r="G164" s="119"/>
      <c r="H164" s="119">
        <v>15.85</v>
      </c>
      <c r="I164" s="119">
        <v>67</v>
      </c>
      <c r="J164" s="138" t="s">
        <v>666</v>
      </c>
      <c r="K164" s="119">
        <f t="shared" si="25"/>
        <v>-33.65</v>
      </c>
      <c r="L164" s="139">
        <f t="shared" si="26"/>
        <v>-0.67979797979797973</v>
      </c>
      <c r="M164" s="136" t="s">
        <v>663</v>
      </c>
      <c r="N164" s="140">
        <v>43627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27</v>
      </c>
      <c r="B165" s="106">
        <v>42093</v>
      </c>
      <c r="C165" s="106"/>
      <c r="D165" s="107" t="s">
        <v>667</v>
      </c>
      <c r="E165" s="108" t="s">
        <v>623</v>
      </c>
      <c r="F165" s="109">
        <v>183.5</v>
      </c>
      <c r="G165" s="108"/>
      <c r="H165" s="108">
        <v>219</v>
      </c>
      <c r="I165" s="126">
        <v>218</v>
      </c>
      <c r="J165" s="127" t="s">
        <v>668</v>
      </c>
      <c r="K165" s="128">
        <f t="shared" si="25"/>
        <v>35.5</v>
      </c>
      <c r="L165" s="129">
        <f t="shared" si="26"/>
        <v>0.19346049046321526</v>
      </c>
      <c r="M165" s="130" t="s">
        <v>599</v>
      </c>
      <c r="N165" s="131">
        <v>42103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28</v>
      </c>
      <c r="B166" s="106">
        <v>42114</v>
      </c>
      <c r="C166" s="106"/>
      <c r="D166" s="107" t="s">
        <v>669</v>
      </c>
      <c r="E166" s="108" t="s">
        <v>623</v>
      </c>
      <c r="F166" s="109">
        <f>(227+237)/2</f>
        <v>232</v>
      </c>
      <c r="G166" s="108"/>
      <c r="H166" s="108">
        <v>298</v>
      </c>
      <c r="I166" s="126">
        <v>298</v>
      </c>
      <c r="J166" s="127" t="s">
        <v>625</v>
      </c>
      <c r="K166" s="128">
        <f t="shared" si="25"/>
        <v>66</v>
      </c>
      <c r="L166" s="129">
        <f t="shared" si="26"/>
        <v>0.28448275862068967</v>
      </c>
      <c r="M166" s="130" t="s">
        <v>599</v>
      </c>
      <c r="N166" s="131">
        <v>42823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29</v>
      </c>
      <c r="B167" s="106">
        <v>42128</v>
      </c>
      <c r="C167" s="106"/>
      <c r="D167" s="107" t="s">
        <v>670</v>
      </c>
      <c r="E167" s="108" t="s">
        <v>600</v>
      </c>
      <c r="F167" s="109">
        <v>385</v>
      </c>
      <c r="G167" s="108"/>
      <c r="H167" s="108">
        <f>212.5+331</f>
        <v>543.5</v>
      </c>
      <c r="I167" s="126">
        <v>510</v>
      </c>
      <c r="J167" s="127" t="s">
        <v>671</v>
      </c>
      <c r="K167" s="128">
        <f t="shared" si="25"/>
        <v>158.5</v>
      </c>
      <c r="L167" s="129">
        <f t="shared" si="26"/>
        <v>0.41168831168831171</v>
      </c>
      <c r="M167" s="130" t="s">
        <v>599</v>
      </c>
      <c r="N167" s="131">
        <v>42235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30</v>
      </c>
      <c r="B168" s="106">
        <v>42128</v>
      </c>
      <c r="C168" s="106"/>
      <c r="D168" s="107" t="s">
        <v>672</v>
      </c>
      <c r="E168" s="108" t="s">
        <v>600</v>
      </c>
      <c r="F168" s="109">
        <v>115.5</v>
      </c>
      <c r="G168" s="108"/>
      <c r="H168" s="108">
        <v>146</v>
      </c>
      <c r="I168" s="126">
        <v>142</v>
      </c>
      <c r="J168" s="127" t="s">
        <v>673</v>
      </c>
      <c r="K168" s="128">
        <f t="shared" si="25"/>
        <v>30.5</v>
      </c>
      <c r="L168" s="129">
        <f t="shared" si="26"/>
        <v>0.26406926406926406</v>
      </c>
      <c r="M168" s="130" t="s">
        <v>599</v>
      </c>
      <c r="N168" s="131">
        <v>42202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31</v>
      </c>
      <c r="B169" s="106">
        <v>42151</v>
      </c>
      <c r="C169" s="106"/>
      <c r="D169" s="107" t="s">
        <v>674</v>
      </c>
      <c r="E169" s="108" t="s">
        <v>600</v>
      </c>
      <c r="F169" s="109">
        <v>237.5</v>
      </c>
      <c r="G169" s="108"/>
      <c r="H169" s="108">
        <v>279.5</v>
      </c>
      <c r="I169" s="126">
        <v>278</v>
      </c>
      <c r="J169" s="127" t="s">
        <v>625</v>
      </c>
      <c r="K169" s="128">
        <f t="shared" si="25"/>
        <v>42</v>
      </c>
      <c r="L169" s="129">
        <f t="shared" si="26"/>
        <v>0.17684210526315788</v>
      </c>
      <c r="M169" s="130" t="s">
        <v>599</v>
      </c>
      <c r="N169" s="131">
        <v>42222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32</v>
      </c>
      <c r="B170" s="106">
        <v>42174</v>
      </c>
      <c r="C170" s="106"/>
      <c r="D170" s="107" t="s">
        <v>644</v>
      </c>
      <c r="E170" s="108" t="s">
        <v>623</v>
      </c>
      <c r="F170" s="109">
        <v>340</v>
      </c>
      <c r="G170" s="108"/>
      <c r="H170" s="108">
        <v>448</v>
      </c>
      <c r="I170" s="126">
        <v>448</v>
      </c>
      <c r="J170" s="127" t="s">
        <v>625</v>
      </c>
      <c r="K170" s="128">
        <f t="shared" si="25"/>
        <v>108</v>
      </c>
      <c r="L170" s="129">
        <f t="shared" si="26"/>
        <v>0.31764705882352939</v>
      </c>
      <c r="M170" s="130" t="s">
        <v>599</v>
      </c>
      <c r="N170" s="131">
        <v>43018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33</v>
      </c>
      <c r="B171" s="106">
        <v>42191</v>
      </c>
      <c r="C171" s="106"/>
      <c r="D171" s="107" t="s">
        <v>675</v>
      </c>
      <c r="E171" s="108" t="s">
        <v>623</v>
      </c>
      <c r="F171" s="109">
        <v>390</v>
      </c>
      <c r="G171" s="108"/>
      <c r="H171" s="108">
        <v>460</v>
      </c>
      <c r="I171" s="126">
        <v>460</v>
      </c>
      <c r="J171" s="127" t="s">
        <v>625</v>
      </c>
      <c r="K171" s="128">
        <f t="shared" ref="K171:K191" si="27">H171-F171</f>
        <v>70</v>
      </c>
      <c r="L171" s="129">
        <f t="shared" ref="L171:L191" si="28">K171/F171</f>
        <v>0.17948717948717949</v>
      </c>
      <c r="M171" s="130" t="s">
        <v>599</v>
      </c>
      <c r="N171" s="131">
        <v>42478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34</v>
      </c>
      <c r="B172" s="110">
        <v>42195</v>
      </c>
      <c r="C172" s="110"/>
      <c r="D172" s="111" t="s">
        <v>676</v>
      </c>
      <c r="E172" s="112" t="s">
        <v>623</v>
      </c>
      <c r="F172" s="113">
        <v>122.5</v>
      </c>
      <c r="G172" s="113"/>
      <c r="H172" s="114">
        <v>61</v>
      </c>
      <c r="I172" s="132">
        <v>172</v>
      </c>
      <c r="J172" s="133" t="s">
        <v>677</v>
      </c>
      <c r="K172" s="134">
        <f t="shared" si="27"/>
        <v>-61.5</v>
      </c>
      <c r="L172" s="135">
        <f t="shared" si="28"/>
        <v>-0.50204081632653064</v>
      </c>
      <c r="M172" s="136" t="s">
        <v>663</v>
      </c>
      <c r="N172" s="137">
        <v>43333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35</v>
      </c>
      <c r="B173" s="106">
        <v>42219</v>
      </c>
      <c r="C173" s="106"/>
      <c r="D173" s="107" t="s">
        <v>678</v>
      </c>
      <c r="E173" s="108" t="s">
        <v>623</v>
      </c>
      <c r="F173" s="109">
        <v>297.5</v>
      </c>
      <c r="G173" s="108"/>
      <c r="H173" s="108">
        <v>350</v>
      </c>
      <c r="I173" s="126">
        <v>360</v>
      </c>
      <c r="J173" s="127" t="s">
        <v>679</v>
      </c>
      <c r="K173" s="128">
        <f t="shared" si="27"/>
        <v>52.5</v>
      </c>
      <c r="L173" s="129">
        <f t="shared" si="28"/>
        <v>0.17647058823529413</v>
      </c>
      <c r="M173" s="130" t="s">
        <v>599</v>
      </c>
      <c r="N173" s="131">
        <v>42232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36</v>
      </c>
      <c r="B174" s="106">
        <v>42219</v>
      </c>
      <c r="C174" s="106"/>
      <c r="D174" s="107" t="s">
        <v>680</v>
      </c>
      <c r="E174" s="108" t="s">
        <v>623</v>
      </c>
      <c r="F174" s="109">
        <v>115.5</v>
      </c>
      <c r="G174" s="108"/>
      <c r="H174" s="108">
        <v>149</v>
      </c>
      <c r="I174" s="126">
        <v>140</v>
      </c>
      <c r="J174" s="141" t="s">
        <v>681</v>
      </c>
      <c r="K174" s="128">
        <f t="shared" si="27"/>
        <v>33.5</v>
      </c>
      <c r="L174" s="129">
        <f t="shared" si="28"/>
        <v>0.29004329004329005</v>
      </c>
      <c r="M174" s="130" t="s">
        <v>599</v>
      </c>
      <c r="N174" s="131">
        <v>42740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37</v>
      </c>
      <c r="B175" s="106">
        <v>42251</v>
      </c>
      <c r="C175" s="106"/>
      <c r="D175" s="107" t="s">
        <v>674</v>
      </c>
      <c r="E175" s="108" t="s">
        <v>623</v>
      </c>
      <c r="F175" s="109">
        <v>226</v>
      </c>
      <c r="G175" s="108"/>
      <c r="H175" s="108">
        <v>292</v>
      </c>
      <c r="I175" s="126">
        <v>292</v>
      </c>
      <c r="J175" s="127" t="s">
        <v>682</v>
      </c>
      <c r="K175" s="128">
        <f t="shared" si="27"/>
        <v>66</v>
      </c>
      <c r="L175" s="129">
        <f t="shared" si="28"/>
        <v>0.29203539823008851</v>
      </c>
      <c r="M175" s="130" t="s">
        <v>599</v>
      </c>
      <c r="N175" s="131">
        <v>42286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38</v>
      </c>
      <c r="B176" s="106">
        <v>42254</v>
      </c>
      <c r="C176" s="106"/>
      <c r="D176" s="107" t="s">
        <v>669</v>
      </c>
      <c r="E176" s="108" t="s">
        <v>623</v>
      </c>
      <c r="F176" s="109">
        <v>232.5</v>
      </c>
      <c r="G176" s="108"/>
      <c r="H176" s="108">
        <v>312.5</v>
      </c>
      <c r="I176" s="126">
        <v>310</v>
      </c>
      <c r="J176" s="127" t="s">
        <v>625</v>
      </c>
      <c r="K176" s="128">
        <f t="shared" si="27"/>
        <v>80</v>
      </c>
      <c r="L176" s="129">
        <f t="shared" si="28"/>
        <v>0.34408602150537637</v>
      </c>
      <c r="M176" s="130" t="s">
        <v>599</v>
      </c>
      <c r="N176" s="131">
        <v>42823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39</v>
      </c>
      <c r="B177" s="106">
        <v>42268</v>
      </c>
      <c r="C177" s="106"/>
      <c r="D177" s="107" t="s">
        <v>683</v>
      </c>
      <c r="E177" s="108" t="s">
        <v>623</v>
      </c>
      <c r="F177" s="109">
        <v>196.5</v>
      </c>
      <c r="G177" s="108"/>
      <c r="H177" s="108">
        <v>238</v>
      </c>
      <c r="I177" s="126">
        <v>238</v>
      </c>
      <c r="J177" s="127" t="s">
        <v>682</v>
      </c>
      <c r="K177" s="128">
        <f t="shared" si="27"/>
        <v>41.5</v>
      </c>
      <c r="L177" s="129">
        <f t="shared" si="28"/>
        <v>0.21119592875318066</v>
      </c>
      <c r="M177" s="130" t="s">
        <v>599</v>
      </c>
      <c r="N177" s="131">
        <v>42291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40</v>
      </c>
      <c r="B178" s="106">
        <v>42271</v>
      </c>
      <c r="C178" s="106"/>
      <c r="D178" s="107" t="s">
        <v>622</v>
      </c>
      <c r="E178" s="108" t="s">
        <v>623</v>
      </c>
      <c r="F178" s="109">
        <v>65</v>
      </c>
      <c r="G178" s="108"/>
      <c r="H178" s="108">
        <v>82</v>
      </c>
      <c r="I178" s="126">
        <v>82</v>
      </c>
      <c r="J178" s="127" t="s">
        <v>682</v>
      </c>
      <c r="K178" s="128">
        <f t="shared" si="27"/>
        <v>17</v>
      </c>
      <c r="L178" s="129">
        <f t="shared" si="28"/>
        <v>0.26153846153846155</v>
      </c>
      <c r="M178" s="130" t="s">
        <v>599</v>
      </c>
      <c r="N178" s="131">
        <v>42578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41</v>
      </c>
      <c r="B179" s="106">
        <v>42291</v>
      </c>
      <c r="C179" s="106"/>
      <c r="D179" s="107" t="s">
        <v>684</v>
      </c>
      <c r="E179" s="108" t="s">
        <v>623</v>
      </c>
      <c r="F179" s="109">
        <v>144</v>
      </c>
      <c r="G179" s="108"/>
      <c r="H179" s="108">
        <v>182.5</v>
      </c>
      <c r="I179" s="126">
        <v>181</v>
      </c>
      <c r="J179" s="127" t="s">
        <v>682</v>
      </c>
      <c r="K179" s="128">
        <f t="shared" si="27"/>
        <v>38.5</v>
      </c>
      <c r="L179" s="129">
        <f t="shared" si="28"/>
        <v>0.2673611111111111</v>
      </c>
      <c r="M179" s="130" t="s">
        <v>599</v>
      </c>
      <c r="N179" s="131">
        <v>42817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42</v>
      </c>
      <c r="B180" s="106">
        <v>42291</v>
      </c>
      <c r="C180" s="106"/>
      <c r="D180" s="107" t="s">
        <v>685</v>
      </c>
      <c r="E180" s="108" t="s">
        <v>623</v>
      </c>
      <c r="F180" s="109">
        <v>264</v>
      </c>
      <c r="G180" s="108"/>
      <c r="H180" s="108">
        <v>311</v>
      </c>
      <c r="I180" s="126">
        <v>311</v>
      </c>
      <c r="J180" s="127" t="s">
        <v>682</v>
      </c>
      <c r="K180" s="128">
        <f t="shared" si="27"/>
        <v>47</v>
      </c>
      <c r="L180" s="129">
        <f t="shared" si="28"/>
        <v>0.17803030303030304</v>
      </c>
      <c r="M180" s="130" t="s">
        <v>599</v>
      </c>
      <c r="N180" s="131">
        <v>42604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43</v>
      </c>
      <c r="B181" s="106">
        <v>42318</v>
      </c>
      <c r="C181" s="106"/>
      <c r="D181" s="107" t="s">
        <v>686</v>
      </c>
      <c r="E181" s="108" t="s">
        <v>600</v>
      </c>
      <c r="F181" s="109">
        <v>549.5</v>
      </c>
      <c r="G181" s="108"/>
      <c r="H181" s="108">
        <v>630</v>
      </c>
      <c r="I181" s="126">
        <v>630</v>
      </c>
      <c r="J181" s="127" t="s">
        <v>682</v>
      </c>
      <c r="K181" s="128">
        <f t="shared" si="27"/>
        <v>80.5</v>
      </c>
      <c r="L181" s="129">
        <f t="shared" si="28"/>
        <v>0.1464968152866242</v>
      </c>
      <c r="M181" s="130" t="s">
        <v>599</v>
      </c>
      <c r="N181" s="131">
        <v>42419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44</v>
      </c>
      <c r="B182" s="106">
        <v>42342</v>
      </c>
      <c r="C182" s="106"/>
      <c r="D182" s="107" t="s">
        <v>687</v>
      </c>
      <c r="E182" s="108" t="s">
        <v>623</v>
      </c>
      <c r="F182" s="109">
        <v>1027.5</v>
      </c>
      <c r="G182" s="108"/>
      <c r="H182" s="108">
        <v>1315</v>
      </c>
      <c r="I182" s="126">
        <v>1250</v>
      </c>
      <c r="J182" s="127" t="s">
        <v>682</v>
      </c>
      <c r="K182" s="128">
        <f t="shared" si="27"/>
        <v>287.5</v>
      </c>
      <c r="L182" s="129">
        <f t="shared" si="28"/>
        <v>0.27980535279805352</v>
      </c>
      <c r="M182" s="130" t="s">
        <v>599</v>
      </c>
      <c r="N182" s="131">
        <v>43244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45</v>
      </c>
      <c r="B183" s="106">
        <v>42367</v>
      </c>
      <c r="C183" s="106"/>
      <c r="D183" s="107" t="s">
        <v>688</v>
      </c>
      <c r="E183" s="108" t="s">
        <v>623</v>
      </c>
      <c r="F183" s="109">
        <v>465</v>
      </c>
      <c r="G183" s="108"/>
      <c r="H183" s="108">
        <v>540</v>
      </c>
      <c r="I183" s="126">
        <v>540</v>
      </c>
      <c r="J183" s="127" t="s">
        <v>682</v>
      </c>
      <c r="K183" s="128">
        <f t="shared" si="27"/>
        <v>75</v>
      </c>
      <c r="L183" s="129">
        <f t="shared" si="28"/>
        <v>0.16129032258064516</v>
      </c>
      <c r="M183" s="130" t="s">
        <v>599</v>
      </c>
      <c r="N183" s="131">
        <v>42530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46</v>
      </c>
      <c r="B184" s="106">
        <v>42380</v>
      </c>
      <c r="C184" s="106"/>
      <c r="D184" s="107" t="s">
        <v>390</v>
      </c>
      <c r="E184" s="108" t="s">
        <v>600</v>
      </c>
      <c r="F184" s="109">
        <v>81</v>
      </c>
      <c r="G184" s="108"/>
      <c r="H184" s="108">
        <v>110</v>
      </c>
      <c r="I184" s="126">
        <v>110</v>
      </c>
      <c r="J184" s="127" t="s">
        <v>682</v>
      </c>
      <c r="K184" s="128">
        <f t="shared" si="27"/>
        <v>29</v>
      </c>
      <c r="L184" s="129">
        <f t="shared" si="28"/>
        <v>0.35802469135802467</v>
      </c>
      <c r="M184" s="130" t="s">
        <v>599</v>
      </c>
      <c r="N184" s="131">
        <v>42745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47</v>
      </c>
      <c r="B185" s="106">
        <v>42382</v>
      </c>
      <c r="C185" s="106"/>
      <c r="D185" s="107" t="s">
        <v>689</v>
      </c>
      <c r="E185" s="108" t="s">
        <v>600</v>
      </c>
      <c r="F185" s="109">
        <v>417.5</v>
      </c>
      <c r="G185" s="108"/>
      <c r="H185" s="108">
        <v>547</v>
      </c>
      <c r="I185" s="126">
        <v>535</v>
      </c>
      <c r="J185" s="127" t="s">
        <v>682</v>
      </c>
      <c r="K185" s="128">
        <f t="shared" si="27"/>
        <v>129.5</v>
      </c>
      <c r="L185" s="129">
        <f t="shared" si="28"/>
        <v>0.31017964071856285</v>
      </c>
      <c r="M185" s="130" t="s">
        <v>599</v>
      </c>
      <c r="N185" s="131">
        <v>42578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48</v>
      </c>
      <c r="B186" s="106">
        <v>42408</v>
      </c>
      <c r="C186" s="106"/>
      <c r="D186" s="107" t="s">
        <v>690</v>
      </c>
      <c r="E186" s="108" t="s">
        <v>623</v>
      </c>
      <c r="F186" s="109">
        <v>650</v>
      </c>
      <c r="G186" s="108"/>
      <c r="H186" s="108">
        <v>800</v>
      </c>
      <c r="I186" s="126">
        <v>800</v>
      </c>
      <c r="J186" s="127" t="s">
        <v>682</v>
      </c>
      <c r="K186" s="128">
        <f t="shared" si="27"/>
        <v>150</v>
      </c>
      <c r="L186" s="129">
        <f t="shared" si="28"/>
        <v>0.23076923076923078</v>
      </c>
      <c r="M186" s="130" t="s">
        <v>599</v>
      </c>
      <c r="N186" s="131">
        <v>43154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49</v>
      </c>
      <c r="B187" s="106">
        <v>42433</v>
      </c>
      <c r="C187" s="106"/>
      <c r="D187" s="107" t="s">
        <v>197</v>
      </c>
      <c r="E187" s="108" t="s">
        <v>623</v>
      </c>
      <c r="F187" s="109">
        <v>437.5</v>
      </c>
      <c r="G187" s="108"/>
      <c r="H187" s="108">
        <v>504.5</v>
      </c>
      <c r="I187" s="126">
        <v>522</v>
      </c>
      <c r="J187" s="127" t="s">
        <v>691</v>
      </c>
      <c r="K187" s="128">
        <f t="shared" si="27"/>
        <v>67</v>
      </c>
      <c r="L187" s="129">
        <f t="shared" si="28"/>
        <v>0.15314285714285714</v>
      </c>
      <c r="M187" s="130" t="s">
        <v>599</v>
      </c>
      <c r="N187" s="131">
        <v>42480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50</v>
      </c>
      <c r="B188" s="106">
        <v>42438</v>
      </c>
      <c r="C188" s="106"/>
      <c r="D188" s="107" t="s">
        <v>692</v>
      </c>
      <c r="E188" s="108" t="s">
        <v>623</v>
      </c>
      <c r="F188" s="109">
        <v>189.5</v>
      </c>
      <c r="G188" s="108"/>
      <c r="H188" s="108">
        <v>218</v>
      </c>
      <c r="I188" s="126">
        <v>218</v>
      </c>
      <c r="J188" s="127" t="s">
        <v>682</v>
      </c>
      <c r="K188" s="128">
        <f t="shared" si="27"/>
        <v>28.5</v>
      </c>
      <c r="L188" s="129">
        <f t="shared" si="28"/>
        <v>0.15039577836411611</v>
      </c>
      <c r="M188" s="130" t="s">
        <v>599</v>
      </c>
      <c r="N188" s="131">
        <v>43034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64">
        <v>51</v>
      </c>
      <c r="B189" s="115">
        <v>42471</v>
      </c>
      <c r="C189" s="115"/>
      <c r="D189" s="116" t="s">
        <v>693</v>
      </c>
      <c r="E189" s="117" t="s">
        <v>623</v>
      </c>
      <c r="F189" s="118">
        <v>36.5</v>
      </c>
      <c r="G189" s="119"/>
      <c r="H189" s="119">
        <v>15.85</v>
      </c>
      <c r="I189" s="119">
        <v>60</v>
      </c>
      <c r="J189" s="138" t="s">
        <v>694</v>
      </c>
      <c r="K189" s="134">
        <f t="shared" si="27"/>
        <v>-20.65</v>
      </c>
      <c r="L189" s="168">
        <f t="shared" si="28"/>
        <v>-0.5657534246575342</v>
      </c>
      <c r="M189" s="136" t="s">
        <v>663</v>
      </c>
      <c r="N189" s="169">
        <v>43627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52</v>
      </c>
      <c r="B190" s="106">
        <v>42472</v>
      </c>
      <c r="C190" s="106"/>
      <c r="D190" s="107" t="s">
        <v>695</v>
      </c>
      <c r="E190" s="108" t="s">
        <v>623</v>
      </c>
      <c r="F190" s="109">
        <v>93</v>
      </c>
      <c r="G190" s="108"/>
      <c r="H190" s="108">
        <v>149</v>
      </c>
      <c r="I190" s="126">
        <v>140</v>
      </c>
      <c r="J190" s="141" t="s">
        <v>696</v>
      </c>
      <c r="K190" s="128">
        <f t="shared" si="27"/>
        <v>56</v>
      </c>
      <c r="L190" s="129">
        <f t="shared" si="28"/>
        <v>0.60215053763440862</v>
      </c>
      <c r="M190" s="130" t="s">
        <v>599</v>
      </c>
      <c r="N190" s="131">
        <v>42740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53</v>
      </c>
      <c r="B191" s="106">
        <v>42472</v>
      </c>
      <c r="C191" s="106"/>
      <c r="D191" s="107" t="s">
        <v>697</v>
      </c>
      <c r="E191" s="108" t="s">
        <v>623</v>
      </c>
      <c r="F191" s="109">
        <v>130</v>
      </c>
      <c r="G191" s="108"/>
      <c r="H191" s="108">
        <v>150</v>
      </c>
      <c r="I191" s="126" t="s">
        <v>698</v>
      </c>
      <c r="J191" s="127" t="s">
        <v>682</v>
      </c>
      <c r="K191" s="128">
        <f t="shared" si="27"/>
        <v>20</v>
      </c>
      <c r="L191" s="129">
        <f t="shared" si="28"/>
        <v>0.15384615384615385</v>
      </c>
      <c r="M191" s="130" t="s">
        <v>599</v>
      </c>
      <c r="N191" s="131">
        <v>42564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54</v>
      </c>
      <c r="B192" s="106">
        <v>42473</v>
      </c>
      <c r="C192" s="106"/>
      <c r="D192" s="107" t="s">
        <v>354</v>
      </c>
      <c r="E192" s="108" t="s">
        <v>623</v>
      </c>
      <c r="F192" s="109">
        <v>196</v>
      </c>
      <c r="G192" s="108"/>
      <c r="H192" s="108">
        <v>299</v>
      </c>
      <c r="I192" s="126">
        <v>299</v>
      </c>
      <c r="J192" s="127" t="s">
        <v>682</v>
      </c>
      <c r="K192" s="128">
        <v>103</v>
      </c>
      <c r="L192" s="129">
        <v>0.52551020408163296</v>
      </c>
      <c r="M192" s="130" t="s">
        <v>599</v>
      </c>
      <c r="N192" s="131">
        <v>42620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55</v>
      </c>
      <c r="B193" s="106">
        <v>42473</v>
      </c>
      <c r="C193" s="106"/>
      <c r="D193" s="107" t="s">
        <v>756</v>
      </c>
      <c r="E193" s="108" t="s">
        <v>623</v>
      </c>
      <c r="F193" s="109">
        <v>88</v>
      </c>
      <c r="G193" s="108"/>
      <c r="H193" s="108">
        <v>103</v>
      </c>
      <c r="I193" s="126">
        <v>103</v>
      </c>
      <c r="J193" s="127" t="s">
        <v>682</v>
      </c>
      <c r="K193" s="128">
        <v>15</v>
      </c>
      <c r="L193" s="129">
        <v>0.170454545454545</v>
      </c>
      <c r="M193" s="130" t="s">
        <v>599</v>
      </c>
      <c r="N193" s="131">
        <v>42530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56</v>
      </c>
      <c r="B194" s="106">
        <v>42492</v>
      </c>
      <c r="C194" s="106"/>
      <c r="D194" s="107" t="s">
        <v>699</v>
      </c>
      <c r="E194" s="108" t="s">
        <v>623</v>
      </c>
      <c r="F194" s="109">
        <v>127.5</v>
      </c>
      <c r="G194" s="108"/>
      <c r="H194" s="108">
        <v>148</v>
      </c>
      <c r="I194" s="126" t="s">
        <v>700</v>
      </c>
      <c r="J194" s="127" t="s">
        <v>682</v>
      </c>
      <c r="K194" s="128">
        <f>H194-F194</f>
        <v>20.5</v>
      </c>
      <c r="L194" s="129">
        <f>K194/F194</f>
        <v>0.16078431372549021</v>
      </c>
      <c r="M194" s="130" t="s">
        <v>599</v>
      </c>
      <c r="N194" s="131">
        <v>42564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57</v>
      </c>
      <c r="B195" s="106">
        <v>42493</v>
      </c>
      <c r="C195" s="106"/>
      <c r="D195" s="107" t="s">
        <v>701</v>
      </c>
      <c r="E195" s="108" t="s">
        <v>623</v>
      </c>
      <c r="F195" s="109">
        <v>675</v>
      </c>
      <c r="G195" s="108"/>
      <c r="H195" s="108">
        <v>815</v>
      </c>
      <c r="I195" s="126" t="s">
        <v>702</v>
      </c>
      <c r="J195" s="127" t="s">
        <v>682</v>
      </c>
      <c r="K195" s="128">
        <f>H195-F195</f>
        <v>140</v>
      </c>
      <c r="L195" s="129">
        <f>K195/F195</f>
        <v>0.2074074074074074</v>
      </c>
      <c r="M195" s="130" t="s">
        <v>599</v>
      </c>
      <c r="N195" s="131">
        <v>43154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58</v>
      </c>
      <c r="B196" s="110">
        <v>42522</v>
      </c>
      <c r="C196" s="110"/>
      <c r="D196" s="111" t="s">
        <v>757</v>
      </c>
      <c r="E196" s="112" t="s">
        <v>623</v>
      </c>
      <c r="F196" s="113">
        <v>500</v>
      </c>
      <c r="G196" s="113"/>
      <c r="H196" s="114">
        <v>232.5</v>
      </c>
      <c r="I196" s="132" t="s">
        <v>758</v>
      </c>
      <c r="J196" s="133" t="s">
        <v>759</v>
      </c>
      <c r="K196" s="134">
        <f>H196-F196</f>
        <v>-267.5</v>
      </c>
      <c r="L196" s="135">
        <f>K196/F196</f>
        <v>-0.53500000000000003</v>
      </c>
      <c r="M196" s="136" t="s">
        <v>663</v>
      </c>
      <c r="N196" s="137">
        <v>43735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59</v>
      </c>
      <c r="B197" s="106">
        <v>42527</v>
      </c>
      <c r="C197" s="106"/>
      <c r="D197" s="107" t="s">
        <v>703</v>
      </c>
      <c r="E197" s="108" t="s">
        <v>623</v>
      </c>
      <c r="F197" s="109">
        <v>110</v>
      </c>
      <c r="G197" s="108"/>
      <c r="H197" s="108">
        <v>126.5</v>
      </c>
      <c r="I197" s="126">
        <v>125</v>
      </c>
      <c r="J197" s="127" t="s">
        <v>632</v>
      </c>
      <c r="K197" s="128">
        <f>H197-F197</f>
        <v>16.5</v>
      </c>
      <c r="L197" s="129">
        <f>K197/F197</f>
        <v>0.15</v>
      </c>
      <c r="M197" s="130" t="s">
        <v>599</v>
      </c>
      <c r="N197" s="131">
        <v>42552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60</v>
      </c>
      <c r="B198" s="106">
        <v>42538</v>
      </c>
      <c r="C198" s="106"/>
      <c r="D198" s="107" t="s">
        <v>704</v>
      </c>
      <c r="E198" s="108" t="s">
        <v>623</v>
      </c>
      <c r="F198" s="109">
        <v>44</v>
      </c>
      <c r="G198" s="108"/>
      <c r="H198" s="108">
        <v>69.5</v>
      </c>
      <c r="I198" s="126">
        <v>69.5</v>
      </c>
      <c r="J198" s="127" t="s">
        <v>705</v>
      </c>
      <c r="K198" s="128">
        <f>H198-F198</f>
        <v>25.5</v>
      </c>
      <c r="L198" s="129">
        <f>K198/F198</f>
        <v>0.57954545454545459</v>
      </c>
      <c r="M198" s="130" t="s">
        <v>599</v>
      </c>
      <c r="N198" s="131">
        <v>42977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61</v>
      </c>
      <c r="B199" s="106">
        <v>42549</v>
      </c>
      <c r="C199" s="106"/>
      <c r="D199" s="148" t="s">
        <v>760</v>
      </c>
      <c r="E199" s="108" t="s">
        <v>623</v>
      </c>
      <c r="F199" s="109">
        <v>262.5</v>
      </c>
      <c r="G199" s="108"/>
      <c r="H199" s="108">
        <v>340</v>
      </c>
      <c r="I199" s="126">
        <v>333</v>
      </c>
      <c r="J199" s="127" t="s">
        <v>761</v>
      </c>
      <c r="K199" s="128">
        <v>77.5</v>
      </c>
      <c r="L199" s="129">
        <v>0.29523809523809502</v>
      </c>
      <c r="M199" s="130" t="s">
        <v>599</v>
      </c>
      <c r="N199" s="131">
        <v>43017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62</v>
      </c>
      <c r="B200" s="106">
        <v>42549</v>
      </c>
      <c r="C200" s="106"/>
      <c r="D200" s="148" t="s">
        <v>762</v>
      </c>
      <c r="E200" s="108" t="s">
        <v>623</v>
      </c>
      <c r="F200" s="109">
        <v>840</v>
      </c>
      <c r="G200" s="108"/>
      <c r="H200" s="108">
        <v>1230</v>
      </c>
      <c r="I200" s="126">
        <v>1230</v>
      </c>
      <c r="J200" s="127" t="s">
        <v>682</v>
      </c>
      <c r="K200" s="128">
        <v>390</v>
      </c>
      <c r="L200" s="129">
        <v>0.46428571428571402</v>
      </c>
      <c r="M200" s="130" t="s">
        <v>599</v>
      </c>
      <c r="N200" s="131">
        <v>42649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65">
        <v>63</v>
      </c>
      <c r="B201" s="143">
        <v>42556</v>
      </c>
      <c r="C201" s="143"/>
      <c r="D201" s="144" t="s">
        <v>706</v>
      </c>
      <c r="E201" s="145" t="s">
        <v>623</v>
      </c>
      <c r="F201" s="146">
        <v>395</v>
      </c>
      <c r="G201" s="147"/>
      <c r="H201" s="147">
        <f>(468.5+342.5)/2</f>
        <v>405.5</v>
      </c>
      <c r="I201" s="147">
        <v>510</v>
      </c>
      <c r="J201" s="170" t="s">
        <v>707</v>
      </c>
      <c r="K201" s="171">
        <f t="shared" ref="K201:K207" si="29">H201-F201</f>
        <v>10.5</v>
      </c>
      <c r="L201" s="172">
        <f t="shared" ref="L201:L207" si="30">K201/F201</f>
        <v>2.6582278481012658E-2</v>
      </c>
      <c r="M201" s="173" t="s">
        <v>708</v>
      </c>
      <c r="N201" s="174">
        <v>43606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64</v>
      </c>
      <c r="B202" s="110">
        <v>42584</v>
      </c>
      <c r="C202" s="110"/>
      <c r="D202" s="111" t="s">
        <v>709</v>
      </c>
      <c r="E202" s="112" t="s">
        <v>600</v>
      </c>
      <c r="F202" s="113">
        <f>169.5-12.8</f>
        <v>156.69999999999999</v>
      </c>
      <c r="G202" s="113"/>
      <c r="H202" s="114">
        <v>77</v>
      </c>
      <c r="I202" s="132" t="s">
        <v>710</v>
      </c>
      <c r="J202" s="384" t="s">
        <v>3401</v>
      </c>
      <c r="K202" s="134">
        <f t="shared" si="29"/>
        <v>-79.699999999999989</v>
      </c>
      <c r="L202" s="135">
        <f t="shared" si="30"/>
        <v>-0.50861518825781749</v>
      </c>
      <c r="M202" s="136" t="s">
        <v>663</v>
      </c>
      <c r="N202" s="137">
        <v>43522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65</v>
      </c>
      <c r="B203" s="110">
        <v>42586</v>
      </c>
      <c r="C203" s="110"/>
      <c r="D203" s="111" t="s">
        <v>711</v>
      </c>
      <c r="E203" s="112" t="s">
        <v>623</v>
      </c>
      <c r="F203" s="113">
        <v>400</v>
      </c>
      <c r="G203" s="113"/>
      <c r="H203" s="114">
        <v>305</v>
      </c>
      <c r="I203" s="132">
        <v>475</v>
      </c>
      <c r="J203" s="133" t="s">
        <v>712</v>
      </c>
      <c r="K203" s="134">
        <f t="shared" si="29"/>
        <v>-95</v>
      </c>
      <c r="L203" s="135">
        <f t="shared" si="30"/>
        <v>-0.23749999999999999</v>
      </c>
      <c r="M203" s="136" t="s">
        <v>663</v>
      </c>
      <c r="N203" s="137">
        <v>43606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66</v>
      </c>
      <c r="B204" s="106">
        <v>42593</v>
      </c>
      <c r="C204" s="106"/>
      <c r="D204" s="107" t="s">
        <v>713</v>
      </c>
      <c r="E204" s="108" t="s">
        <v>623</v>
      </c>
      <c r="F204" s="109">
        <v>86.5</v>
      </c>
      <c r="G204" s="108"/>
      <c r="H204" s="108">
        <v>130</v>
      </c>
      <c r="I204" s="126">
        <v>130</v>
      </c>
      <c r="J204" s="141" t="s">
        <v>714</v>
      </c>
      <c r="K204" s="128">
        <f t="shared" si="29"/>
        <v>43.5</v>
      </c>
      <c r="L204" s="129">
        <f t="shared" si="30"/>
        <v>0.50289017341040465</v>
      </c>
      <c r="M204" s="130" t="s">
        <v>599</v>
      </c>
      <c r="N204" s="131">
        <v>43091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67</v>
      </c>
      <c r="B205" s="110">
        <v>42600</v>
      </c>
      <c r="C205" s="110"/>
      <c r="D205" s="111" t="s">
        <v>381</v>
      </c>
      <c r="E205" s="112" t="s">
        <v>623</v>
      </c>
      <c r="F205" s="113">
        <v>133.5</v>
      </c>
      <c r="G205" s="113"/>
      <c r="H205" s="114">
        <v>126.5</v>
      </c>
      <c r="I205" s="132">
        <v>178</v>
      </c>
      <c r="J205" s="133" t="s">
        <v>715</v>
      </c>
      <c r="K205" s="134">
        <f t="shared" si="29"/>
        <v>-7</v>
      </c>
      <c r="L205" s="135">
        <f t="shared" si="30"/>
        <v>-5.2434456928838954E-2</v>
      </c>
      <c r="M205" s="136" t="s">
        <v>663</v>
      </c>
      <c r="N205" s="137">
        <v>42615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68</v>
      </c>
      <c r="B206" s="106">
        <v>42613</v>
      </c>
      <c r="C206" s="106"/>
      <c r="D206" s="107" t="s">
        <v>716</v>
      </c>
      <c r="E206" s="108" t="s">
        <v>623</v>
      </c>
      <c r="F206" s="109">
        <v>560</v>
      </c>
      <c r="G206" s="108"/>
      <c r="H206" s="108">
        <v>725</v>
      </c>
      <c r="I206" s="126">
        <v>725</v>
      </c>
      <c r="J206" s="127" t="s">
        <v>625</v>
      </c>
      <c r="K206" s="128">
        <f t="shared" si="29"/>
        <v>165</v>
      </c>
      <c r="L206" s="129">
        <f t="shared" si="30"/>
        <v>0.29464285714285715</v>
      </c>
      <c r="M206" s="130" t="s">
        <v>599</v>
      </c>
      <c r="N206" s="131">
        <v>42456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69</v>
      </c>
      <c r="B207" s="106">
        <v>42614</v>
      </c>
      <c r="C207" s="106"/>
      <c r="D207" s="107" t="s">
        <v>717</v>
      </c>
      <c r="E207" s="108" t="s">
        <v>623</v>
      </c>
      <c r="F207" s="109">
        <v>160.5</v>
      </c>
      <c r="G207" s="108"/>
      <c r="H207" s="108">
        <v>210</v>
      </c>
      <c r="I207" s="126">
        <v>210</v>
      </c>
      <c r="J207" s="127" t="s">
        <v>625</v>
      </c>
      <c r="K207" s="128">
        <f t="shared" si="29"/>
        <v>49.5</v>
      </c>
      <c r="L207" s="129">
        <f t="shared" si="30"/>
        <v>0.30841121495327101</v>
      </c>
      <c r="M207" s="130" t="s">
        <v>599</v>
      </c>
      <c r="N207" s="131">
        <v>42871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70</v>
      </c>
      <c r="B208" s="106">
        <v>42646</v>
      </c>
      <c r="C208" s="106"/>
      <c r="D208" s="148" t="s">
        <v>405</v>
      </c>
      <c r="E208" s="108" t="s">
        <v>623</v>
      </c>
      <c r="F208" s="109">
        <v>430</v>
      </c>
      <c r="G208" s="108"/>
      <c r="H208" s="108">
        <v>596</v>
      </c>
      <c r="I208" s="126">
        <v>575</v>
      </c>
      <c r="J208" s="127" t="s">
        <v>763</v>
      </c>
      <c r="K208" s="128">
        <v>166</v>
      </c>
      <c r="L208" s="129">
        <v>0.38604651162790699</v>
      </c>
      <c r="M208" s="130" t="s">
        <v>599</v>
      </c>
      <c r="N208" s="131">
        <v>42769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71</v>
      </c>
      <c r="B209" s="106">
        <v>42657</v>
      </c>
      <c r="C209" s="106"/>
      <c r="D209" s="107" t="s">
        <v>718</v>
      </c>
      <c r="E209" s="108" t="s">
        <v>623</v>
      </c>
      <c r="F209" s="109">
        <v>280</v>
      </c>
      <c r="G209" s="108"/>
      <c r="H209" s="108">
        <v>345</v>
      </c>
      <c r="I209" s="126">
        <v>345</v>
      </c>
      <c r="J209" s="127" t="s">
        <v>625</v>
      </c>
      <c r="K209" s="128">
        <f t="shared" ref="K209:K214" si="31">H209-F209</f>
        <v>65</v>
      </c>
      <c r="L209" s="129">
        <f>K209/F209</f>
        <v>0.23214285714285715</v>
      </c>
      <c r="M209" s="130" t="s">
        <v>599</v>
      </c>
      <c r="N209" s="131">
        <v>42814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72</v>
      </c>
      <c r="B210" s="106">
        <v>42657</v>
      </c>
      <c r="C210" s="106"/>
      <c r="D210" s="107" t="s">
        <v>719</v>
      </c>
      <c r="E210" s="108" t="s">
        <v>623</v>
      </c>
      <c r="F210" s="109">
        <v>245</v>
      </c>
      <c r="G210" s="108"/>
      <c r="H210" s="108">
        <v>325.5</v>
      </c>
      <c r="I210" s="126">
        <v>330</v>
      </c>
      <c r="J210" s="127" t="s">
        <v>720</v>
      </c>
      <c r="K210" s="128">
        <f t="shared" si="31"/>
        <v>80.5</v>
      </c>
      <c r="L210" s="129">
        <f>K210/F210</f>
        <v>0.32857142857142857</v>
      </c>
      <c r="M210" s="130" t="s">
        <v>599</v>
      </c>
      <c r="N210" s="131">
        <v>42769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73</v>
      </c>
      <c r="B211" s="106">
        <v>42660</v>
      </c>
      <c r="C211" s="106"/>
      <c r="D211" s="107" t="s">
        <v>349</v>
      </c>
      <c r="E211" s="108" t="s">
        <v>623</v>
      </c>
      <c r="F211" s="109">
        <v>125</v>
      </c>
      <c r="G211" s="108"/>
      <c r="H211" s="108">
        <v>160</v>
      </c>
      <c r="I211" s="126">
        <v>160</v>
      </c>
      <c r="J211" s="127" t="s">
        <v>682</v>
      </c>
      <c r="K211" s="128">
        <f t="shared" si="31"/>
        <v>35</v>
      </c>
      <c r="L211" s="129">
        <v>0.28000000000000003</v>
      </c>
      <c r="M211" s="130" t="s">
        <v>599</v>
      </c>
      <c r="N211" s="131">
        <v>42803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74</v>
      </c>
      <c r="B212" s="106">
        <v>42660</v>
      </c>
      <c r="C212" s="106"/>
      <c r="D212" s="107" t="s">
        <v>483</v>
      </c>
      <c r="E212" s="108" t="s">
        <v>623</v>
      </c>
      <c r="F212" s="109">
        <v>114</v>
      </c>
      <c r="G212" s="108"/>
      <c r="H212" s="108">
        <v>145</v>
      </c>
      <c r="I212" s="126">
        <v>145</v>
      </c>
      <c r="J212" s="127" t="s">
        <v>682</v>
      </c>
      <c r="K212" s="128">
        <f t="shared" si="31"/>
        <v>31</v>
      </c>
      <c r="L212" s="129">
        <f>K212/F212</f>
        <v>0.27192982456140352</v>
      </c>
      <c r="M212" s="130" t="s">
        <v>599</v>
      </c>
      <c r="N212" s="131">
        <v>42859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75</v>
      </c>
      <c r="B213" s="106">
        <v>42660</v>
      </c>
      <c r="C213" s="106"/>
      <c r="D213" s="107" t="s">
        <v>721</v>
      </c>
      <c r="E213" s="108" t="s">
        <v>623</v>
      </c>
      <c r="F213" s="109">
        <v>212</v>
      </c>
      <c r="G213" s="108"/>
      <c r="H213" s="108">
        <v>280</v>
      </c>
      <c r="I213" s="126">
        <v>276</v>
      </c>
      <c r="J213" s="127" t="s">
        <v>722</v>
      </c>
      <c r="K213" s="128">
        <f t="shared" si="31"/>
        <v>68</v>
      </c>
      <c r="L213" s="129">
        <f>K213/F213</f>
        <v>0.32075471698113206</v>
      </c>
      <c r="M213" s="130" t="s">
        <v>599</v>
      </c>
      <c r="N213" s="131">
        <v>42858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76</v>
      </c>
      <c r="B214" s="106">
        <v>42678</v>
      </c>
      <c r="C214" s="106"/>
      <c r="D214" s="107" t="s">
        <v>151</v>
      </c>
      <c r="E214" s="108" t="s">
        <v>623</v>
      </c>
      <c r="F214" s="109">
        <v>155</v>
      </c>
      <c r="G214" s="108"/>
      <c r="H214" s="108">
        <v>210</v>
      </c>
      <c r="I214" s="126">
        <v>210</v>
      </c>
      <c r="J214" s="127" t="s">
        <v>723</v>
      </c>
      <c r="K214" s="128">
        <f t="shared" si="31"/>
        <v>55</v>
      </c>
      <c r="L214" s="129">
        <f>K214/F214</f>
        <v>0.35483870967741937</v>
      </c>
      <c r="M214" s="130" t="s">
        <v>599</v>
      </c>
      <c r="N214" s="131">
        <v>42944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77</v>
      </c>
      <c r="B215" s="110">
        <v>42710</v>
      </c>
      <c r="C215" s="110"/>
      <c r="D215" s="111" t="s">
        <v>764</v>
      </c>
      <c r="E215" s="112" t="s">
        <v>623</v>
      </c>
      <c r="F215" s="113">
        <v>150.5</v>
      </c>
      <c r="G215" s="113"/>
      <c r="H215" s="114">
        <v>72.5</v>
      </c>
      <c r="I215" s="132">
        <v>174</v>
      </c>
      <c r="J215" s="133" t="s">
        <v>765</v>
      </c>
      <c r="K215" s="134">
        <v>-78</v>
      </c>
      <c r="L215" s="135">
        <v>-0.51827242524916906</v>
      </c>
      <c r="M215" s="136" t="s">
        <v>663</v>
      </c>
      <c r="N215" s="137">
        <v>43333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78</v>
      </c>
      <c r="B216" s="106">
        <v>42712</v>
      </c>
      <c r="C216" s="106"/>
      <c r="D216" s="107" t="s">
        <v>125</v>
      </c>
      <c r="E216" s="108" t="s">
        <v>623</v>
      </c>
      <c r="F216" s="109">
        <v>380</v>
      </c>
      <c r="G216" s="108"/>
      <c r="H216" s="108">
        <v>478</v>
      </c>
      <c r="I216" s="126">
        <v>468</v>
      </c>
      <c r="J216" s="127" t="s">
        <v>682</v>
      </c>
      <c r="K216" s="128">
        <f>H216-F216</f>
        <v>98</v>
      </c>
      <c r="L216" s="129">
        <f>K216/F216</f>
        <v>0.25789473684210529</v>
      </c>
      <c r="M216" s="130" t="s">
        <v>599</v>
      </c>
      <c r="N216" s="131">
        <v>43025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79</v>
      </c>
      <c r="B217" s="106">
        <v>42734</v>
      </c>
      <c r="C217" s="106"/>
      <c r="D217" s="107" t="s">
        <v>248</v>
      </c>
      <c r="E217" s="108" t="s">
        <v>623</v>
      </c>
      <c r="F217" s="109">
        <v>305</v>
      </c>
      <c r="G217" s="108"/>
      <c r="H217" s="108">
        <v>375</v>
      </c>
      <c r="I217" s="126">
        <v>375</v>
      </c>
      <c r="J217" s="127" t="s">
        <v>682</v>
      </c>
      <c r="K217" s="128">
        <f>H217-F217</f>
        <v>70</v>
      </c>
      <c r="L217" s="129">
        <f>K217/F217</f>
        <v>0.22950819672131148</v>
      </c>
      <c r="M217" s="130" t="s">
        <v>599</v>
      </c>
      <c r="N217" s="131">
        <v>42768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80</v>
      </c>
      <c r="B218" s="106">
        <v>42739</v>
      </c>
      <c r="C218" s="106"/>
      <c r="D218" s="107" t="s">
        <v>351</v>
      </c>
      <c r="E218" s="108" t="s">
        <v>623</v>
      </c>
      <c r="F218" s="109">
        <v>99.5</v>
      </c>
      <c r="G218" s="108"/>
      <c r="H218" s="108">
        <v>158</v>
      </c>
      <c r="I218" s="126">
        <v>158</v>
      </c>
      <c r="J218" s="127" t="s">
        <v>682</v>
      </c>
      <c r="K218" s="128">
        <f>H218-F218</f>
        <v>58.5</v>
      </c>
      <c r="L218" s="129">
        <f>K218/F218</f>
        <v>0.5879396984924623</v>
      </c>
      <c r="M218" s="130" t="s">
        <v>599</v>
      </c>
      <c r="N218" s="131">
        <v>42898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81</v>
      </c>
      <c r="B219" s="106">
        <v>42739</v>
      </c>
      <c r="C219" s="106"/>
      <c r="D219" s="107" t="s">
        <v>351</v>
      </c>
      <c r="E219" s="108" t="s">
        <v>623</v>
      </c>
      <c r="F219" s="109">
        <v>99.5</v>
      </c>
      <c r="G219" s="108"/>
      <c r="H219" s="108">
        <v>158</v>
      </c>
      <c r="I219" s="126">
        <v>158</v>
      </c>
      <c r="J219" s="127" t="s">
        <v>682</v>
      </c>
      <c r="K219" s="128">
        <v>58.5</v>
      </c>
      <c r="L219" s="129">
        <v>0.58793969849246197</v>
      </c>
      <c r="M219" s="130" t="s">
        <v>599</v>
      </c>
      <c r="N219" s="131">
        <v>42898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82</v>
      </c>
      <c r="B220" s="106">
        <v>42786</v>
      </c>
      <c r="C220" s="106"/>
      <c r="D220" s="107" t="s">
        <v>169</v>
      </c>
      <c r="E220" s="108" t="s">
        <v>623</v>
      </c>
      <c r="F220" s="109">
        <v>140.5</v>
      </c>
      <c r="G220" s="108"/>
      <c r="H220" s="108">
        <v>220</v>
      </c>
      <c r="I220" s="126">
        <v>220</v>
      </c>
      <c r="J220" s="127" t="s">
        <v>682</v>
      </c>
      <c r="K220" s="128">
        <f>H220-F220</f>
        <v>79.5</v>
      </c>
      <c r="L220" s="129">
        <f>K220/F220</f>
        <v>0.5658362989323843</v>
      </c>
      <c r="M220" s="130" t="s">
        <v>599</v>
      </c>
      <c r="N220" s="131">
        <v>42864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83</v>
      </c>
      <c r="B221" s="106">
        <v>42786</v>
      </c>
      <c r="C221" s="106"/>
      <c r="D221" s="107" t="s">
        <v>766</v>
      </c>
      <c r="E221" s="108" t="s">
        <v>623</v>
      </c>
      <c r="F221" s="109">
        <v>202.5</v>
      </c>
      <c r="G221" s="108"/>
      <c r="H221" s="108">
        <v>234</v>
      </c>
      <c r="I221" s="126">
        <v>234</v>
      </c>
      <c r="J221" s="127" t="s">
        <v>682</v>
      </c>
      <c r="K221" s="128">
        <v>31.5</v>
      </c>
      <c r="L221" s="129">
        <v>0.155555555555556</v>
      </c>
      <c r="M221" s="130" t="s">
        <v>599</v>
      </c>
      <c r="N221" s="131">
        <v>42836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84</v>
      </c>
      <c r="B222" s="106">
        <v>42818</v>
      </c>
      <c r="C222" s="106"/>
      <c r="D222" s="107" t="s">
        <v>557</v>
      </c>
      <c r="E222" s="108" t="s">
        <v>623</v>
      </c>
      <c r="F222" s="109">
        <v>300.5</v>
      </c>
      <c r="G222" s="108"/>
      <c r="H222" s="108">
        <v>417.5</v>
      </c>
      <c r="I222" s="126">
        <v>420</v>
      </c>
      <c r="J222" s="127" t="s">
        <v>724</v>
      </c>
      <c r="K222" s="128">
        <f>H222-F222</f>
        <v>117</v>
      </c>
      <c r="L222" s="129">
        <f>K222/F222</f>
        <v>0.38935108153078202</v>
      </c>
      <c r="M222" s="130" t="s">
        <v>599</v>
      </c>
      <c r="N222" s="131">
        <v>43070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85</v>
      </c>
      <c r="B223" s="106">
        <v>42818</v>
      </c>
      <c r="C223" s="106"/>
      <c r="D223" s="107" t="s">
        <v>762</v>
      </c>
      <c r="E223" s="108" t="s">
        <v>623</v>
      </c>
      <c r="F223" s="109">
        <v>850</v>
      </c>
      <c r="G223" s="108"/>
      <c r="H223" s="108">
        <v>1042.5</v>
      </c>
      <c r="I223" s="126">
        <v>1023</v>
      </c>
      <c r="J223" s="127" t="s">
        <v>767</v>
      </c>
      <c r="K223" s="128">
        <v>192.5</v>
      </c>
      <c r="L223" s="129">
        <v>0.22647058823529401</v>
      </c>
      <c r="M223" s="130" t="s">
        <v>599</v>
      </c>
      <c r="N223" s="131">
        <v>42830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86</v>
      </c>
      <c r="B224" s="106">
        <v>42830</v>
      </c>
      <c r="C224" s="106"/>
      <c r="D224" s="107" t="s">
        <v>501</v>
      </c>
      <c r="E224" s="108" t="s">
        <v>623</v>
      </c>
      <c r="F224" s="109">
        <v>785</v>
      </c>
      <c r="G224" s="108"/>
      <c r="H224" s="108">
        <v>930</v>
      </c>
      <c r="I224" s="126">
        <v>920</v>
      </c>
      <c r="J224" s="127" t="s">
        <v>725</v>
      </c>
      <c r="K224" s="128">
        <f>H224-F224</f>
        <v>145</v>
      </c>
      <c r="L224" s="129">
        <f>K224/F224</f>
        <v>0.18471337579617833</v>
      </c>
      <c r="M224" s="130" t="s">
        <v>599</v>
      </c>
      <c r="N224" s="131">
        <v>42976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87</v>
      </c>
      <c r="B225" s="110">
        <v>42831</v>
      </c>
      <c r="C225" s="110"/>
      <c r="D225" s="111" t="s">
        <v>768</v>
      </c>
      <c r="E225" s="112" t="s">
        <v>623</v>
      </c>
      <c r="F225" s="113">
        <v>40</v>
      </c>
      <c r="G225" s="113"/>
      <c r="H225" s="114">
        <v>13.1</v>
      </c>
      <c r="I225" s="132">
        <v>60</v>
      </c>
      <c r="J225" s="138" t="s">
        <v>769</v>
      </c>
      <c r="K225" s="134">
        <v>-26.9</v>
      </c>
      <c r="L225" s="135">
        <v>-0.67249999999999999</v>
      </c>
      <c r="M225" s="136" t="s">
        <v>663</v>
      </c>
      <c r="N225" s="137">
        <v>43138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88</v>
      </c>
      <c r="B226" s="106">
        <v>42837</v>
      </c>
      <c r="C226" s="106"/>
      <c r="D226" s="107" t="s">
        <v>88</v>
      </c>
      <c r="E226" s="108" t="s">
        <v>623</v>
      </c>
      <c r="F226" s="109">
        <v>289.5</v>
      </c>
      <c r="G226" s="108"/>
      <c r="H226" s="108">
        <v>354</v>
      </c>
      <c r="I226" s="126">
        <v>360</v>
      </c>
      <c r="J226" s="127" t="s">
        <v>726</v>
      </c>
      <c r="K226" s="128">
        <f t="shared" ref="K226:K234" si="32">H226-F226</f>
        <v>64.5</v>
      </c>
      <c r="L226" s="129">
        <f t="shared" ref="L226:L234" si="33">K226/F226</f>
        <v>0.22279792746113988</v>
      </c>
      <c r="M226" s="130" t="s">
        <v>599</v>
      </c>
      <c r="N226" s="131">
        <v>43040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89</v>
      </c>
      <c r="B227" s="106">
        <v>42845</v>
      </c>
      <c r="C227" s="106"/>
      <c r="D227" s="107" t="s">
        <v>438</v>
      </c>
      <c r="E227" s="108" t="s">
        <v>623</v>
      </c>
      <c r="F227" s="109">
        <v>700</v>
      </c>
      <c r="G227" s="108"/>
      <c r="H227" s="108">
        <v>840</v>
      </c>
      <c r="I227" s="126">
        <v>840</v>
      </c>
      <c r="J227" s="127" t="s">
        <v>727</v>
      </c>
      <c r="K227" s="128">
        <f t="shared" si="32"/>
        <v>140</v>
      </c>
      <c r="L227" s="129">
        <f t="shared" si="33"/>
        <v>0.2</v>
      </c>
      <c r="M227" s="130" t="s">
        <v>599</v>
      </c>
      <c r="N227" s="131">
        <v>42893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90</v>
      </c>
      <c r="B228" s="106">
        <v>42887</v>
      </c>
      <c r="C228" s="106"/>
      <c r="D228" s="148" t="s">
        <v>363</v>
      </c>
      <c r="E228" s="108" t="s">
        <v>623</v>
      </c>
      <c r="F228" s="109">
        <v>130</v>
      </c>
      <c r="G228" s="108"/>
      <c r="H228" s="108">
        <v>144.25</v>
      </c>
      <c r="I228" s="126">
        <v>170</v>
      </c>
      <c r="J228" s="127" t="s">
        <v>728</v>
      </c>
      <c r="K228" s="128">
        <f t="shared" si="32"/>
        <v>14.25</v>
      </c>
      <c r="L228" s="129">
        <f t="shared" si="33"/>
        <v>0.10961538461538461</v>
      </c>
      <c r="M228" s="130" t="s">
        <v>599</v>
      </c>
      <c r="N228" s="131">
        <v>43675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91</v>
      </c>
      <c r="B229" s="106">
        <v>42901</v>
      </c>
      <c r="C229" s="106"/>
      <c r="D229" s="148" t="s">
        <v>729</v>
      </c>
      <c r="E229" s="108" t="s">
        <v>623</v>
      </c>
      <c r="F229" s="109">
        <v>214.5</v>
      </c>
      <c r="G229" s="108"/>
      <c r="H229" s="108">
        <v>262</v>
      </c>
      <c r="I229" s="126">
        <v>262</v>
      </c>
      <c r="J229" s="127" t="s">
        <v>730</v>
      </c>
      <c r="K229" s="128">
        <f t="shared" si="32"/>
        <v>47.5</v>
      </c>
      <c r="L229" s="129">
        <f t="shared" si="33"/>
        <v>0.22144522144522144</v>
      </c>
      <c r="M229" s="130" t="s">
        <v>599</v>
      </c>
      <c r="N229" s="131">
        <v>42977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92</v>
      </c>
      <c r="B230" s="154">
        <v>42933</v>
      </c>
      <c r="C230" s="154"/>
      <c r="D230" s="155" t="s">
        <v>731</v>
      </c>
      <c r="E230" s="156" t="s">
        <v>623</v>
      </c>
      <c r="F230" s="157">
        <v>370</v>
      </c>
      <c r="G230" s="156"/>
      <c r="H230" s="156">
        <v>447.5</v>
      </c>
      <c r="I230" s="178">
        <v>450</v>
      </c>
      <c r="J230" s="231" t="s">
        <v>682</v>
      </c>
      <c r="K230" s="128">
        <f t="shared" si="32"/>
        <v>77.5</v>
      </c>
      <c r="L230" s="180">
        <f t="shared" si="33"/>
        <v>0.20945945945945946</v>
      </c>
      <c r="M230" s="181" t="s">
        <v>599</v>
      </c>
      <c r="N230" s="182">
        <v>43035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93</v>
      </c>
      <c r="B231" s="154">
        <v>42943</v>
      </c>
      <c r="C231" s="154"/>
      <c r="D231" s="155" t="s">
        <v>167</v>
      </c>
      <c r="E231" s="156" t="s">
        <v>623</v>
      </c>
      <c r="F231" s="157">
        <v>657.5</v>
      </c>
      <c r="G231" s="156"/>
      <c r="H231" s="156">
        <v>825</v>
      </c>
      <c r="I231" s="178">
        <v>820</v>
      </c>
      <c r="J231" s="231" t="s">
        <v>682</v>
      </c>
      <c r="K231" s="128">
        <f t="shared" si="32"/>
        <v>167.5</v>
      </c>
      <c r="L231" s="180">
        <f t="shared" si="33"/>
        <v>0.25475285171102663</v>
      </c>
      <c r="M231" s="181" t="s">
        <v>599</v>
      </c>
      <c r="N231" s="182">
        <v>43090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94</v>
      </c>
      <c r="B232" s="106">
        <v>42964</v>
      </c>
      <c r="C232" s="106"/>
      <c r="D232" s="107" t="s">
        <v>368</v>
      </c>
      <c r="E232" s="108" t="s">
        <v>623</v>
      </c>
      <c r="F232" s="109">
        <v>605</v>
      </c>
      <c r="G232" s="108"/>
      <c r="H232" s="108">
        <v>750</v>
      </c>
      <c r="I232" s="126">
        <v>750</v>
      </c>
      <c r="J232" s="127" t="s">
        <v>725</v>
      </c>
      <c r="K232" s="128">
        <f t="shared" si="32"/>
        <v>145</v>
      </c>
      <c r="L232" s="129">
        <f t="shared" si="33"/>
        <v>0.23966942148760331</v>
      </c>
      <c r="M232" s="130" t="s">
        <v>599</v>
      </c>
      <c r="N232" s="131">
        <v>43027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66">
        <v>95</v>
      </c>
      <c r="B233" s="149">
        <v>42979</v>
      </c>
      <c r="C233" s="149"/>
      <c r="D233" s="150" t="s">
        <v>509</v>
      </c>
      <c r="E233" s="151" t="s">
        <v>623</v>
      </c>
      <c r="F233" s="152">
        <v>255</v>
      </c>
      <c r="G233" s="153"/>
      <c r="H233" s="153">
        <v>217.25</v>
      </c>
      <c r="I233" s="153">
        <v>320</v>
      </c>
      <c r="J233" s="175" t="s">
        <v>732</v>
      </c>
      <c r="K233" s="134">
        <f t="shared" si="32"/>
        <v>-37.75</v>
      </c>
      <c r="L233" s="176">
        <f t="shared" si="33"/>
        <v>-0.14803921568627451</v>
      </c>
      <c r="M233" s="136" t="s">
        <v>663</v>
      </c>
      <c r="N233" s="177">
        <v>43661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96</v>
      </c>
      <c r="B234" s="106">
        <v>42997</v>
      </c>
      <c r="C234" s="106"/>
      <c r="D234" s="107" t="s">
        <v>733</v>
      </c>
      <c r="E234" s="108" t="s">
        <v>623</v>
      </c>
      <c r="F234" s="109">
        <v>215</v>
      </c>
      <c r="G234" s="108"/>
      <c r="H234" s="108">
        <v>258</v>
      </c>
      <c r="I234" s="126">
        <v>258</v>
      </c>
      <c r="J234" s="127" t="s">
        <v>682</v>
      </c>
      <c r="K234" s="128">
        <f t="shared" si="32"/>
        <v>43</v>
      </c>
      <c r="L234" s="129">
        <f t="shared" si="33"/>
        <v>0.2</v>
      </c>
      <c r="M234" s="130" t="s">
        <v>599</v>
      </c>
      <c r="N234" s="131">
        <v>43040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97</v>
      </c>
      <c r="B235" s="106">
        <v>42997</v>
      </c>
      <c r="C235" s="106"/>
      <c r="D235" s="107" t="s">
        <v>733</v>
      </c>
      <c r="E235" s="108" t="s">
        <v>623</v>
      </c>
      <c r="F235" s="109">
        <v>215</v>
      </c>
      <c r="G235" s="108"/>
      <c r="H235" s="108">
        <v>258</v>
      </c>
      <c r="I235" s="126">
        <v>258</v>
      </c>
      <c r="J235" s="231" t="s">
        <v>682</v>
      </c>
      <c r="K235" s="128">
        <v>43</v>
      </c>
      <c r="L235" s="129">
        <v>0.2</v>
      </c>
      <c r="M235" s="130" t="s">
        <v>599</v>
      </c>
      <c r="N235" s="131">
        <v>43040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6">
        <v>98</v>
      </c>
      <c r="B236" s="207">
        <v>42998</v>
      </c>
      <c r="C236" s="207"/>
      <c r="D236" s="375" t="s">
        <v>2979</v>
      </c>
      <c r="E236" s="208" t="s">
        <v>623</v>
      </c>
      <c r="F236" s="209">
        <v>75</v>
      </c>
      <c r="G236" s="208"/>
      <c r="H236" s="208">
        <v>90</v>
      </c>
      <c r="I236" s="232">
        <v>90</v>
      </c>
      <c r="J236" s="127" t="s">
        <v>734</v>
      </c>
      <c r="K236" s="128">
        <f t="shared" ref="K236:K241" si="34">H236-F236</f>
        <v>15</v>
      </c>
      <c r="L236" s="129">
        <f t="shared" ref="L236:L241" si="35">K236/F236</f>
        <v>0.2</v>
      </c>
      <c r="M236" s="130" t="s">
        <v>599</v>
      </c>
      <c r="N236" s="131">
        <v>43019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99</v>
      </c>
      <c r="B237" s="154">
        <v>43011</v>
      </c>
      <c r="C237" s="154"/>
      <c r="D237" s="155" t="s">
        <v>735</v>
      </c>
      <c r="E237" s="156" t="s">
        <v>623</v>
      </c>
      <c r="F237" s="157">
        <v>315</v>
      </c>
      <c r="G237" s="156"/>
      <c r="H237" s="156">
        <v>392</v>
      </c>
      <c r="I237" s="178">
        <v>384</v>
      </c>
      <c r="J237" s="231" t="s">
        <v>736</v>
      </c>
      <c r="K237" s="128">
        <f t="shared" si="34"/>
        <v>77</v>
      </c>
      <c r="L237" s="180">
        <f t="shared" si="35"/>
        <v>0.24444444444444444</v>
      </c>
      <c r="M237" s="181" t="s">
        <v>599</v>
      </c>
      <c r="N237" s="182">
        <v>43017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100</v>
      </c>
      <c r="B238" s="154">
        <v>43013</v>
      </c>
      <c r="C238" s="154"/>
      <c r="D238" s="155" t="s">
        <v>737</v>
      </c>
      <c r="E238" s="156" t="s">
        <v>623</v>
      </c>
      <c r="F238" s="157">
        <v>145</v>
      </c>
      <c r="G238" s="156"/>
      <c r="H238" s="156">
        <v>179</v>
      </c>
      <c r="I238" s="178">
        <v>180</v>
      </c>
      <c r="J238" s="231" t="s">
        <v>613</v>
      </c>
      <c r="K238" s="128">
        <f t="shared" si="34"/>
        <v>34</v>
      </c>
      <c r="L238" s="180">
        <f t="shared" si="35"/>
        <v>0.23448275862068965</v>
      </c>
      <c r="M238" s="181" t="s">
        <v>599</v>
      </c>
      <c r="N238" s="182">
        <v>43025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101</v>
      </c>
      <c r="B239" s="154">
        <v>43014</v>
      </c>
      <c r="C239" s="154"/>
      <c r="D239" s="155" t="s">
        <v>339</v>
      </c>
      <c r="E239" s="156" t="s">
        <v>623</v>
      </c>
      <c r="F239" s="157">
        <v>256</v>
      </c>
      <c r="G239" s="156"/>
      <c r="H239" s="156">
        <v>323</v>
      </c>
      <c r="I239" s="178">
        <v>320</v>
      </c>
      <c r="J239" s="231" t="s">
        <v>682</v>
      </c>
      <c r="K239" s="128">
        <f t="shared" si="34"/>
        <v>67</v>
      </c>
      <c r="L239" s="180">
        <f t="shared" si="35"/>
        <v>0.26171875</v>
      </c>
      <c r="M239" s="181" t="s">
        <v>599</v>
      </c>
      <c r="N239" s="182">
        <v>43067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102</v>
      </c>
      <c r="B240" s="154">
        <v>43017</v>
      </c>
      <c r="C240" s="154"/>
      <c r="D240" s="155" t="s">
        <v>360</v>
      </c>
      <c r="E240" s="156" t="s">
        <v>623</v>
      </c>
      <c r="F240" s="157">
        <v>137.5</v>
      </c>
      <c r="G240" s="156"/>
      <c r="H240" s="156">
        <v>184</v>
      </c>
      <c r="I240" s="178">
        <v>183</v>
      </c>
      <c r="J240" s="179" t="s">
        <v>738</v>
      </c>
      <c r="K240" s="128">
        <f t="shared" si="34"/>
        <v>46.5</v>
      </c>
      <c r="L240" s="180">
        <f t="shared" si="35"/>
        <v>0.33818181818181819</v>
      </c>
      <c r="M240" s="181" t="s">
        <v>599</v>
      </c>
      <c r="N240" s="182">
        <v>43108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5">
        <v>103</v>
      </c>
      <c r="B241" s="154">
        <v>43018</v>
      </c>
      <c r="C241" s="154"/>
      <c r="D241" s="155" t="s">
        <v>739</v>
      </c>
      <c r="E241" s="156" t="s">
        <v>623</v>
      </c>
      <c r="F241" s="157">
        <v>125.5</v>
      </c>
      <c r="G241" s="156"/>
      <c r="H241" s="156">
        <v>158</v>
      </c>
      <c r="I241" s="178">
        <v>155</v>
      </c>
      <c r="J241" s="179" t="s">
        <v>740</v>
      </c>
      <c r="K241" s="128">
        <f t="shared" si="34"/>
        <v>32.5</v>
      </c>
      <c r="L241" s="180">
        <f t="shared" si="35"/>
        <v>0.25896414342629481</v>
      </c>
      <c r="M241" s="181" t="s">
        <v>599</v>
      </c>
      <c r="N241" s="182">
        <v>43067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104</v>
      </c>
      <c r="B242" s="154">
        <v>43018</v>
      </c>
      <c r="C242" s="154"/>
      <c r="D242" s="155" t="s">
        <v>770</v>
      </c>
      <c r="E242" s="156" t="s">
        <v>623</v>
      </c>
      <c r="F242" s="157">
        <v>895</v>
      </c>
      <c r="G242" s="156"/>
      <c r="H242" s="156">
        <v>1122.5</v>
      </c>
      <c r="I242" s="178">
        <v>1078</v>
      </c>
      <c r="J242" s="179" t="s">
        <v>771</v>
      </c>
      <c r="K242" s="128">
        <v>227.5</v>
      </c>
      <c r="L242" s="180">
        <v>0.25418994413407803</v>
      </c>
      <c r="M242" s="181" t="s">
        <v>599</v>
      </c>
      <c r="N242" s="182">
        <v>43117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105</v>
      </c>
      <c r="B243" s="154">
        <v>43020</v>
      </c>
      <c r="C243" s="154"/>
      <c r="D243" s="155" t="s">
        <v>347</v>
      </c>
      <c r="E243" s="156" t="s">
        <v>623</v>
      </c>
      <c r="F243" s="157">
        <v>525</v>
      </c>
      <c r="G243" s="156"/>
      <c r="H243" s="156">
        <v>629</v>
      </c>
      <c r="I243" s="178">
        <v>629</v>
      </c>
      <c r="J243" s="231" t="s">
        <v>682</v>
      </c>
      <c r="K243" s="128">
        <v>104</v>
      </c>
      <c r="L243" s="180">
        <v>0.19809523809523799</v>
      </c>
      <c r="M243" s="181" t="s">
        <v>599</v>
      </c>
      <c r="N243" s="182">
        <v>43119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5">
        <v>106</v>
      </c>
      <c r="B244" s="154">
        <v>43046</v>
      </c>
      <c r="C244" s="154"/>
      <c r="D244" s="155" t="s">
        <v>393</v>
      </c>
      <c r="E244" s="156" t="s">
        <v>623</v>
      </c>
      <c r="F244" s="157">
        <v>740</v>
      </c>
      <c r="G244" s="156"/>
      <c r="H244" s="156">
        <v>892.5</v>
      </c>
      <c r="I244" s="178">
        <v>900</v>
      </c>
      <c r="J244" s="179" t="s">
        <v>741</v>
      </c>
      <c r="K244" s="128">
        <f>H244-F244</f>
        <v>152.5</v>
      </c>
      <c r="L244" s="180">
        <f>K244/F244</f>
        <v>0.20608108108108109</v>
      </c>
      <c r="M244" s="181" t="s">
        <v>599</v>
      </c>
      <c r="N244" s="182">
        <v>43052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107</v>
      </c>
      <c r="B245" s="106">
        <v>43073</v>
      </c>
      <c r="C245" s="106"/>
      <c r="D245" s="107" t="s">
        <v>742</v>
      </c>
      <c r="E245" s="108" t="s">
        <v>623</v>
      </c>
      <c r="F245" s="109">
        <v>118.5</v>
      </c>
      <c r="G245" s="108"/>
      <c r="H245" s="108">
        <v>143.5</v>
      </c>
      <c r="I245" s="126">
        <v>145</v>
      </c>
      <c r="J245" s="141" t="s">
        <v>743</v>
      </c>
      <c r="K245" s="128">
        <f>H245-F245</f>
        <v>25</v>
      </c>
      <c r="L245" s="129">
        <f>K245/F245</f>
        <v>0.2109704641350211</v>
      </c>
      <c r="M245" s="130" t="s">
        <v>599</v>
      </c>
      <c r="N245" s="131">
        <v>43097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108</v>
      </c>
      <c r="B246" s="110">
        <v>43090</v>
      </c>
      <c r="C246" s="110"/>
      <c r="D246" s="158" t="s">
        <v>443</v>
      </c>
      <c r="E246" s="112" t="s">
        <v>623</v>
      </c>
      <c r="F246" s="113">
        <v>715</v>
      </c>
      <c r="G246" s="113"/>
      <c r="H246" s="114">
        <v>500</v>
      </c>
      <c r="I246" s="132">
        <v>872</v>
      </c>
      <c r="J246" s="138" t="s">
        <v>744</v>
      </c>
      <c r="K246" s="134">
        <f>H246-F246</f>
        <v>-215</v>
      </c>
      <c r="L246" s="135">
        <f>K246/F246</f>
        <v>-0.30069930069930068</v>
      </c>
      <c r="M246" s="136" t="s">
        <v>663</v>
      </c>
      <c r="N246" s="137">
        <v>43670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109</v>
      </c>
      <c r="B247" s="106">
        <v>43098</v>
      </c>
      <c r="C247" s="106"/>
      <c r="D247" s="107" t="s">
        <v>735</v>
      </c>
      <c r="E247" s="108" t="s">
        <v>623</v>
      </c>
      <c r="F247" s="109">
        <v>435</v>
      </c>
      <c r="G247" s="108"/>
      <c r="H247" s="108">
        <v>542.5</v>
      </c>
      <c r="I247" s="126">
        <v>539</v>
      </c>
      <c r="J247" s="141" t="s">
        <v>682</v>
      </c>
      <c r="K247" s="128">
        <v>107.5</v>
      </c>
      <c r="L247" s="129">
        <v>0.247126436781609</v>
      </c>
      <c r="M247" s="130" t="s">
        <v>599</v>
      </c>
      <c r="N247" s="131">
        <v>43206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110</v>
      </c>
      <c r="B248" s="106">
        <v>43098</v>
      </c>
      <c r="C248" s="106"/>
      <c r="D248" s="107" t="s">
        <v>571</v>
      </c>
      <c r="E248" s="108" t="s">
        <v>623</v>
      </c>
      <c r="F248" s="109">
        <v>885</v>
      </c>
      <c r="G248" s="108"/>
      <c r="H248" s="108">
        <v>1090</v>
      </c>
      <c r="I248" s="126">
        <v>1084</v>
      </c>
      <c r="J248" s="141" t="s">
        <v>682</v>
      </c>
      <c r="K248" s="128">
        <v>205</v>
      </c>
      <c r="L248" s="129">
        <v>0.23163841807909599</v>
      </c>
      <c r="M248" s="130" t="s">
        <v>599</v>
      </c>
      <c r="N248" s="131">
        <v>43213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7">
        <v>111</v>
      </c>
      <c r="B249" s="348">
        <v>43192</v>
      </c>
      <c r="C249" s="348"/>
      <c r="D249" s="116" t="s">
        <v>752</v>
      </c>
      <c r="E249" s="351" t="s">
        <v>623</v>
      </c>
      <c r="F249" s="354">
        <v>478.5</v>
      </c>
      <c r="G249" s="351"/>
      <c r="H249" s="351">
        <v>442</v>
      </c>
      <c r="I249" s="357">
        <v>613</v>
      </c>
      <c r="J249" s="384" t="s">
        <v>3403</v>
      </c>
      <c r="K249" s="134">
        <f>H249-F249</f>
        <v>-36.5</v>
      </c>
      <c r="L249" s="135">
        <f>K249/F249</f>
        <v>-7.6280041797283177E-2</v>
      </c>
      <c r="M249" s="136" t="s">
        <v>663</v>
      </c>
      <c r="N249" s="137">
        <v>43762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112</v>
      </c>
      <c r="B250" s="110">
        <v>43194</v>
      </c>
      <c r="C250" s="110"/>
      <c r="D250" s="374" t="s">
        <v>2978</v>
      </c>
      <c r="E250" s="112" t="s">
        <v>623</v>
      </c>
      <c r="F250" s="113">
        <f>141.5-7.3</f>
        <v>134.19999999999999</v>
      </c>
      <c r="G250" s="113"/>
      <c r="H250" s="114">
        <v>77</v>
      </c>
      <c r="I250" s="132">
        <v>180</v>
      </c>
      <c r="J250" s="384" t="s">
        <v>3402</v>
      </c>
      <c r="K250" s="134">
        <f>H250-F250</f>
        <v>-57.199999999999989</v>
      </c>
      <c r="L250" s="135">
        <f>K250/F250</f>
        <v>-0.42622950819672129</v>
      </c>
      <c r="M250" s="136" t="s">
        <v>663</v>
      </c>
      <c r="N250" s="137">
        <v>43522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113</v>
      </c>
      <c r="B251" s="110">
        <v>43209</v>
      </c>
      <c r="C251" s="110"/>
      <c r="D251" s="111" t="s">
        <v>745</v>
      </c>
      <c r="E251" s="112" t="s">
        <v>623</v>
      </c>
      <c r="F251" s="113">
        <v>430</v>
      </c>
      <c r="G251" s="113"/>
      <c r="H251" s="114">
        <v>220</v>
      </c>
      <c r="I251" s="132">
        <v>537</v>
      </c>
      <c r="J251" s="138" t="s">
        <v>746</v>
      </c>
      <c r="K251" s="134">
        <f>H251-F251</f>
        <v>-210</v>
      </c>
      <c r="L251" s="135">
        <f>K251/F251</f>
        <v>-0.48837209302325579</v>
      </c>
      <c r="M251" s="136" t="s">
        <v>663</v>
      </c>
      <c r="N251" s="137">
        <v>43252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8">
        <v>114</v>
      </c>
      <c r="B252" s="159">
        <v>43220</v>
      </c>
      <c r="C252" s="159"/>
      <c r="D252" s="160" t="s">
        <v>394</v>
      </c>
      <c r="E252" s="161" t="s">
        <v>623</v>
      </c>
      <c r="F252" s="163">
        <v>153.5</v>
      </c>
      <c r="G252" s="163"/>
      <c r="H252" s="163">
        <v>196</v>
      </c>
      <c r="I252" s="163">
        <v>196</v>
      </c>
      <c r="J252" s="359" t="s">
        <v>3494</v>
      </c>
      <c r="K252" s="183">
        <f>H252-F252</f>
        <v>42.5</v>
      </c>
      <c r="L252" s="184">
        <f>K252/F252</f>
        <v>0.27687296416938112</v>
      </c>
      <c r="M252" s="162" t="s">
        <v>599</v>
      </c>
      <c r="N252" s="185">
        <v>43605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115</v>
      </c>
      <c r="B253" s="110">
        <v>43306</v>
      </c>
      <c r="C253" s="110"/>
      <c r="D253" s="111" t="s">
        <v>768</v>
      </c>
      <c r="E253" s="112" t="s">
        <v>623</v>
      </c>
      <c r="F253" s="113">
        <v>27.5</v>
      </c>
      <c r="G253" s="113"/>
      <c r="H253" s="114">
        <v>13.1</v>
      </c>
      <c r="I253" s="132">
        <v>60</v>
      </c>
      <c r="J253" s="138" t="s">
        <v>772</v>
      </c>
      <c r="K253" s="134">
        <v>-14.4</v>
      </c>
      <c r="L253" s="135">
        <v>-0.52363636363636401</v>
      </c>
      <c r="M253" s="136" t="s">
        <v>663</v>
      </c>
      <c r="N253" s="137">
        <v>43138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7">
        <v>116</v>
      </c>
      <c r="B254" s="348">
        <v>43318</v>
      </c>
      <c r="C254" s="348"/>
      <c r="D254" s="116" t="s">
        <v>747</v>
      </c>
      <c r="E254" s="351" t="s">
        <v>623</v>
      </c>
      <c r="F254" s="351">
        <v>148.5</v>
      </c>
      <c r="G254" s="351"/>
      <c r="H254" s="351">
        <v>102</v>
      </c>
      <c r="I254" s="357">
        <v>182</v>
      </c>
      <c r="J254" s="138" t="s">
        <v>3493</v>
      </c>
      <c r="K254" s="134">
        <f>H254-F254</f>
        <v>-46.5</v>
      </c>
      <c r="L254" s="135">
        <f>K254/F254</f>
        <v>-0.31313131313131315</v>
      </c>
      <c r="M254" s="136" t="s">
        <v>663</v>
      </c>
      <c r="N254" s="137">
        <v>43661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117</v>
      </c>
      <c r="B255" s="106">
        <v>43335</v>
      </c>
      <c r="C255" s="106"/>
      <c r="D255" s="107" t="s">
        <v>773</v>
      </c>
      <c r="E255" s="108" t="s">
        <v>623</v>
      </c>
      <c r="F255" s="156">
        <v>285</v>
      </c>
      <c r="G255" s="108"/>
      <c r="H255" s="108">
        <v>355</v>
      </c>
      <c r="I255" s="126">
        <v>364</v>
      </c>
      <c r="J255" s="141" t="s">
        <v>774</v>
      </c>
      <c r="K255" s="128">
        <v>70</v>
      </c>
      <c r="L255" s="129">
        <v>0.24561403508771901</v>
      </c>
      <c r="M255" s="130" t="s">
        <v>599</v>
      </c>
      <c r="N255" s="131">
        <v>43455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3">
        <v>118</v>
      </c>
      <c r="B256" s="106">
        <v>43341</v>
      </c>
      <c r="C256" s="106"/>
      <c r="D256" s="107" t="s">
        <v>384</v>
      </c>
      <c r="E256" s="108" t="s">
        <v>623</v>
      </c>
      <c r="F256" s="156">
        <v>525</v>
      </c>
      <c r="G256" s="108"/>
      <c r="H256" s="108">
        <v>585</v>
      </c>
      <c r="I256" s="126">
        <v>635</v>
      </c>
      <c r="J256" s="141" t="s">
        <v>748</v>
      </c>
      <c r="K256" s="128">
        <f t="shared" ref="K256:K268" si="36">H256-F256</f>
        <v>60</v>
      </c>
      <c r="L256" s="129">
        <f t="shared" ref="L256:L268" si="37">K256/F256</f>
        <v>0.11428571428571428</v>
      </c>
      <c r="M256" s="130" t="s">
        <v>599</v>
      </c>
      <c r="N256" s="131">
        <v>43662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119</v>
      </c>
      <c r="B257" s="106">
        <v>43395</v>
      </c>
      <c r="C257" s="106"/>
      <c r="D257" s="107" t="s">
        <v>368</v>
      </c>
      <c r="E257" s="108" t="s">
        <v>623</v>
      </c>
      <c r="F257" s="156">
        <v>475</v>
      </c>
      <c r="G257" s="108"/>
      <c r="H257" s="108">
        <v>574</v>
      </c>
      <c r="I257" s="126">
        <v>570</v>
      </c>
      <c r="J257" s="141" t="s">
        <v>682</v>
      </c>
      <c r="K257" s="128">
        <f t="shared" si="36"/>
        <v>99</v>
      </c>
      <c r="L257" s="129">
        <f t="shared" si="37"/>
        <v>0.20842105263157895</v>
      </c>
      <c r="M257" s="130" t="s">
        <v>599</v>
      </c>
      <c r="N257" s="131">
        <v>43403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5">
        <v>120</v>
      </c>
      <c r="B258" s="154">
        <v>43397</v>
      </c>
      <c r="C258" s="154"/>
      <c r="D258" s="413" t="s">
        <v>391</v>
      </c>
      <c r="E258" s="156" t="s">
        <v>623</v>
      </c>
      <c r="F258" s="156">
        <v>707.5</v>
      </c>
      <c r="G258" s="156"/>
      <c r="H258" s="156">
        <v>872</v>
      </c>
      <c r="I258" s="178">
        <v>872</v>
      </c>
      <c r="J258" s="179" t="s">
        <v>682</v>
      </c>
      <c r="K258" s="128">
        <f t="shared" si="36"/>
        <v>164.5</v>
      </c>
      <c r="L258" s="180">
        <f t="shared" si="37"/>
        <v>0.23250883392226149</v>
      </c>
      <c r="M258" s="181" t="s">
        <v>599</v>
      </c>
      <c r="N258" s="182">
        <v>43482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5">
        <v>121</v>
      </c>
      <c r="B259" s="154">
        <v>43398</v>
      </c>
      <c r="C259" s="154"/>
      <c r="D259" s="413" t="s">
        <v>348</v>
      </c>
      <c r="E259" s="156" t="s">
        <v>623</v>
      </c>
      <c r="F259" s="156">
        <v>162</v>
      </c>
      <c r="G259" s="156"/>
      <c r="H259" s="156">
        <v>204</v>
      </c>
      <c r="I259" s="178">
        <v>209</v>
      </c>
      <c r="J259" s="179" t="s">
        <v>3492</v>
      </c>
      <c r="K259" s="128">
        <f t="shared" si="36"/>
        <v>42</v>
      </c>
      <c r="L259" s="180">
        <f t="shared" si="37"/>
        <v>0.25925925925925924</v>
      </c>
      <c r="M259" s="181" t="s">
        <v>599</v>
      </c>
      <c r="N259" s="182">
        <v>43539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122</v>
      </c>
      <c r="B260" s="207">
        <v>43399</v>
      </c>
      <c r="C260" s="207"/>
      <c r="D260" s="155" t="s">
        <v>495</v>
      </c>
      <c r="E260" s="208" t="s">
        <v>623</v>
      </c>
      <c r="F260" s="208">
        <v>240</v>
      </c>
      <c r="G260" s="208"/>
      <c r="H260" s="208">
        <v>297</v>
      </c>
      <c r="I260" s="232">
        <v>297</v>
      </c>
      <c r="J260" s="179" t="s">
        <v>682</v>
      </c>
      <c r="K260" s="233">
        <f t="shared" si="36"/>
        <v>57</v>
      </c>
      <c r="L260" s="234">
        <f t="shared" si="37"/>
        <v>0.23749999999999999</v>
      </c>
      <c r="M260" s="235" t="s">
        <v>599</v>
      </c>
      <c r="N260" s="236">
        <v>43417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123</v>
      </c>
      <c r="B261" s="106">
        <v>43439</v>
      </c>
      <c r="C261" s="106"/>
      <c r="D261" s="148" t="s">
        <v>749</v>
      </c>
      <c r="E261" s="108" t="s">
        <v>623</v>
      </c>
      <c r="F261" s="108">
        <v>202.5</v>
      </c>
      <c r="G261" s="108"/>
      <c r="H261" s="108">
        <v>255</v>
      </c>
      <c r="I261" s="126">
        <v>252</v>
      </c>
      <c r="J261" s="141" t="s">
        <v>682</v>
      </c>
      <c r="K261" s="128">
        <f t="shared" si="36"/>
        <v>52.5</v>
      </c>
      <c r="L261" s="129">
        <f t="shared" si="37"/>
        <v>0.25925925925925924</v>
      </c>
      <c r="M261" s="130" t="s">
        <v>599</v>
      </c>
      <c r="N261" s="131">
        <v>43542</v>
      </c>
      <c r="O261" s="57"/>
      <c r="P261" s="16"/>
      <c r="Q261" s="16"/>
      <c r="R261" s="94" t="s">
        <v>751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6">
        <v>124</v>
      </c>
      <c r="B262" s="207">
        <v>43465</v>
      </c>
      <c r="C262" s="106"/>
      <c r="D262" s="413" t="s">
        <v>423</v>
      </c>
      <c r="E262" s="208" t="s">
        <v>623</v>
      </c>
      <c r="F262" s="208">
        <v>710</v>
      </c>
      <c r="G262" s="208"/>
      <c r="H262" s="208">
        <v>866</v>
      </c>
      <c r="I262" s="232">
        <v>866</v>
      </c>
      <c r="J262" s="179" t="s">
        <v>682</v>
      </c>
      <c r="K262" s="128">
        <f t="shared" si="36"/>
        <v>156</v>
      </c>
      <c r="L262" s="129">
        <f t="shared" si="37"/>
        <v>0.21971830985915494</v>
      </c>
      <c r="M262" s="130" t="s">
        <v>599</v>
      </c>
      <c r="N262" s="362">
        <v>43553</v>
      </c>
      <c r="O262" s="57"/>
      <c r="P262" s="16"/>
      <c r="Q262" s="16"/>
      <c r="R262" s="17" t="s">
        <v>751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125</v>
      </c>
      <c r="B263" s="207">
        <v>43522</v>
      </c>
      <c r="C263" s="207"/>
      <c r="D263" s="413" t="s">
        <v>141</v>
      </c>
      <c r="E263" s="208" t="s">
        <v>623</v>
      </c>
      <c r="F263" s="208">
        <v>337.25</v>
      </c>
      <c r="G263" s="208"/>
      <c r="H263" s="208">
        <v>398.5</v>
      </c>
      <c r="I263" s="232">
        <v>411</v>
      </c>
      <c r="J263" s="141" t="s">
        <v>3491</v>
      </c>
      <c r="K263" s="128">
        <f t="shared" si="36"/>
        <v>61.25</v>
      </c>
      <c r="L263" s="129">
        <f t="shared" si="37"/>
        <v>0.1816160118606375</v>
      </c>
      <c r="M263" s="130" t="s">
        <v>599</v>
      </c>
      <c r="N263" s="362">
        <v>43760</v>
      </c>
      <c r="O263" s="57"/>
      <c r="P263" s="16"/>
      <c r="Q263" s="16"/>
      <c r="R263" s="94" t="s">
        <v>751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69">
        <v>126</v>
      </c>
      <c r="B264" s="164">
        <v>43559</v>
      </c>
      <c r="C264" s="164"/>
      <c r="D264" s="165" t="s">
        <v>410</v>
      </c>
      <c r="E264" s="166" t="s">
        <v>623</v>
      </c>
      <c r="F264" s="166">
        <v>130</v>
      </c>
      <c r="G264" s="166"/>
      <c r="H264" s="166">
        <v>65</v>
      </c>
      <c r="I264" s="186">
        <v>158</v>
      </c>
      <c r="J264" s="138" t="s">
        <v>750</v>
      </c>
      <c r="K264" s="134">
        <f t="shared" si="36"/>
        <v>-65</v>
      </c>
      <c r="L264" s="135">
        <f t="shared" si="37"/>
        <v>-0.5</v>
      </c>
      <c r="M264" s="136" t="s">
        <v>663</v>
      </c>
      <c r="N264" s="137">
        <v>43726</v>
      </c>
      <c r="O264" s="57"/>
      <c r="P264" s="16"/>
      <c r="Q264" s="16"/>
      <c r="R264" s="17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0">
        <v>127</v>
      </c>
      <c r="B265" s="187">
        <v>43017</v>
      </c>
      <c r="C265" s="187"/>
      <c r="D265" s="188" t="s">
        <v>169</v>
      </c>
      <c r="E265" s="189" t="s">
        <v>623</v>
      </c>
      <c r="F265" s="190">
        <v>141.5</v>
      </c>
      <c r="G265" s="191"/>
      <c r="H265" s="191">
        <v>183.5</v>
      </c>
      <c r="I265" s="191">
        <v>210</v>
      </c>
      <c r="J265" s="218" t="s">
        <v>3440</v>
      </c>
      <c r="K265" s="219">
        <f t="shared" si="36"/>
        <v>42</v>
      </c>
      <c r="L265" s="220">
        <f t="shared" si="37"/>
        <v>0.29681978798586572</v>
      </c>
      <c r="M265" s="190" t="s">
        <v>599</v>
      </c>
      <c r="N265" s="221">
        <v>43042</v>
      </c>
      <c r="O265" s="57"/>
      <c r="P265" s="16"/>
      <c r="Q265" s="16"/>
      <c r="R265" s="94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69">
        <v>128</v>
      </c>
      <c r="B266" s="164">
        <v>43074</v>
      </c>
      <c r="C266" s="164"/>
      <c r="D266" s="165" t="s">
        <v>303</v>
      </c>
      <c r="E266" s="166" t="s">
        <v>623</v>
      </c>
      <c r="F266" s="167">
        <v>172</v>
      </c>
      <c r="G266" s="166"/>
      <c r="H266" s="166">
        <v>155.25</v>
      </c>
      <c r="I266" s="186">
        <v>230</v>
      </c>
      <c r="J266" s="384" t="s">
        <v>3400</v>
      </c>
      <c r="K266" s="134">
        <f t="shared" ref="K266" si="38">H266-F266</f>
        <v>-16.75</v>
      </c>
      <c r="L266" s="135">
        <f t="shared" ref="L266" si="39">K266/F266</f>
        <v>-9.7383720930232565E-2</v>
      </c>
      <c r="M266" s="136" t="s">
        <v>663</v>
      </c>
      <c r="N266" s="137">
        <v>43787</v>
      </c>
      <c r="O266" s="57"/>
      <c r="P266" s="16"/>
      <c r="Q266" s="16"/>
      <c r="R266" s="17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70">
        <v>129</v>
      </c>
      <c r="B267" s="187">
        <v>43398</v>
      </c>
      <c r="C267" s="187"/>
      <c r="D267" s="188" t="s">
        <v>104</v>
      </c>
      <c r="E267" s="189" t="s">
        <v>623</v>
      </c>
      <c r="F267" s="191">
        <v>698.5</v>
      </c>
      <c r="G267" s="191"/>
      <c r="H267" s="191">
        <v>850</v>
      </c>
      <c r="I267" s="191">
        <v>890</v>
      </c>
      <c r="J267" s="222" t="s">
        <v>3488</v>
      </c>
      <c r="K267" s="219">
        <f t="shared" si="36"/>
        <v>151.5</v>
      </c>
      <c r="L267" s="220">
        <f t="shared" si="37"/>
        <v>0.21689334287759485</v>
      </c>
      <c r="M267" s="190" t="s">
        <v>599</v>
      </c>
      <c r="N267" s="221">
        <v>43453</v>
      </c>
      <c r="O267" s="57"/>
      <c r="P267" s="16"/>
      <c r="Q267" s="16"/>
      <c r="R267" s="17" t="s">
        <v>751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6">
        <v>130</v>
      </c>
      <c r="B268" s="159">
        <v>42877</v>
      </c>
      <c r="C268" s="159"/>
      <c r="D268" s="160" t="s">
        <v>383</v>
      </c>
      <c r="E268" s="161" t="s">
        <v>623</v>
      </c>
      <c r="F268" s="162">
        <v>127.6</v>
      </c>
      <c r="G268" s="163"/>
      <c r="H268" s="163">
        <v>138</v>
      </c>
      <c r="I268" s="163">
        <v>190</v>
      </c>
      <c r="J268" s="385" t="s">
        <v>3404</v>
      </c>
      <c r="K268" s="183">
        <f t="shared" si="36"/>
        <v>10.400000000000006</v>
      </c>
      <c r="L268" s="184">
        <f t="shared" si="37"/>
        <v>8.1504702194357417E-2</v>
      </c>
      <c r="M268" s="162" t="s">
        <v>599</v>
      </c>
      <c r="N268" s="185">
        <v>43774</v>
      </c>
      <c r="O268" s="57"/>
      <c r="P268" s="16"/>
      <c r="Q268" s="16"/>
      <c r="R268" s="94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1">
        <v>131</v>
      </c>
      <c r="B269" s="195">
        <v>43158</v>
      </c>
      <c r="C269" s="195"/>
      <c r="D269" s="192" t="s">
        <v>754</v>
      </c>
      <c r="E269" s="196" t="s">
        <v>623</v>
      </c>
      <c r="F269" s="197">
        <v>317</v>
      </c>
      <c r="G269" s="196"/>
      <c r="H269" s="196"/>
      <c r="I269" s="225">
        <v>398</v>
      </c>
      <c r="J269" s="238" t="s">
        <v>601</v>
      </c>
      <c r="K269" s="194"/>
      <c r="L269" s="193"/>
      <c r="M269" s="224" t="s">
        <v>601</v>
      </c>
      <c r="N269" s="223"/>
      <c r="O269" s="57"/>
      <c r="P269" s="16"/>
      <c r="Q269" s="16"/>
      <c r="R269" s="342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69">
        <v>132</v>
      </c>
      <c r="B270" s="164">
        <v>43164</v>
      </c>
      <c r="C270" s="164"/>
      <c r="D270" s="165" t="s">
        <v>135</v>
      </c>
      <c r="E270" s="166" t="s">
        <v>623</v>
      </c>
      <c r="F270" s="167">
        <f>510-14.4</f>
        <v>495.6</v>
      </c>
      <c r="G270" s="166"/>
      <c r="H270" s="166">
        <v>350</v>
      </c>
      <c r="I270" s="186">
        <v>672</v>
      </c>
      <c r="J270" s="384" t="s">
        <v>3461</v>
      </c>
      <c r="K270" s="134">
        <f t="shared" ref="K270" si="40">H270-F270</f>
        <v>-145.60000000000002</v>
      </c>
      <c r="L270" s="135">
        <f t="shared" ref="L270" si="41">K270/F270</f>
        <v>-0.29378531073446329</v>
      </c>
      <c r="M270" s="136" t="s">
        <v>663</v>
      </c>
      <c r="N270" s="137">
        <v>43887</v>
      </c>
      <c r="O270" s="57"/>
      <c r="P270" s="16"/>
      <c r="Q270" s="16"/>
      <c r="R270" s="17" t="s">
        <v>751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69">
        <v>133</v>
      </c>
      <c r="B271" s="164">
        <v>43237</v>
      </c>
      <c r="C271" s="164"/>
      <c r="D271" s="165" t="s">
        <v>489</v>
      </c>
      <c r="E271" s="166" t="s">
        <v>623</v>
      </c>
      <c r="F271" s="167">
        <v>230.3</v>
      </c>
      <c r="G271" s="166"/>
      <c r="H271" s="166">
        <v>102.5</v>
      </c>
      <c r="I271" s="186">
        <v>348</v>
      </c>
      <c r="J271" s="384" t="s">
        <v>3482</v>
      </c>
      <c r="K271" s="134">
        <f t="shared" ref="K271" si="42">H271-F271</f>
        <v>-127.80000000000001</v>
      </c>
      <c r="L271" s="135">
        <f t="shared" ref="L271" si="43">K271/F271</f>
        <v>-0.55492835432045162</v>
      </c>
      <c r="M271" s="136" t="s">
        <v>663</v>
      </c>
      <c r="N271" s="137">
        <v>43896</v>
      </c>
      <c r="O271" s="57"/>
      <c r="P271" s="16"/>
      <c r="Q271" s="16"/>
      <c r="R271" s="344" t="s">
        <v>751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5">
        <v>134</v>
      </c>
      <c r="B272" s="198">
        <v>43258</v>
      </c>
      <c r="C272" s="198"/>
      <c r="D272" s="201" t="s">
        <v>449</v>
      </c>
      <c r="E272" s="199" t="s">
        <v>623</v>
      </c>
      <c r="F272" s="197">
        <f>342.5-5.1</f>
        <v>337.4</v>
      </c>
      <c r="G272" s="199"/>
      <c r="H272" s="199"/>
      <c r="I272" s="226">
        <v>439</v>
      </c>
      <c r="J272" s="238" t="s">
        <v>601</v>
      </c>
      <c r="K272" s="228"/>
      <c r="L272" s="229"/>
      <c r="M272" s="227" t="s">
        <v>601</v>
      </c>
      <c r="N272" s="230"/>
      <c r="O272" s="57"/>
      <c r="P272" s="16"/>
      <c r="Q272" s="16"/>
      <c r="R272" s="342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5">
        <v>135</v>
      </c>
      <c r="B273" s="198">
        <v>43285</v>
      </c>
      <c r="C273" s="198"/>
      <c r="D273" s="202" t="s">
        <v>49</v>
      </c>
      <c r="E273" s="199" t="s">
        <v>623</v>
      </c>
      <c r="F273" s="197">
        <f>127.5-5.53</f>
        <v>121.97</v>
      </c>
      <c r="G273" s="199"/>
      <c r="H273" s="199"/>
      <c r="I273" s="226">
        <v>170</v>
      </c>
      <c r="J273" s="238" t="s">
        <v>601</v>
      </c>
      <c r="K273" s="228"/>
      <c r="L273" s="229"/>
      <c r="M273" s="227" t="s">
        <v>601</v>
      </c>
      <c r="N273" s="230"/>
      <c r="O273" s="57"/>
      <c r="P273" s="16"/>
      <c r="Q273" s="16"/>
      <c r="R273" s="17" t="s">
        <v>751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69">
        <v>136</v>
      </c>
      <c r="B274" s="164">
        <v>43294</v>
      </c>
      <c r="C274" s="164"/>
      <c r="D274" s="165" t="s">
        <v>243</v>
      </c>
      <c r="E274" s="166" t="s">
        <v>623</v>
      </c>
      <c r="F274" s="167">
        <v>46.5</v>
      </c>
      <c r="G274" s="166"/>
      <c r="H274" s="166">
        <v>17</v>
      </c>
      <c r="I274" s="186">
        <v>59</v>
      </c>
      <c r="J274" s="384" t="s">
        <v>3460</v>
      </c>
      <c r="K274" s="134">
        <f t="shared" ref="K274" si="44">H274-F274</f>
        <v>-29.5</v>
      </c>
      <c r="L274" s="135">
        <f t="shared" ref="L274" si="45">K274/F274</f>
        <v>-0.63440860215053763</v>
      </c>
      <c r="M274" s="136" t="s">
        <v>663</v>
      </c>
      <c r="N274" s="137">
        <v>43887</v>
      </c>
      <c r="O274" s="57"/>
      <c r="P274" s="16"/>
      <c r="Q274" s="16"/>
      <c r="R274" s="17" t="s">
        <v>751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1">
        <v>137</v>
      </c>
      <c r="B275" s="195">
        <v>43396</v>
      </c>
      <c r="C275" s="195"/>
      <c r="D275" s="202" t="s">
        <v>425</v>
      </c>
      <c r="E275" s="199" t="s">
        <v>623</v>
      </c>
      <c r="F275" s="200">
        <v>156.5</v>
      </c>
      <c r="G275" s="199"/>
      <c r="H275" s="199"/>
      <c r="I275" s="226">
        <v>191</v>
      </c>
      <c r="J275" s="238" t="s">
        <v>601</v>
      </c>
      <c r="K275" s="228"/>
      <c r="L275" s="229"/>
      <c r="M275" s="227" t="s">
        <v>601</v>
      </c>
      <c r="N275" s="230"/>
      <c r="O275" s="57"/>
      <c r="P275" s="16"/>
      <c r="Q275" s="16"/>
      <c r="R275" s="17" t="s">
        <v>751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1">
        <v>138</v>
      </c>
      <c r="B276" s="195">
        <v>43439</v>
      </c>
      <c r="C276" s="195"/>
      <c r="D276" s="202" t="s">
        <v>330</v>
      </c>
      <c r="E276" s="199" t="s">
        <v>623</v>
      </c>
      <c r="F276" s="200">
        <v>259.5</v>
      </c>
      <c r="G276" s="199"/>
      <c r="H276" s="199"/>
      <c r="I276" s="226">
        <v>321</v>
      </c>
      <c r="J276" s="238" t="s">
        <v>601</v>
      </c>
      <c r="K276" s="228"/>
      <c r="L276" s="229"/>
      <c r="M276" s="227" t="s">
        <v>601</v>
      </c>
      <c r="N276" s="230"/>
      <c r="O276" s="16"/>
      <c r="P276" s="16"/>
      <c r="Q276" s="16"/>
      <c r="R276" s="17" t="s">
        <v>751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69">
        <v>139</v>
      </c>
      <c r="B277" s="164">
        <v>43439</v>
      </c>
      <c r="C277" s="164"/>
      <c r="D277" s="165" t="s">
        <v>775</v>
      </c>
      <c r="E277" s="166" t="s">
        <v>623</v>
      </c>
      <c r="F277" s="166">
        <v>715</v>
      </c>
      <c r="G277" s="166"/>
      <c r="H277" s="166">
        <v>445</v>
      </c>
      <c r="I277" s="186">
        <v>840</v>
      </c>
      <c r="J277" s="138" t="s">
        <v>2994</v>
      </c>
      <c r="K277" s="134">
        <f t="shared" ref="K277:K280" si="46">H277-F277</f>
        <v>-270</v>
      </c>
      <c r="L277" s="135">
        <f t="shared" ref="L277:L280" si="47">K277/F277</f>
        <v>-0.3776223776223776</v>
      </c>
      <c r="M277" s="136" t="s">
        <v>663</v>
      </c>
      <c r="N277" s="137">
        <v>43800</v>
      </c>
      <c r="O277" s="57"/>
      <c r="P277" s="16"/>
      <c r="Q277" s="16"/>
      <c r="R277" s="17" t="s">
        <v>751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6">
        <v>140</v>
      </c>
      <c r="B278" s="207">
        <v>43469</v>
      </c>
      <c r="C278" s="207"/>
      <c r="D278" s="155" t="s">
        <v>145</v>
      </c>
      <c r="E278" s="208" t="s">
        <v>623</v>
      </c>
      <c r="F278" s="208">
        <v>875</v>
      </c>
      <c r="G278" s="208"/>
      <c r="H278" s="208">
        <v>1165</v>
      </c>
      <c r="I278" s="232">
        <v>1185</v>
      </c>
      <c r="J278" s="141" t="s">
        <v>3489</v>
      </c>
      <c r="K278" s="128">
        <f t="shared" si="46"/>
        <v>290</v>
      </c>
      <c r="L278" s="129">
        <f t="shared" si="47"/>
        <v>0.33142857142857141</v>
      </c>
      <c r="M278" s="130" t="s">
        <v>599</v>
      </c>
      <c r="N278" s="362">
        <v>43847</v>
      </c>
      <c r="O278" s="57"/>
      <c r="P278" s="16"/>
      <c r="Q278" s="16"/>
      <c r="R278" s="344" t="s">
        <v>751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6">
        <v>141</v>
      </c>
      <c r="B279" s="207">
        <v>43559</v>
      </c>
      <c r="C279" s="207"/>
      <c r="D279" s="413" t="s">
        <v>345</v>
      </c>
      <c r="E279" s="208" t="s">
        <v>623</v>
      </c>
      <c r="F279" s="208">
        <f>387-14.63</f>
        <v>372.37</v>
      </c>
      <c r="G279" s="208"/>
      <c r="H279" s="208">
        <v>490</v>
      </c>
      <c r="I279" s="232">
        <v>490</v>
      </c>
      <c r="J279" s="141" t="s">
        <v>682</v>
      </c>
      <c r="K279" s="128">
        <f t="shared" si="46"/>
        <v>117.63</v>
      </c>
      <c r="L279" s="129">
        <f t="shared" si="47"/>
        <v>0.31589548030185027</v>
      </c>
      <c r="M279" s="130" t="s">
        <v>599</v>
      </c>
      <c r="N279" s="362">
        <v>43850</v>
      </c>
      <c r="O279" s="57"/>
      <c r="P279" s="16"/>
      <c r="Q279" s="16"/>
      <c r="R279" s="344" t="s">
        <v>751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69">
        <v>142</v>
      </c>
      <c r="B280" s="164">
        <v>43578</v>
      </c>
      <c r="C280" s="164"/>
      <c r="D280" s="165" t="s">
        <v>776</v>
      </c>
      <c r="E280" s="166" t="s">
        <v>600</v>
      </c>
      <c r="F280" s="166">
        <v>220</v>
      </c>
      <c r="G280" s="166"/>
      <c r="H280" s="166">
        <v>127.5</v>
      </c>
      <c r="I280" s="186">
        <v>284</v>
      </c>
      <c r="J280" s="384" t="s">
        <v>3483</v>
      </c>
      <c r="K280" s="134">
        <f t="shared" si="46"/>
        <v>-92.5</v>
      </c>
      <c r="L280" s="135">
        <f t="shared" si="47"/>
        <v>-0.42045454545454547</v>
      </c>
      <c r="M280" s="136" t="s">
        <v>663</v>
      </c>
      <c r="N280" s="137">
        <v>43896</v>
      </c>
      <c r="O280" s="57"/>
      <c r="P280" s="16"/>
      <c r="Q280" s="16"/>
      <c r="R280" s="17" t="s">
        <v>751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6">
        <v>143</v>
      </c>
      <c r="B281" s="207">
        <v>43622</v>
      </c>
      <c r="C281" s="207"/>
      <c r="D281" s="413" t="s">
        <v>496</v>
      </c>
      <c r="E281" s="208" t="s">
        <v>600</v>
      </c>
      <c r="F281" s="208">
        <v>332.8</v>
      </c>
      <c r="G281" s="208"/>
      <c r="H281" s="208">
        <v>405</v>
      </c>
      <c r="I281" s="232">
        <v>419</v>
      </c>
      <c r="J281" s="141" t="s">
        <v>3490</v>
      </c>
      <c r="K281" s="128">
        <f t="shared" ref="K281" si="48">H281-F281</f>
        <v>72.199999999999989</v>
      </c>
      <c r="L281" s="129">
        <f t="shared" ref="L281" si="49">K281/F281</f>
        <v>0.21694711538461534</v>
      </c>
      <c r="M281" s="130" t="s">
        <v>599</v>
      </c>
      <c r="N281" s="362">
        <v>43860</v>
      </c>
      <c r="O281" s="57"/>
      <c r="P281" s="16"/>
      <c r="Q281" s="16"/>
      <c r="R281" s="17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144">
        <v>144</v>
      </c>
      <c r="B282" s="143">
        <v>43641</v>
      </c>
      <c r="C282" s="143"/>
      <c r="D282" s="144" t="s">
        <v>139</v>
      </c>
      <c r="E282" s="145" t="s">
        <v>623</v>
      </c>
      <c r="F282" s="146">
        <v>386</v>
      </c>
      <c r="G282" s="147"/>
      <c r="H282" s="147">
        <v>395</v>
      </c>
      <c r="I282" s="147">
        <v>452</v>
      </c>
      <c r="J282" s="170" t="s">
        <v>3405</v>
      </c>
      <c r="K282" s="171">
        <f t="shared" ref="K282" si="50">H282-F282</f>
        <v>9</v>
      </c>
      <c r="L282" s="172">
        <f t="shared" ref="L282" si="51">K282/F282</f>
        <v>2.3316062176165803E-2</v>
      </c>
      <c r="M282" s="173" t="s">
        <v>708</v>
      </c>
      <c r="N282" s="174">
        <v>43868</v>
      </c>
      <c r="O282" s="16"/>
      <c r="P282" s="16"/>
      <c r="Q282" s="16"/>
      <c r="R282" s="17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2">
        <v>145</v>
      </c>
      <c r="B283" s="195">
        <v>43707</v>
      </c>
      <c r="C283" s="195"/>
      <c r="D283" s="202" t="s">
        <v>260</v>
      </c>
      <c r="E283" s="199" t="s">
        <v>623</v>
      </c>
      <c r="F283" s="199" t="s">
        <v>755</v>
      </c>
      <c r="G283" s="199"/>
      <c r="H283" s="199"/>
      <c r="I283" s="226">
        <v>190</v>
      </c>
      <c r="J283" s="238" t="s">
        <v>601</v>
      </c>
      <c r="K283" s="228"/>
      <c r="L283" s="229"/>
      <c r="M283" s="358" t="s">
        <v>601</v>
      </c>
      <c r="N283" s="230"/>
      <c r="O283" s="16"/>
      <c r="P283" s="16"/>
      <c r="Q283" s="16"/>
      <c r="R283" s="344" t="s">
        <v>751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6">
        <v>146</v>
      </c>
      <c r="B284" s="207">
        <v>43731</v>
      </c>
      <c r="C284" s="207"/>
      <c r="D284" s="155" t="s">
        <v>440</v>
      </c>
      <c r="E284" s="208" t="s">
        <v>623</v>
      </c>
      <c r="F284" s="208">
        <v>235</v>
      </c>
      <c r="G284" s="208"/>
      <c r="H284" s="208">
        <v>295</v>
      </c>
      <c r="I284" s="232">
        <v>296</v>
      </c>
      <c r="J284" s="141" t="s">
        <v>3147</v>
      </c>
      <c r="K284" s="128">
        <f t="shared" ref="K284" si="52">H284-F284</f>
        <v>60</v>
      </c>
      <c r="L284" s="129">
        <f t="shared" ref="L284" si="53">K284/F284</f>
        <v>0.25531914893617019</v>
      </c>
      <c r="M284" s="130" t="s">
        <v>599</v>
      </c>
      <c r="N284" s="362">
        <v>43844</v>
      </c>
      <c r="O284" s="57"/>
      <c r="P284" s="16"/>
      <c r="Q284" s="16"/>
      <c r="R284" s="17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6">
        <v>147</v>
      </c>
      <c r="B285" s="207">
        <v>43752</v>
      </c>
      <c r="C285" s="207"/>
      <c r="D285" s="155" t="s">
        <v>2977</v>
      </c>
      <c r="E285" s="208" t="s">
        <v>623</v>
      </c>
      <c r="F285" s="208">
        <v>277.5</v>
      </c>
      <c r="G285" s="208"/>
      <c r="H285" s="208">
        <v>333</v>
      </c>
      <c r="I285" s="232">
        <v>333</v>
      </c>
      <c r="J285" s="141" t="s">
        <v>3148</v>
      </c>
      <c r="K285" s="128">
        <f t="shared" ref="K285" si="54">H285-F285</f>
        <v>55.5</v>
      </c>
      <c r="L285" s="129">
        <f t="shared" ref="L285" si="55">K285/F285</f>
        <v>0.2</v>
      </c>
      <c r="M285" s="130" t="s">
        <v>599</v>
      </c>
      <c r="N285" s="362">
        <v>43846</v>
      </c>
      <c r="O285" s="57"/>
      <c r="P285" s="16"/>
      <c r="Q285" s="16"/>
      <c r="R285" s="344" t="s">
        <v>751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6">
        <v>148</v>
      </c>
      <c r="B286" s="207">
        <v>43752</v>
      </c>
      <c r="C286" s="207"/>
      <c r="D286" s="155" t="s">
        <v>2976</v>
      </c>
      <c r="E286" s="208" t="s">
        <v>623</v>
      </c>
      <c r="F286" s="208">
        <v>930</v>
      </c>
      <c r="G286" s="208"/>
      <c r="H286" s="208">
        <v>1165</v>
      </c>
      <c r="I286" s="232">
        <v>1200</v>
      </c>
      <c r="J286" s="141" t="s">
        <v>3150</v>
      </c>
      <c r="K286" s="128">
        <f t="shared" ref="K286" si="56">H286-F286</f>
        <v>235</v>
      </c>
      <c r="L286" s="129">
        <f t="shared" ref="L286" si="57">K286/F286</f>
        <v>0.25268817204301075</v>
      </c>
      <c r="M286" s="130" t="s">
        <v>599</v>
      </c>
      <c r="N286" s="362">
        <v>43847</v>
      </c>
      <c r="O286" s="57"/>
      <c r="P286" s="16"/>
      <c r="Q286" s="16"/>
      <c r="R286" s="344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1">
        <v>149</v>
      </c>
      <c r="B287" s="347">
        <v>43753</v>
      </c>
      <c r="C287" s="212"/>
      <c r="D287" s="373" t="s">
        <v>2975</v>
      </c>
      <c r="E287" s="350" t="s">
        <v>623</v>
      </c>
      <c r="F287" s="353">
        <v>111</v>
      </c>
      <c r="G287" s="350"/>
      <c r="H287" s="350"/>
      <c r="I287" s="356">
        <v>141</v>
      </c>
      <c r="J287" s="238" t="s">
        <v>601</v>
      </c>
      <c r="K287" s="238"/>
      <c r="L287" s="123"/>
      <c r="M287" s="361" t="s">
        <v>601</v>
      </c>
      <c r="N287" s="240"/>
      <c r="O287" s="16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6">
        <v>150</v>
      </c>
      <c r="B288" s="207">
        <v>43753</v>
      </c>
      <c r="C288" s="207"/>
      <c r="D288" s="155" t="s">
        <v>2974</v>
      </c>
      <c r="E288" s="208" t="s">
        <v>623</v>
      </c>
      <c r="F288" s="209">
        <v>296</v>
      </c>
      <c r="G288" s="208"/>
      <c r="H288" s="208">
        <v>370</v>
      </c>
      <c r="I288" s="232">
        <v>370</v>
      </c>
      <c r="J288" s="141" t="s">
        <v>682</v>
      </c>
      <c r="K288" s="128">
        <f t="shared" ref="K288" si="58">H288-F288</f>
        <v>74</v>
      </c>
      <c r="L288" s="129">
        <f t="shared" ref="L288" si="59">K288/F288</f>
        <v>0.25</v>
      </c>
      <c r="M288" s="130" t="s">
        <v>599</v>
      </c>
      <c r="N288" s="362">
        <v>43853</v>
      </c>
      <c r="O288" s="57"/>
      <c r="P288" s="16"/>
      <c r="Q288" s="16"/>
      <c r="R288" s="344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72">
        <v>151</v>
      </c>
      <c r="B289" s="211">
        <v>43754</v>
      </c>
      <c r="C289" s="211"/>
      <c r="D289" s="192" t="s">
        <v>2973</v>
      </c>
      <c r="E289" s="349" t="s">
        <v>623</v>
      </c>
      <c r="F289" s="352" t="s">
        <v>2939</v>
      </c>
      <c r="G289" s="349"/>
      <c r="H289" s="349"/>
      <c r="I289" s="355">
        <v>344</v>
      </c>
      <c r="J289" s="238" t="s">
        <v>601</v>
      </c>
      <c r="K289" s="241"/>
      <c r="L289" s="360"/>
      <c r="M289" s="343" t="s">
        <v>601</v>
      </c>
      <c r="N289" s="363"/>
      <c r="O289" s="16"/>
      <c r="P289" s="16"/>
      <c r="Q289" s="16"/>
      <c r="R289" s="344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46">
        <v>152</v>
      </c>
      <c r="B290" s="212">
        <v>43832</v>
      </c>
      <c r="C290" s="212"/>
      <c r="D290" s="216" t="s">
        <v>2253</v>
      </c>
      <c r="E290" s="213" t="s">
        <v>623</v>
      </c>
      <c r="F290" s="214" t="s">
        <v>3135</v>
      </c>
      <c r="G290" s="213"/>
      <c r="H290" s="213"/>
      <c r="I290" s="237">
        <v>590</v>
      </c>
      <c r="J290" s="238" t="s">
        <v>601</v>
      </c>
      <c r="K290" s="238"/>
      <c r="L290" s="123"/>
      <c r="M290" s="343" t="s">
        <v>601</v>
      </c>
      <c r="N290" s="240"/>
      <c r="O290" s="16"/>
      <c r="P290" s="16"/>
      <c r="Q290" s="16"/>
      <c r="R290" s="344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6">
        <v>153</v>
      </c>
      <c r="B291" s="207">
        <v>43966</v>
      </c>
      <c r="C291" s="207"/>
      <c r="D291" s="155" t="s">
        <v>65</v>
      </c>
      <c r="E291" s="208" t="s">
        <v>623</v>
      </c>
      <c r="F291" s="209">
        <v>67.5</v>
      </c>
      <c r="G291" s="208"/>
      <c r="H291" s="208">
        <v>86</v>
      </c>
      <c r="I291" s="232">
        <v>86</v>
      </c>
      <c r="J291" s="141" t="s">
        <v>3628</v>
      </c>
      <c r="K291" s="128">
        <f t="shared" ref="K291" si="60">H291-F291</f>
        <v>18.5</v>
      </c>
      <c r="L291" s="129">
        <f t="shared" ref="L291" si="61">K291/F291</f>
        <v>0.27407407407407408</v>
      </c>
      <c r="M291" s="130" t="s">
        <v>599</v>
      </c>
      <c r="N291" s="362">
        <v>44008</v>
      </c>
      <c r="O291" s="57"/>
      <c r="P291" s="16"/>
      <c r="Q291" s="16"/>
      <c r="R291" s="344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10">
        <v>154</v>
      </c>
      <c r="B292" s="3">
        <v>44035</v>
      </c>
      <c r="C292" s="212"/>
      <c r="D292" s="216" t="s">
        <v>495</v>
      </c>
      <c r="E292" s="213" t="s">
        <v>623</v>
      </c>
      <c r="F292" s="214" t="s">
        <v>3631</v>
      </c>
      <c r="G292" s="213"/>
      <c r="H292" s="213"/>
      <c r="I292" s="237">
        <v>296</v>
      </c>
      <c r="J292" s="238" t="s">
        <v>601</v>
      </c>
      <c r="K292" s="238"/>
      <c r="L292" s="123"/>
      <c r="M292" s="239"/>
      <c r="N292" s="240"/>
      <c r="O292" s="16"/>
      <c r="P292" s="16"/>
      <c r="Q292" s="16"/>
      <c r="R292" s="344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10">
        <v>155</v>
      </c>
      <c r="B293" s="212">
        <v>44092</v>
      </c>
      <c r="C293" s="212"/>
      <c r="D293" s="216" t="s">
        <v>416</v>
      </c>
      <c r="E293" s="213" t="s">
        <v>623</v>
      </c>
      <c r="F293" s="214" t="s">
        <v>3645</v>
      </c>
      <c r="G293" s="213"/>
      <c r="H293" s="213"/>
      <c r="I293" s="237">
        <v>248</v>
      </c>
      <c r="J293" s="238" t="s">
        <v>601</v>
      </c>
      <c r="K293" s="238"/>
      <c r="L293" s="123"/>
      <c r="M293" s="239"/>
      <c r="N293" s="240"/>
      <c r="O293" s="16"/>
      <c r="P293" s="16"/>
      <c r="Q293" s="16"/>
      <c r="R293" s="344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10"/>
      <c r="B294" s="212"/>
      <c r="C294" s="212"/>
      <c r="D294" s="216"/>
      <c r="E294" s="213"/>
      <c r="F294" s="214"/>
      <c r="G294" s="213"/>
      <c r="H294" s="213"/>
      <c r="I294" s="237"/>
      <c r="J294" s="238"/>
      <c r="K294" s="238"/>
      <c r="L294" s="123"/>
      <c r="M294" s="239"/>
      <c r="N294" s="240"/>
      <c r="O294" s="16"/>
      <c r="P294" s="16"/>
      <c r="Q294" s="16"/>
      <c r="R294" s="344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10"/>
      <c r="B295" s="212"/>
      <c r="C295" s="212"/>
      <c r="D295" s="216"/>
      <c r="E295" s="213"/>
      <c r="F295" s="214"/>
      <c r="G295" s="213"/>
      <c r="H295" s="213"/>
      <c r="I295" s="237"/>
      <c r="J295" s="238"/>
      <c r="K295" s="238"/>
      <c r="L295" s="123"/>
      <c r="M295" s="239"/>
      <c r="N295" s="240"/>
      <c r="O295" s="16"/>
      <c r="P295" s="16"/>
      <c r="Q295" s="16"/>
      <c r="R295" s="344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0"/>
      <c r="B296" s="212"/>
      <c r="C296" s="212"/>
      <c r="D296" s="216"/>
      <c r="E296" s="213"/>
      <c r="F296" s="214"/>
      <c r="G296" s="213"/>
      <c r="H296" s="213"/>
      <c r="I296" s="237"/>
      <c r="J296" s="238"/>
      <c r="K296" s="238"/>
      <c r="L296" s="123"/>
      <c r="M296" s="239"/>
      <c r="N296" s="240"/>
      <c r="O296" s="16"/>
      <c r="P296" s="16"/>
      <c r="R296" s="344"/>
    </row>
    <row r="297" spans="1:26">
      <c r="A297" s="210"/>
      <c r="B297" s="212"/>
      <c r="C297" s="212"/>
      <c r="D297" s="216"/>
      <c r="E297" s="213"/>
      <c r="F297" s="214"/>
      <c r="G297" s="213"/>
      <c r="H297" s="213"/>
      <c r="I297" s="237"/>
      <c r="J297" s="238"/>
      <c r="K297" s="238"/>
      <c r="L297" s="123"/>
      <c r="M297" s="239"/>
      <c r="N297" s="240"/>
      <c r="O297" s="16"/>
      <c r="P297" s="16"/>
      <c r="R297" s="344"/>
    </row>
    <row r="298" spans="1:26">
      <c r="A298" s="210"/>
      <c r="B298" s="212"/>
      <c r="C298" s="212"/>
      <c r="D298" s="216"/>
      <c r="E298" s="213"/>
      <c r="F298" s="214"/>
      <c r="G298" s="213"/>
      <c r="H298" s="213"/>
      <c r="I298" s="237"/>
      <c r="J298" s="238"/>
      <c r="K298" s="238"/>
      <c r="L298" s="123"/>
      <c r="M298" s="239"/>
      <c r="N298" s="240"/>
      <c r="O298" s="16"/>
      <c r="P298" s="16"/>
      <c r="R298" s="344"/>
    </row>
    <row r="299" spans="1:26">
      <c r="A299" s="210"/>
      <c r="B299" s="212"/>
      <c r="C299" s="212"/>
      <c r="D299" s="216"/>
      <c r="E299" s="213"/>
      <c r="F299" s="214"/>
      <c r="G299" s="213"/>
      <c r="H299" s="213"/>
      <c r="I299" s="237"/>
      <c r="J299" s="238"/>
      <c r="K299" s="238"/>
      <c r="L299" s="123"/>
      <c r="M299" s="239"/>
      <c r="N299" s="240"/>
      <c r="O299" s="16"/>
      <c r="P299" s="16"/>
      <c r="R299" s="344"/>
    </row>
    <row r="300" spans="1:26">
      <c r="A300" s="210"/>
      <c r="B300" s="212"/>
      <c r="C300" s="212"/>
      <c r="D300" s="216"/>
      <c r="E300" s="213"/>
      <c r="F300" s="214"/>
      <c r="G300" s="213"/>
      <c r="H300" s="213"/>
      <c r="I300" s="237"/>
      <c r="J300" s="238"/>
      <c r="K300" s="238"/>
      <c r="L300" s="123"/>
      <c r="M300" s="239"/>
      <c r="N300" s="240"/>
      <c r="O300" s="16"/>
      <c r="P300" s="16"/>
      <c r="R300" s="344"/>
    </row>
    <row r="301" spans="1:26">
      <c r="A301" s="210"/>
      <c r="B301" s="212"/>
      <c r="C301" s="212"/>
      <c r="D301" s="216"/>
      <c r="E301" s="213"/>
      <c r="F301" s="214"/>
      <c r="G301" s="213"/>
      <c r="H301" s="213"/>
      <c r="I301" s="237"/>
      <c r="J301" s="238"/>
      <c r="K301" s="238"/>
      <c r="L301" s="123"/>
      <c r="M301" s="239"/>
      <c r="N301" s="240"/>
      <c r="O301" s="16"/>
      <c r="R301" s="242"/>
    </row>
    <row r="302" spans="1:26">
      <c r="A302" s="210"/>
      <c r="B302" s="212"/>
      <c r="C302" s="212"/>
      <c r="D302" s="216"/>
      <c r="E302" s="213"/>
      <c r="F302" s="214"/>
      <c r="G302" s="213"/>
      <c r="H302" s="213"/>
      <c r="I302" s="237"/>
      <c r="J302" s="238"/>
      <c r="K302" s="238"/>
      <c r="L302" s="123"/>
      <c r="M302" s="239"/>
      <c r="N302" s="240"/>
      <c r="O302" s="16"/>
      <c r="R302" s="242"/>
    </row>
    <row r="303" spans="1:26">
      <c r="A303" s="210"/>
      <c r="B303" s="212"/>
      <c r="C303" s="212"/>
      <c r="D303" s="216"/>
      <c r="E303" s="213"/>
      <c r="F303" s="214"/>
      <c r="G303" s="213"/>
      <c r="H303" s="213"/>
      <c r="I303" s="237"/>
      <c r="J303" s="238"/>
      <c r="K303" s="238"/>
      <c r="L303" s="123"/>
      <c r="M303" s="239"/>
      <c r="N303" s="240"/>
      <c r="O303" s="16"/>
      <c r="R303" s="242"/>
    </row>
    <row r="304" spans="1:26">
      <c r="A304" s="210"/>
      <c r="B304" s="200" t="s">
        <v>2980</v>
      </c>
      <c r="O304" s="16"/>
      <c r="R304" s="242"/>
    </row>
    <row r="305" spans="18:18">
      <c r="R305" s="242"/>
    </row>
    <row r="306" spans="18:18">
      <c r="R306" s="242"/>
    </row>
    <row r="307" spans="18:18">
      <c r="R307" s="242"/>
    </row>
    <row r="308" spans="18:18">
      <c r="R308" s="242"/>
    </row>
    <row r="309" spans="18:18">
      <c r="R309" s="242"/>
    </row>
    <row r="310" spans="18:18">
      <c r="R310" s="242"/>
    </row>
    <row r="311" spans="18:18">
      <c r="R311" s="242"/>
    </row>
    <row r="321" spans="1:1">
      <c r="A321" s="217"/>
    </row>
    <row r="322" spans="1:1">
      <c r="A322" s="217"/>
    </row>
    <row r="323" spans="1:1">
      <c r="A323" s="213"/>
    </row>
  </sheetData>
  <autoFilter ref="R1:R319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sghadi</cp:lastModifiedBy>
  <cp:lastPrinted>2019-09-05T08:25:00Z</cp:lastPrinted>
  <dcterms:created xsi:type="dcterms:W3CDTF">2015-06-08T02:34:00Z</dcterms:created>
  <dcterms:modified xsi:type="dcterms:W3CDTF">2020-10-06T03:28:37Z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