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jain\Downloads\"/>
    </mc:Choice>
  </mc:AlternateContent>
  <bookViews>
    <workbookView xWindow="0" yWindow="0" windowWidth="20490" windowHeight="77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F&amp;O)'!$R$1:$R$278</definedName>
  </definedNames>
  <calcPr calcId="152511"/>
</workbook>
</file>

<file path=xl/calcChain.xml><?xml version="1.0" encoding="utf-8"?>
<calcChain xmlns="http://schemas.openxmlformats.org/spreadsheetml/2006/main">
  <c r="L13" i="6" l="1"/>
  <c r="K13" i="6"/>
  <c r="M13" i="6" s="1"/>
  <c r="K63" i="6"/>
  <c r="M63" i="6" s="1"/>
  <c r="L50" i="6"/>
  <c r="K50" i="6"/>
  <c r="L52" i="6"/>
  <c r="K52" i="6"/>
  <c r="M50" i="6" l="1"/>
  <c r="M52" i="6"/>
  <c r="P22" i="6"/>
  <c r="P20" i="6"/>
  <c r="P19" i="6"/>
  <c r="L21" i="6"/>
  <c r="K21" i="6"/>
  <c r="L15" i="6"/>
  <c r="K15" i="6"/>
  <c r="M15" i="6" s="1"/>
  <c r="L47" i="6"/>
  <c r="K47" i="6"/>
  <c r="M47" i="6" s="1"/>
  <c r="L49" i="6"/>
  <c r="K49" i="6"/>
  <c r="M49" i="6" l="1"/>
  <c r="M21" i="6"/>
  <c r="L16" i="6" l="1"/>
  <c r="K16" i="6"/>
  <c r="M16" i="6" s="1"/>
  <c r="L12" i="6"/>
  <c r="K12" i="6"/>
  <c r="K61" i="6"/>
  <c r="M61" i="6" s="1"/>
  <c r="L18" i="6"/>
  <c r="K18" i="6"/>
  <c r="M18" i="6" l="1"/>
  <c r="M12" i="6"/>
  <c r="P17" i="6" l="1"/>
  <c r="K275" i="6" l="1"/>
  <c r="L275" i="6" s="1"/>
  <c r="P14" i="6" l="1"/>
  <c r="P10" i="6"/>
  <c r="P11" i="6"/>
  <c r="K263" i="6"/>
  <c r="L263" i="6" s="1"/>
  <c r="K264" i="6" l="1"/>
  <c r="L264" i="6" s="1"/>
  <c r="K257" i="6"/>
  <c r="L257" i="6" s="1"/>
  <c r="K274" i="6" l="1"/>
  <c r="L274" i="6" s="1"/>
  <c r="K268" i="6"/>
  <c r="L268" i="6" s="1"/>
  <c r="K270" i="6" l="1"/>
  <c r="L270" i="6" s="1"/>
  <c r="L6" i="2" l="1"/>
  <c r="K6" i="3"/>
  <c r="D7" i="5" l="1"/>
  <c r="M7" i="6"/>
  <c r="K265" i="6" l="1"/>
  <c r="L265" i="6" s="1"/>
  <c r="K262" i="6" l="1"/>
  <c r="L262" i="6" s="1"/>
  <c r="K266" i="6" l="1"/>
  <c r="L266" i="6" s="1"/>
  <c r="K261" i="6"/>
  <c r="L261" i="6" s="1"/>
  <c r="K260" i="6"/>
  <c r="L260" i="6" s="1"/>
  <c r="K258" i="6"/>
  <c r="L258" i="6" s="1"/>
  <c r="H256" i="6"/>
  <c r="K256" i="6" s="1"/>
  <c r="L256" i="6" s="1"/>
  <c r="K255" i="6"/>
  <c r="L255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F224" i="6"/>
  <c r="K224" i="6" s="1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F218" i="6"/>
  <c r="K218" i="6" s="1"/>
  <c r="L218" i="6" s="1"/>
  <c r="F217" i="6"/>
  <c r="K217" i="6" s="1"/>
  <c r="L217" i="6" s="1"/>
  <c r="K216" i="6"/>
  <c r="L216" i="6" s="1"/>
  <c r="F215" i="6"/>
  <c r="K215" i="6" s="1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199" i="6"/>
  <c r="L199" i="6" s="1"/>
  <c r="K197" i="6"/>
  <c r="L197" i="6" s="1"/>
  <c r="K196" i="6"/>
  <c r="L196" i="6" s="1"/>
  <c r="F195" i="6"/>
  <c r="K195" i="6" s="1"/>
  <c r="L195" i="6" s="1"/>
  <c r="K194" i="6"/>
  <c r="L194" i="6" s="1"/>
  <c r="K191" i="6"/>
  <c r="L191" i="6" s="1"/>
  <c r="K190" i="6"/>
  <c r="L190" i="6" s="1"/>
  <c r="K189" i="6"/>
  <c r="L189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69" i="6"/>
  <c r="L169" i="6" s="1"/>
  <c r="K167" i="6"/>
  <c r="L167" i="6" s="1"/>
  <c r="K165" i="6"/>
  <c r="L165" i="6" s="1"/>
  <c r="K163" i="6"/>
  <c r="L163" i="6" s="1"/>
  <c r="K162" i="6"/>
  <c r="L162" i="6" s="1"/>
  <c r="K161" i="6"/>
  <c r="L161" i="6" s="1"/>
  <c r="K159" i="6"/>
  <c r="L159" i="6" s="1"/>
  <c r="K158" i="6"/>
  <c r="L158" i="6" s="1"/>
  <c r="K157" i="6"/>
  <c r="L157" i="6" s="1"/>
  <c r="K156" i="6"/>
  <c r="K155" i="6"/>
  <c r="L155" i="6" s="1"/>
  <c r="K154" i="6"/>
  <c r="L154" i="6" s="1"/>
  <c r="K152" i="6"/>
  <c r="L152" i="6" s="1"/>
  <c r="K151" i="6"/>
  <c r="L151" i="6" s="1"/>
  <c r="K150" i="6"/>
  <c r="L150" i="6" s="1"/>
  <c r="K149" i="6"/>
  <c r="L149" i="6" s="1"/>
  <c r="K148" i="6"/>
  <c r="L148" i="6" s="1"/>
  <c r="F147" i="6"/>
  <c r="K147" i="6" s="1"/>
  <c r="L147" i="6" s="1"/>
  <c r="H146" i="6"/>
  <c r="K146" i="6" s="1"/>
  <c r="L146" i="6" s="1"/>
  <c r="K143" i="6"/>
  <c r="L143" i="6" s="1"/>
  <c r="K142" i="6"/>
  <c r="L142" i="6" s="1"/>
  <c r="K141" i="6"/>
  <c r="L141" i="6" s="1"/>
  <c r="K140" i="6"/>
  <c r="L140" i="6" s="1"/>
  <c r="K139" i="6"/>
  <c r="L139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H112" i="6"/>
  <c r="K112" i="6" s="1"/>
  <c r="L112" i="6" s="1"/>
  <c r="F111" i="6"/>
  <c r="K111" i="6" s="1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6" i="4"/>
</calcChain>
</file>

<file path=xl/sharedStrings.xml><?xml version="1.0" encoding="utf-8"?>
<sst xmlns="http://schemas.openxmlformats.org/spreadsheetml/2006/main" count="3022" uniqueCount="1134">
  <si>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</si>
  <si>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</si>
  <si>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</si>
  <si>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</si>
  <si>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</si>
  <si>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</si>
  <si>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</si>
  <si>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</si>
  <si>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</si>
  <si>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</si>
  <si>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</si>
  <si>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</si>
  <si>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</si>
  <si>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</si>
  <si>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</si>
  <si>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</si>
  <si>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</si>
  <si>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</si>
  <si>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</si>
  <si>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</si>
  <si>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</si>
  <si>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</si>
  <si>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</si>
  <si>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</si>
  <si>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</si>
  <si>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</si>
  <si>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</si>
  <si>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</si>
  <si>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</si>
  <si>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</si>
  <si>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</si>
  <si>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</si>
  <si>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</si>
  <si>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</si>
  <si>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</si>
  <si>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</si>
  <si>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</si>
  <si>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</si>
  <si>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</si>
  <si>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</si>
  <si>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</si>
  <si>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</si>
  <si>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</si>
  <si>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</si>
  <si>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</si>
  <si>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</si>
  <si>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</si>
  <si>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</si>
  <si>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</si>
  <si>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</si>
  <si>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</si>
  <si>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</si>
  <si>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</si>
  <si>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</si>
  <si>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</si>
  <si>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</si>
  <si>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</si>
  <si>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</si>
  <si>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</si>
  <si>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</si>
  <si>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</si>
  <si>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</si>
  <si>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</si>
  <si>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</si>
  <si>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</si>
  <si>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</si>
  <si>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</si>
  <si>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</si>
  <si>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</si>
  <si>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</si>
  <si>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</si>
  <si>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</si>
  <si>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</si>
  <si>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</si>
  <si>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</si>
  <si>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</si>
  <si>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</si>
  <si>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</si>
  <si>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</si>
  <si>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</si>
  <si>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</si>
  <si>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</si>
  <si>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</si>
  <si>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</si>
  <si>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</si>
  <si>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</si>
  <si>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</si>
  <si>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</si>
  <si>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</si>
  <si>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</si>
  <si>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</si>
  <si>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</si>
  <si>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</si>
  <si>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</si>
  <si>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</si>
  <si>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</si>
  <si>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</si>
  <si>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</si>
  <si>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</si>
  <si>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</si>
  <si>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</si>
  <si>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</si>
  <si>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</si>
  <si>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</si>
  <si>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</si>
  <si>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</si>
  <si>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</si>
  <si>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</si>
  <si>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</si>
  <si>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</si>
  <si>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</si>
  <si>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</si>
  <si>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</si>
  <si>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</si>
  <si>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</si>
  <si>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</si>
  <si>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</si>
  <si>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</si>
  <si>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</si>
  <si>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</si>
  <si>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</si>
  <si>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</si>
  <si>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</si>
  <si>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</si>
  <si>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</si>
  <si>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</si>
  <si>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</si>
  <si>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</si>
  <si>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</si>
  <si>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</si>
  <si>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</si>
  <si>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</si>
  <si>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</si>
  <si>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</si>
  <si>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</si>
  <si>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</si>
  <si>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</si>
  <si>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</si>
  <si>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</si>
  <si>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</si>
  <si>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</si>
  <si>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</si>
  <si>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</si>
  <si>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</si>
  <si>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</si>
  <si>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</si>
  <si>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</si>
  <si>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</si>
  <si>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</si>
  <si>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</si>
  <si>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</si>
  <si>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</si>
  <si>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</si>
  <si>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</si>
  <si>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</si>
  <si>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</si>
  <si>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</si>
  <si>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</si>
  <si>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</si>
  <si>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</si>
  <si>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</si>
  <si>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</si>
  <si>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</si>
  <si>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</si>
  <si>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</si>
  <si>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</si>
  <si>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</si>
  <si>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</si>
  <si>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</si>
  <si>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</si>
  <si>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</si>
  <si>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</si>
  <si>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</si>
  <si>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</si>
  <si>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</si>
  <si>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</si>
  <si>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</si>
  <si>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</si>
  <si>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</si>
  <si>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</si>
  <si>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</si>
  <si>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</si>
  <si>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</si>
  <si>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</si>
  <si>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</si>
  <si>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</si>
  <si>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</si>
  <si>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</si>
  <si>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</si>
  <si>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</si>
  <si>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</si>
  <si>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</si>
  <si>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</si>
  <si>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</si>
  <si>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</si>
  <si>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</si>
  <si>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</si>
  <si>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</si>
  <si>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</si>
  <si>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</si>
  <si>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</si>
  <si>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</si>
  <si>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</si>
  <si>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</si>
  <si>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</si>
  <si>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</si>
  <si>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</si>
  <si>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</si>
  <si>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</si>
  <si>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</si>
  <si>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</si>
  <si>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</si>
  <si>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</si>
  <si>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</si>
  <si>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</si>
  <si>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</si>
  <si>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</si>
  <si>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</si>
  <si>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</si>
  <si>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</si>
  <si>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</si>
  <si>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</si>
  <si>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</si>
  <si>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</si>
  <si>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</si>
  <si>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</si>
  <si>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</si>
  <si>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</si>
  <si>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</si>
  <si>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</si>
  <si>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</si>
  <si>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</si>
  <si>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</si>
  <si>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</si>
  <si>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</si>
  <si>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</si>
  <si>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</si>
  <si>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</si>
  <si>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</si>
  <si>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</si>
  <si>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</si>
  <si>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</si>
  <si>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</si>
  <si>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</si>
  <si>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</si>
  <si>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</si>
  <si>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</si>
  <si>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</si>
  <si>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</si>
  <si>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</si>
  <si>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</si>
  <si>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</si>
  <si>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</si>
  <si>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</si>
  <si>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</si>
  <si>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</si>
  <si>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</si>
  <si>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</si>
  <si>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</si>
  <si>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</si>
  <si>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</si>
  <si>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</si>
  <si>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</si>
  <si>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</si>
  <si>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</si>
  <si>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</si>
  <si>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</si>
  <si>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</si>
  <si>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</si>
  <si>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</si>
  <si>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</si>
  <si>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</si>
  <si>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</si>
  <si>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</si>
  <si>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</si>
  <si>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</si>
  <si>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</si>
  <si>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</si>
  <si>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</si>
  <si>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</si>
  <si>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</si>
  <si>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</si>
  <si>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</si>
  <si>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</si>
  <si>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</si>
  <si>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</si>
  <si>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</si>
  <si>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</si>
  <si>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</si>
  <si>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</si>
  <si>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</si>
  <si>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</si>
  <si>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</si>
  <si>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</si>
  <si>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</si>
  <si>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</si>
  <si>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</si>
  <si>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</si>
  <si>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</si>
  <si>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</si>
  <si>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</si>
  <si>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</si>
  <si>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</si>
  <si>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</si>
  <si>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</si>
  <si>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</si>
  <si>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</si>
  <si>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</si>
  <si>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</si>
  <si>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</si>
  <si>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</si>
  <si>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</si>
  <si>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</si>
  <si>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</si>
  <si>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</si>
  <si>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</si>
  <si>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</si>
  <si>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</si>
  <si>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</si>
  <si>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</si>
  <si>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</si>
  <si>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</si>
  <si>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</si>
  <si>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</si>
  <si>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</si>
  <si>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</si>
  <si>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</si>
  <si>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</si>
  <si>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</si>
  <si>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</si>
  <si>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</si>
  <si>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</si>
  <si>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</si>
  <si>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</si>
  <si>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</si>
  <si>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</si>
  <si>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</si>
  <si>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</si>
  <si>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</si>
  <si>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</si>
  <si>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</si>
  <si>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</si>
  <si>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</si>
  <si>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</si>
  <si>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</si>
  <si>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</si>
  <si>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</si>
  <si>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</si>
  <si>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</si>
  <si>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</si>
  <si>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</si>
  <si>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</si>
  <si>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</si>
  <si>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</si>
  <si>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</si>
  <si>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</si>
  <si>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</si>
  <si>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</si>
  <si>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</si>
  <si>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</si>
  <si>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</si>
  <si>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</si>
  <si>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</si>
  <si>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</si>
  <si>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</si>
  <si>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</si>
  <si>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</si>
  <si>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</si>
  <si>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</si>
  <si>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</si>
  <si>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</si>
  <si>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</si>
  <si>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</si>
  <si>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</si>
  <si>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</si>
  <si>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</si>
  <si>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</si>
  <si>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</si>
  <si>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</si>
  <si>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</si>
  <si>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</si>
  <si>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</si>
  <si>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</si>
  <si>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</si>
  <si>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</si>
  <si>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</si>
  <si>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</si>
  <si>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</si>
  <si>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</si>
  <si>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</si>
  <si>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</si>
  <si>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</si>
  <si>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</si>
  <si>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</si>
  <si>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</si>
  <si>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</si>
  <si>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</si>
  <si>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</si>
  <si>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</si>
  <si>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</si>
  <si>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</si>
  <si>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</si>
  <si>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</si>
  <si>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</si>
  <si>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</si>
  <si>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</si>
  <si>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</si>
  <si>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</si>
  <si>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</si>
  <si>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</si>
  <si>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</si>
  <si>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</si>
  <si>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</si>
  <si>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</si>
  <si>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</si>
  <si>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</si>
  <si>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</si>
  <si>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</si>
  <si>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</si>
  <si>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</si>
  <si>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</si>
  <si>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</si>
  <si>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</si>
  <si>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</si>
  <si>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</si>
  <si>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</si>
  <si>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</si>
  <si>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</si>
  <si>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</si>
  <si>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</si>
  <si>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</si>
  <si>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</si>
  <si>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</si>
  <si>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</si>
  <si>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</si>
  <si>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</si>
  <si>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</si>
  <si>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</si>
  <si>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</si>
  <si>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</si>
  <si>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</si>
  <si>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</si>
  <si>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</si>
  <si>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</si>
  <si>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</si>
  <si>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</si>
  <si>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</si>
  <si>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</si>
  <si>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</si>
  <si>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</si>
  <si>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</si>
  <si>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</si>
  <si>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</si>
  <si>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</si>
  <si>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</si>
  <si>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</si>
  <si>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</si>
  <si>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</si>
  <si>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</si>
  <si>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</si>
  <si>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</si>
  <si>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</si>
  <si>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</si>
  <si>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</si>
  <si>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</si>
  <si>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</si>
  <si>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</si>
  <si>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</si>
  <si>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</si>
  <si>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</si>
  <si>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</si>
  <si>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</si>
  <si>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</si>
  <si>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</si>
  <si>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</si>
  <si>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</si>
  <si>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</si>
  <si>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</si>
  <si>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</si>
  <si>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</si>
  <si>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</si>
  <si>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</si>
  <si>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</si>
  <si>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</si>
  <si>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</si>
  <si>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</si>
  <si>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</si>
  <si>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</si>
  <si>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</si>
  <si>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</si>
  <si>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</si>
  <si>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</si>
  <si>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</si>
  <si>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</si>
  <si>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</si>
  <si>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</si>
  <si>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</si>
  <si>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</si>
  <si>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</si>
  <si>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</si>
  <si>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</si>
  <si>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</si>
  <si>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</si>
  <si>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</si>
  <si>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</si>
  <si>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</si>
  <si>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</si>
  <si>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</si>
  <si>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</si>
  <si>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</si>
  <si>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</si>
  <si>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</si>
  <si>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</si>
  <si>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</si>
  <si>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</si>
  <si>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</si>
  <si>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</si>
  <si>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</si>
  <si>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</si>
  <si>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</si>
  <si>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</si>
  <si>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</si>
  <si>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</si>
  <si>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</si>
  <si>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</si>
  <si>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</si>
  <si>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</si>
  <si>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</si>
  <si>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</si>
  <si>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</si>
  <si>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</si>
  <si>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</si>
  <si>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</si>
  <si>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</si>
  <si>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</si>
  <si>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</si>
  <si>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</si>
  <si>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</si>
  <si>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</si>
  <si>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</si>
  <si>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</si>
  <si>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</si>
  <si>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</si>
  <si>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</si>
  <si>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</si>
  <si>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</si>
  <si>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</si>
  <si>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</si>
  <si>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</si>
  <si>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</si>
  <si>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</si>
  <si>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</si>
  <si>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</si>
  <si>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</si>
  <si>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</si>
  <si>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</si>
  <si>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</si>
  <si>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</si>
  <si>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</si>
  <si>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</si>
  <si>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</si>
  <si>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</si>
  <si>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</si>
  <si>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</si>
  <si>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</si>
  <si>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</si>
  <si>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</si>
  <si>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</si>
  <si>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</si>
  <si>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</si>
  <si>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</si>
  <si>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</si>
  <si>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</si>
  <si>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</si>
  <si>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</si>
  <si>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</si>
  <si>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</si>
  <si>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</si>
  <si>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</si>
  <si>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</si>
  <si>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</si>
  <si>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</si>
  <si>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</si>
  <si>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</si>
  <si>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</si>
  <si>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</si>
  <si>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</si>
  <si>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</si>
  <si>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</si>
  <si>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</si>
  <si>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</si>
  <si>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</si>
  <si>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</si>
  <si>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</si>
  <si>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</si>
  <si>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</si>
  <si>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</si>
  <si>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</si>
  <si>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</si>
  <si>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</si>
  <si>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</si>
  <si>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</si>
  <si>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</si>
  <si>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</si>
  <si>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</si>
  <si>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</si>
  <si>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</si>
  <si>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</si>
  <si>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</si>
  <si>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</si>
  <si>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</si>
  <si>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</si>
  <si>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</si>
  <si>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</si>
  <si>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</si>
  <si>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</si>
  <si>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</si>
  <si>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</si>
  <si>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</si>
  <si>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</si>
  <si>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</si>
  <si>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</si>
  <si>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</si>
  <si>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</si>
  <si>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</si>
  <si>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</si>
  <si>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</si>
  <si>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</si>
  <si>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</si>
  <si>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</si>
  <si>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</si>
  <si>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</si>
  <si>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</si>
  <si>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</si>
  <si>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</si>
  <si>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</si>
  <si>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</si>
  <si>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</si>
  <si>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</si>
  <si>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</si>
  <si>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</si>
  <si>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</si>
  <si>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</si>
  <si>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</si>
  <si>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</si>
  <si>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</si>
  <si>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</si>
  <si>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</si>
  <si>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</si>
  <si>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</si>
  <si>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</si>
  <si>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</si>
  <si>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</si>
  <si>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</si>
  <si>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</si>
  <si>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</si>
  <si>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</si>
  <si>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</si>
  <si>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</si>
  <si>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</si>
  <si>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</si>
  <si>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</si>
  <si>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</si>
  <si>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</si>
  <si>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</si>
  <si>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</si>
  <si>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</si>
  <si>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</si>
  <si>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</si>
  <si>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</si>
  <si>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</si>
  <si>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</si>
  <si>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</si>
  <si>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</si>
  <si>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</si>
  <si>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</si>
  <si>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</si>
  <si>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</si>
  <si>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</si>
  <si>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</si>
  <si>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</si>
  <si>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</si>
  <si>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</si>
  <si>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</si>
  <si>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</si>
  <si>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</si>
  <si>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</si>
  <si>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</si>
  <si>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</si>
  <si>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</si>
  <si>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</si>
  <si>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</si>
  <si>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</si>
  <si>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</si>
  <si>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</si>
  <si>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</si>
  <si>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</si>
  <si>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</si>
  <si>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</si>
  <si>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</si>
  <si>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</si>
  <si>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</si>
  <si>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</si>
  <si>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</si>
  <si>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</si>
  <si>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</si>
  <si>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</si>
  <si>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</si>
  <si>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</si>
  <si>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</si>
  <si>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</si>
  <si>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</si>
  <si>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</si>
  <si>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</si>
  <si>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</si>
  <si>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</si>
  <si>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</si>
  <si>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</si>
  <si>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</si>
  <si>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</si>
  <si>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</si>
  <si>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</si>
  <si>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</si>
  <si>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</si>
  <si>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</si>
  <si>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</si>
  <si>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</si>
  <si>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</si>
  <si>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</si>
  <si>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</si>
  <si>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</si>
  <si>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</si>
  <si>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</si>
  <si>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</si>
  <si>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</si>
  <si>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</si>
  <si>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</si>
  <si>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</si>
  <si>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</si>
  <si>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</si>
  <si>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</si>
  <si>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</si>
  <si>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</si>
  <si>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</si>
  <si>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</si>
  <si>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</si>
  <si>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</si>
  <si>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</si>
  <si>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</si>
  <si>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</si>
  <si>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</si>
  <si>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</si>
  <si>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</si>
  <si>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</si>
  <si>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</si>
  <si>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</si>
  <si>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</si>
  <si>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</si>
  <si>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</si>
  <si>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</si>
  <si>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</si>
  <si>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</si>
  <si>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</si>
  <si>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</si>
  <si>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</si>
  <si>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</si>
  <si>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</si>
  <si>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</si>
  <si>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</si>
  <si>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</si>
  <si>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</si>
  <si>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</si>
  <si>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</si>
  <si>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</si>
  <si>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</si>
  <si>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</si>
  <si>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</si>
  <si>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</si>
  <si>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</si>
  <si>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</si>
  <si>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</si>
  <si>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</si>
  <si>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</si>
  <si>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</si>
  <si>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</si>
  <si>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</si>
  <si>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</si>
  <si>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</si>
  <si>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</si>
  <si>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</si>
  <si>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</si>
  <si>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</si>
  <si>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</si>
  <si>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</si>
  <si>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</si>
  <si>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</si>
  <si>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</si>
  <si>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</si>
  <si>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</si>
  <si>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</si>
  <si>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</si>
  <si>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</si>
  <si>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</si>
  <si>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</si>
  <si>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</si>
  <si>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</si>
  <si>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</si>
  <si>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</si>
  <si>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</si>
  <si>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</si>
  <si>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</si>
  <si>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</si>
  <si>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</si>
  <si>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</si>
  <si>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</si>
  <si>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</si>
  <si>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</si>
  <si>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</si>
  <si>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</si>
  <si>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</si>
  <si>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</si>
  <si>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</si>
  <si>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</si>
  <si>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</si>
  <si>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</si>
  <si>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</si>
  <si>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</si>
  <si>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</si>
  <si>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</si>
  <si>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</si>
  <si>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</si>
  <si>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</si>
  <si>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</si>
  <si>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</si>
  <si>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</si>
  <si>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</si>
  <si>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</si>
  <si>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</si>
  <si>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</si>
  <si>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2750-2780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</si>
  <si>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</si>
  <si>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</si>
  <si>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</si>
  <si>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</si>
  <si>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</si>
  <si>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</si>
  <si>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</si>
  <si>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</si>
  <si>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</si>
  <si>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</si>
  <si>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</si>
  <si>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</si>
  <si>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</si>
  <si>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</si>
  <si>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</si>
  <si>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</si>
  <si>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</si>
  <si>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</si>
  <si>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</si>
  <si>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</si>
  <si>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</si>
  <si>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</si>
  <si>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</si>
  <si>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</si>
  <si>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</si>
  <si>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</si>
  <si>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% Change in OI</t>
  </si>
  <si>
    <t>1800-1900</t>
  </si>
  <si>
    <t>1595-1655</t>
  </si>
  <si>
    <t>2300-2325</t>
  </si>
  <si>
    <t>MINDACORP</t>
  </si>
  <si>
    <t>MANKIND</t>
  </si>
  <si>
    <t>NSE</t>
  </si>
  <si>
    <t>191-197</t>
  </si>
  <si>
    <t>215-225</t>
  </si>
  <si>
    <t>145-150</t>
  </si>
  <si>
    <t>J</t>
  </si>
  <si>
    <t>MULTIPLIER SHARE &amp; STOCK ADVISORS PRIVATE LIMITED</t>
  </si>
  <si>
    <t>RKFORGE</t>
  </si>
  <si>
    <t>381-399</t>
  </si>
  <si>
    <t>440-460</t>
  </si>
  <si>
    <t>SBLI</t>
  </si>
  <si>
    <t>60-70</t>
  </si>
  <si>
    <t>Profiit of Rs.65/-</t>
  </si>
  <si>
    <t>Profiit of Rs.145/-</t>
  </si>
  <si>
    <t>Profiit of Rs.42.50/-</t>
  </si>
  <si>
    <t>HRTI PRIVATE LIMITED</t>
  </si>
  <si>
    <t>149-155</t>
  </si>
  <si>
    <t>3180-3380</t>
  </si>
  <si>
    <t>ISGEC</t>
  </si>
  <si>
    <t>695-705</t>
  </si>
  <si>
    <t>124-130</t>
  </si>
  <si>
    <t>GOPAIST</t>
  </si>
  <si>
    <t>ATUL SEPT FUT</t>
  </si>
  <si>
    <t>HINDUNILVR 2560 CE 28-SEPT</t>
  </si>
  <si>
    <t>60-75</t>
  </si>
  <si>
    <t>597-627</t>
  </si>
  <si>
    <t>RELIANCE 2480 CE 28-SEPT</t>
  </si>
  <si>
    <t>41.50-42.50</t>
  </si>
  <si>
    <t xml:space="preserve">LATENTVIEW </t>
  </si>
  <si>
    <t>500-550</t>
  </si>
  <si>
    <t>NAUKRI SEPT FUT</t>
  </si>
  <si>
    <t>4470-4530</t>
  </si>
  <si>
    <t>670-700</t>
  </si>
  <si>
    <t>RELIANCE SEPT FUT</t>
  </si>
  <si>
    <t>2428-2432</t>
  </si>
  <si>
    <t>2480-2520</t>
  </si>
  <si>
    <t>1640-1700</t>
  </si>
  <si>
    <t>380-425</t>
  </si>
  <si>
    <t>SEACOAST</t>
  </si>
  <si>
    <t>123.5-126.5</t>
  </si>
  <si>
    <t>134-140</t>
  </si>
  <si>
    <t>LUPIN SEPT FUT</t>
  </si>
  <si>
    <t>1115-1125</t>
  </si>
  <si>
    <t>36.5</t>
  </si>
  <si>
    <t>Loss of Rs.13.5/-</t>
  </si>
  <si>
    <t>136.5-141.5</t>
  </si>
  <si>
    <t>Profit of Rs.7.25/-</t>
  </si>
  <si>
    <t>Profit of Rs.7.75/-</t>
  </si>
  <si>
    <t>7500-7600</t>
  </si>
  <si>
    <t>ANJNADEVISHYAMSUNDARSARDANA</t>
  </si>
  <si>
    <t>LALJIBHAI TRIVEDI</t>
  </si>
  <si>
    <t>ATALREAL</t>
  </si>
  <si>
    <t>Atal Realtech Limited</t>
  </si>
  <si>
    <t>AJAY  SALVI</t>
  </si>
  <si>
    <t>TRU</t>
  </si>
  <si>
    <t>TruCap Finance Limited</t>
  </si>
  <si>
    <t>Profit of Rs.10/-</t>
  </si>
  <si>
    <t>140-145</t>
  </si>
  <si>
    <t>5020-5270</t>
  </si>
  <si>
    <t>5700-6000</t>
  </si>
  <si>
    <t>FINNIFTY 19800 CE 05-SEP</t>
  </si>
  <si>
    <t>60-80</t>
  </si>
  <si>
    <t>ICICIGI SEP FUT</t>
  </si>
  <si>
    <t>1362-1365</t>
  </si>
  <si>
    <t>1390-1415</t>
  </si>
  <si>
    <t>OFSS SEPT FUT</t>
  </si>
  <si>
    <t>4210-4250</t>
  </si>
  <si>
    <t>3310-3410</t>
  </si>
  <si>
    <t>3650-3750</t>
  </si>
  <si>
    <t>Profit of Rs.190/-</t>
  </si>
  <si>
    <t>Profit of Rs.8.5/-</t>
  </si>
  <si>
    <t>Retail Research Technical Calls &amp; Fundamental Performance Report for the month of September-2023</t>
  </si>
  <si>
    <t>1993-2043</t>
  </si>
  <si>
    <t>Accu &lt;&gt;</t>
  </si>
  <si>
    <t>ACIIN</t>
  </si>
  <si>
    <t>SUNIL HANSKRISHNA KHANNA</t>
  </si>
  <si>
    <t>BCP</t>
  </si>
  <si>
    <t>BNL</t>
  </si>
  <si>
    <t>OVOBELE</t>
  </si>
  <si>
    <t>HANUMANTHAPPA RATHNAMMA</t>
  </si>
  <si>
    <t>HIRAL VAGHELA</t>
  </si>
  <si>
    <t>MANSI SHARE &amp; STOCK ADVISORS PRIVATE LIMITED</t>
  </si>
  <si>
    <t>BLISSFULBOUNTY AGRI PRIVATE LIMITED</t>
  </si>
  <si>
    <t>TOPGAIN FINANCE PRIVATE LIMITED</t>
  </si>
  <si>
    <t>SRUSTEELS</t>
  </si>
  <si>
    <t>THINKINK</t>
  </si>
  <si>
    <t>RASHI AGRAWAL</t>
  </si>
  <si>
    <t>MANISH KUMAR</t>
  </si>
  <si>
    <t>AGARWALFT</t>
  </si>
  <si>
    <t>Agarwal Float Glass I Ltd</t>
  </si>
  <si>
    <t>SMC GLOBAL SECURITIES LIMITED</t>
  </si>
  <si>
    <t>CITADEL SECURITIES INDIA MARKETS PRIVATE LIMITED</t>
  </si>
  <si>
    <t>BIRLACABLE</t>
  </si>
  <si>
    <t>Birla Cable Limited</t>
  </si>
  <si>
    <t>LFIC</t>
  </si>
  <si>
    <t>Lakshmi Fin Ind Corp Ltd</t>
  </si>
  <si>
    <t>SURESHKUMAR MAKWANA</t>
  </si>
  <si>
    <t>Nazara Technologies Ltd</t>
  </si>
  <si>
    <t>ESAAR (INDIA) LIMITED</t>
  </si>
  <si>
    <t>NEOMILE CORPORATE ADVISORY LIMITED</t>
  </si>
  <si>
    <t>133.5-139.5</t>
  </si>
  <si>
    <t>150-160</t>
  </si>
  <si>
    <t>36</t>
  </si>
  <si>
    <t>2915-3015</t>
  </si>
  <si>
    <t>3200-3400</t>
  </si>
  <si>
    <t>BATAINDIA SEPT FUT</t>
  </si>
  <si>
    <t>1675-1678</t>
  </si>
  <si>
    <t>1710-1730</t>
  </si>
  <si>
    <t>IPCALAB SEPT FUT</t>
  </si>
  <si>
    <t>889-891</t>
  </si>
  <si>
    <t>910-930</t>
  </si>
  <si>
    <t>Profit of Rs.102/-</t>
  </si>
  <si>
    <t>Loss of Rs.23/-</t>
  </si>
  <si>
    <t>7NR</t>
  </si>
  <si>
    <t>VAX FASHION PRIVATE LIMITED</t>
  </si>
  <si>
    <t>AAPLUSTRAD</t>
  </si>
  <si>
    <t>PRAVIN RAMASWAMI CHITTOJI</t>
  </si>
  <si>
    <t>AJAY SALVI</t>
  </si>
  <si>
    <t>ACEMEN</t>
  </si>
  <si>
    <t>PANNABEN BHANUBHAI SHAH</t>
  </si>
  <si>
    <t>ALAN SCOTT</t>
  </si>
  <si>
    <t>SHABBIR KEJAR FATEHPURY</t>
  </si>
  <si>
    <t>ALFATRAN</t>
  </si>
  <si>
    <t>SOURAVCHOUDHARY</t>
  </si>
  <si>
    <t>ARISE</t>
  </si>
  <si>
    <t>LOREM INVESTMENT</t>
  </si>
  <si>
    <t>ASCENSIVE</t>
  </si>
  <si>
    <t>BLUESKY INFRA DEVELOPERS PRIVATE LIMITED</t>
  </si>
  <si>
    <t>PRITHVI FINMART PRIVATE LIMITED</t>
  </si>
  <si>
    <t>BHILSPIN</t>
  </si>
  <si>
    <t>SHILPA SOMANI</t>
  </si>
  <si>
    <t>LIGHTHOUSE INDIA FUND III, LIMITED</t>
  </si>
  <si>
    <t>PLUTUS WEALTH MANAGEMENT LLP</t>
  </si>
  <si>
    <t>BLSINFOTE</t>
  </si>
  <si>
    <t>BHUMIDHAR VANIJYA PRIVATE LIMITED</t>
  </si>
  <si>
    <t>KARANSINGH SURJITSINGH WILKHOO</t>
  </si>
  <si>
    <t>SANDHYA DIVYESHBHAI DANGI</t>
  </si>
  <si>
    <t>CGFL</t>
  </si>
  <si>
    <t>ARUN KUMAR GANERIWALA</t>
  </si>
  <si>
    <t>CHOKSI</t>
  </si>
  <si>
    <t>UDAY R SHAH HUF</t>
  </si>
  <si>
    <t>DECCAN</t>
  </si>
  <si>
    <t>MAULIK CONSULTANCY</t>
  </si>
  <si>
    <t>EARUM</t>
  </si>
  <si>
    <t>DHWANIL SAUMILBHAI BHAVNAGARI</t>
  </si>
  <si>
    <t>FAZE3AUTO</t>
  </si>
  <si>
    <t>VINAY R SOMANI</t>
  </si>
  <si>
    <t>KAMRUP ENTERPRISES LTD</t>
  </si>
  <si>
    <t>FILATFASH</t>
  </si>
  <si>
    <t>SASI KUMAR ADUSUMALLI</t>
  </si>
  <si>
    <t>GGENG</t>
  </si>
  <si>
    <t>GMPL</t>
  </si>
  <si>
    <t>CREDENT INVESTMENT PRIVATE LIMITED</t>
  </si>
  <si>
    <t>BLACKBERRY SAREES PRIVATE LIMITED</t>
  </si>
  <si>
    <t>VINITA AGRAWAL</t>
  </si>
  <si>
    <t>HILIKS</t>
  </si>
  <si>
    <t>ENACT TECHNOLOGIES PRIVATE LIMITED .</t>
  </si>
  <si>
    <t>PRAKASH KANTILAL SHAH</t>
  </si>
  <si>
    <t>ITCONS</t>
  </si>
  <si>
    <t>RIMPY MITTAL</t>
  </si>
  <si>
    <t>KAMANWALA</t>
  </si>
  <si>
    <t>OM HARI MAHABIR HALAN HUF</t>
  </si>
  <si>
    <t>MARAKANI SATYA NAGENDRA RAO</t>
  </si>
  <si>
    <t>MRCAGRO</t>
  </si>
  <si>
    <t>BONANZA COMMODITY BROKERS PRIVATE LIMITED</t>
  </si>
  <si>
    <t>HARITA PROJECTS PRIVATE L IMITE D</t>
  </si>
  <si>
    <t>PRISMX</t>
  </si>
  <si>
    <t>SANTU PASWAN</t>
  </si>
  <si>
    <t>RAKHI GHOSHDASTIDAR</t>
  </si>
  <si>
    <t>SAFARIND</t>
  </si>
  <si>
    <t>SBI LIFE INSURANCE COMPANY LTD</t>
  </si>
  <si>
    <t>INVESTCORP PRIVATE EQUITY FUND II</t>
  </si>
  <si>
    <t>SAICOM</t>
  </si>
  <si>
    <t>RAJENDRA KUMAR AGARWAL</t>
  </si>
  <si>
    <t>SANCODE</t>
  </si>
  <si>
    <t>TONY SEBASTIAN</t>
  </si>
  <si>
    <t>UTSAV PRAMODKUMAR SHRIVASTAV</t>
  </si>
  <si>
    <t>SBFC</t>
  </si>
  <si>
    <t>BAJAJ FINANCE LIMITED</t>
  </si>
  <si>
    <t>TARA HARSHADBHAI GOHIL</t>
  </si>
  <si>
    <t>RINKUBEN VAGHELA</t>
  </si>
  <si>
    <t>SCC</t>
  </si>
  <si>
    <t>ORTEM SECURITIES LIMITED</t>
  </si>
  <si>
    <t>NEETABEN JAYESHBHAI RATHOD</t>
  </si>
  <si>
    <t>REDSPOOL ENTERPRISE LLP</t>
  </si>
  <si>
    <t>SAHASTRAA ADVISORS PRIVATE LIMITED</t>
  </si>
  <si>
    <t>STARPAPER</t>
  </si>
  <si>
    <t>SEETHA KUMARI</t>
  </si>
  <si>
    <t>STCORP</t>
  </si>
  <si>
    <t>STURDY</t>
  </si>
  <si>
    <t>RAMESH BITTU</t>
  </si>
  <si>
    <t>TGBHOTELS</t>
  </si>
  <si>
    <t>PUSHPA A MADRECHA</t>
  </si>
  <si>
    <t>RAJIV KUMAR</t>
  </si>
  <si>
    <t>TRANSVOY</t>
  </si>
  <si>
    <t>SOLITAIRE 4SQUARE</t>
  </si>
  <si>
    <t>VISAGAR</t>
  </si>
  <si>
    <t>RAJESH NANUBHAI JHAVERI</t>
  </si>
  <si>
    <t>VIVANTA</t>
  </si>
  <si>
    <t>TARLA AMRISHBHAI PARIKH</t>
  </si>
  <si>
    <t>ZODJRDMKJ</t>
  </si>
  <si>
    <t>MANJULA VINOD KOTHARI</t>
  </si>
  <si>
    <t>JAYESH JAYANTILAL JHAVERI</t>
  </si>
  <si>
    <t>DEVANG RAJNIKANT JHAVERI</t>
  </si>
  <si>
    <t>APEX</t>
  </si>
  <si>
    <t>Apex Frozen Foods Limited</t>
  </si>
  <si>
    <t>AROGRANITE</t>
  </si>
  <si>
    <t>Aro Granite Industries Li</t>
  </si>
  <si>
    <t>JATESH JAIN</t>
  </si>
  <si>
    <t>MANSI SHARE AND STOCK ADVISORS PVT LTD</t>
  </si>
  <si>
    <t>BOMDYEING</t>
  </si>
  <si>
    <t>Bombay Dyeing &amp; Mfg Co.</t>
  </si>
  <si>
    <t>DISHTV</t>
  </si>
  <si>
    <t>Dish TV India Limited</t>
  </si>
  <si>
    <t>QE SECURITIES LLP</t>
  </si>
  <si>
    <t>FMGOETZE</t>
  </si>
  <si>
    <t>Federal-Mogul Goetze (I)</t>
  </si>
  <si>
    <t>GMDCLTD</t>
  </si>
  <si>
    <t>Gujarat Min. Dev. Corpn</t>
  </si>
  <si>
    <t>GSLSU</t>
  </si>
  <si>
    <t>Global Surfaces Limited</t>
  </si>
  <si>
    <t>SW CAPITAL PRIVATE LIMITED</t>
  </si>
  <si>
    <t>KBCGLOBAL</t>
  </si>
  <si>
    <t>KBC Global Limited</t>
  </si>
  <si>
    <t>SUJATHA GOGINENI</t>
  </si>
  <si>
    <t>PENTAGON</t>
  </si>
  <si>
    <t>Pentagon Rubber Limited</t>
  </si>
  <si>
    <t>SUNFLOWER BROKING PRIVATE LIMITED</t>
  </si>
  <si>
    <t>RMDRIP</t>
  </si>
  <si>
    <t>R M Drip &amp; Sprink Sys Ltd</t>
  </si>
  <si>
    <t>B.W TRADERS</t>
  </si>
  <si>
    <t>SILLYMONKS</t>
  </si>
  <si>
    <t>Silly Monks Entertain Ltd</t>
  </si>
  <si>
    <t>PRAGNESH ROHITKUMAR PANDYA</t>
  </si>
  <si>
    <t>STCINDIA</t>
  </si>
  <si>
    <t>The State Trading Corpn</t>
  </si>
  <si>
    <t>UMA</t>
  </si>
  <si>
    <t>Uma Converter Limited</t>
  </si>
  <si>
    <t>URJA</t>
  </si>
  <si>
    <t>Urja Global Limited</t>
  </si>
  <si>
    <t>VPRPL</t>
  </si>
  <si>
    <t>Vishnu Prakash R Pungli L</t>
  </si>
  <si>
    <t>MUSIGMA SECURITIES</t>
  </si>
  <si>
    <t>VOGUE COMMERCIAL CO.LTD</t>
  </si>
  <si>
    <t>GRT STRATEGIC VENTURES LLP</t>
  </si>
  <si>
    <t>NK SECURITIES RESEARCH PRIVATE LIMITED</t>
  </si>
  <si>
    <t>Zee News Limited</t>
  </si>
  <si>
    <t>BHAVESH KIRTI MATHURIA</t>
  </si>
  <si>
    <t>ECONO TRADING &amp; INVESTMENT PRIVATE LIMITED</t>
  </si>
  <si>
    <t>INDIANCARD</t>
  </si>
  <si>
    <t>Indian Card Clothing Co.</t>
  </si>
  <si>
    <t>ALKA JAIN</t>
  </si>
  <si>
    <t>ANANT WEALTH CONSULTANTS PRIVATE LIMITED</t>
  </si>
  <si>
    <t>SERVICE</t>
  </si>
  <si>
    <t>Service Care Limited</t>
  </si>
  <si>
    <t>SOTAC</t>
  </si>
  <si>
    <t>Sotac Pharmaceuticals Ltd</t>
  </si>
  <si>
    <t>NAV CAPITAL VCC - NAV CAPITAL EMERGING STAR FUND</t>
  </si>
  <si>
    <t>Star Paper Mills Ltd</t>
  </si>
  <si>
    <t>TIRUPATIFL</t>
  </si>
  <si>
    <t>Tirupati Forge Limited</t>
  </si>
  <si>
    <t>DHWAJA COMMODITY SERVICES PVT LTD</t>
  </si>
  <si>
    <t>NANDANVAN COMMERCIAL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</si>
</sst>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39" fillId="0" borderId="0" applyFont="0" applyFill="0" applyBorder="0" applyAlignment="0" applyProtection="0"/>
    <xf numFmtId="0" fontId="1" fillId="0" borderId="24"/>
    <xf numFmtId="0" fontId="1" fillId="0" borderId="24"/>
  </cellStyleXfs>
  <cellXfs count="309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3" fillId="5" borderId="1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0" fontId="36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2" fontId="36" fillId="0" borderId="1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0" fontId="35" fillId="0" borderId="0" xfId="0" applyFont="1"/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6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/>
    <xf numFmtId="166" fontId="35" fillId="0" borderId="2" xfId="0" applyNumberFormat="1" applyFont="1" applyBorder="1" applyAlignment="1">
      <alignment horizontal="center" vertical="center"/>
    </xf>
    <xf numFmtId="16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5" fillId="11" borderId="2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165" fontId="35" fillId="0" borderId="31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36" fillId="0" borderId="27" xfId="0" applyNumberFormat="1" applyFont="1" applyBorder="1" applyAlignment="1">
      <alignment horizontal="center" vertical="center"/>
    </xf>
    <xf numFmtId="0" fontId="35" fillId="11" borderId="31" xfId="0" applyFont="1" applyFill="1" applyBorder="1" applyAlignment="1">
      <alignment horizontal="center" vertical="center"/>
    </xf>
    <xf numFmtId="165" fontId="35" fillId="11" borderId="3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39" fillId="0" borderId="31" xfId="1" applyFont="1" applyBorder="1"/>
    <xf numFmtId="2" fontId="36" fillId="0" borderId="31" xfId="0" applyNumberFormat="1" applyFont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16" fontId="36" fillId="6" borderId="31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8" fillId="0" borderId="31" xfId="0" applyFont="1" applyBorder="1" applyAlignment="1">
      <alignment horizontal="left"/>
    </xf>
    <xf numFmtId="43" fontId="35" fillId="0" borderId="31" xfId="0" applyNumberFormat="1" applyFont="1" applyBorder="1" applyAlignment="1">
      <alignment horizontal="center" vertical="top"/>
    </xf>
    <xf numFmtId="10" fontId="36" fillId="0" borderId="31" xfId="0" applyNumberFormat="1" applyFont="1" applyBorder="1" applyAlignment="1">
      <alignment horizontal="center" vertical="center" wrapText="1"/>
    </xf>
    <xf numFmtId="16" fontId="36" fillId="0" borderId="31" xfId="0" applyNumberFormat="1" applyFont="1" applyBorder="1" applyAlignment="1">
      <alignment horizontal="center" vertical="center"/>
    </xf>
    <xf numFmtId="0" fontId="35" fillId="0" borderId="31" xfId="0" applyFont="1" applyBorder="1" applyAlignment="1">
      <alignment horizontal="left"/>
    </xf>
    <xf numFmtId="0" fontId="36" fillId="0" borderId="31" xfId="0" applyFont="1" applyBorder="1" applyAlignment="1">
      <alignment horizontal="left" vertical="center"/>
    </xf>
    <xf numFmtId="49" fontId="36" fillId="0" borderId="31" xfId="0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166" fontId="35" fillId="0" borderId="31" xfId="0" applyNumberFormat="1" applyFont="1" applyBorder="1" applyAlignment="1">
      <alignment horizontal="center" vertical="center"/>
    </xf>
    <xf numFmtId="15" fontId="1" fillId="11" borderId="31" xfId="0" applyNumberFormat="1" applyFont="1" applyFill="1" applyBorder="1" applyAlignment="1">
      <alignment horizontal="center" vertical="center"/>
    </xf>
    <xf numFmtId="43" fontId="35" fillId="11" borderId="31" xfId="0" applyNumberFormat="1" applyFont="1" applyFill="1" applyBorder="1" applyAlignment="1">
      <alignment horizontal="center" vertical="top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horizontal="center" vertical="center" wrapText="1"/>
    </xf>
    <xf numFmtId="0" fontId="35" fillId="12" borderId="31" xfId="0" applyFont="1" applyFill="1" applyBorder="1" applyAlignment="1">
      <alignment horizontal="center" vertical="center"/>
    </xf>
    <xf numFmtId="165" fontId="35" fillId="12" borderId="31" xfId="0" applyNumberFormat="1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left" vertical="center"/>
    </xf>
    <xf numFmtId="49" fontId="36" fillId="12" borderId="31" xfId="0" applyNumberFormat="1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0" fontId="35" fillId="12" borderId="2" xfId="0" applyFont="1" applyFill="1" applyBorder="1" applyAlignment="1">
      <alignment horizontal="center" vertical="center"/>
    </xf>
    <xf numFmtId="2" fontId="35" fillId="12" borderId="2" xfId="0" applyNumberFormat="1" applyFont="1" applyFill="1" applyBorder="1" applyAlignment="1">
      <alignment horizontal="center" vertical="center"/>
    </xf>
    <xf numFmtId="166" fontId="35" fillId="12" borderId="2" xfId="0" applyNumberFormat="1" applyFont="1" applyFill="1" applyBorder="1" applyAlignment="1">
      <alignment horizontal="center" vertical="center"/>
    </xf>
    <xf numFmtId="0" fontId="36" fillId="13" borderId="7" xfId="0" applyFont="1" applyFill="1" applyBorder="1" applyAlignment="1">
      <alignment horizontal="center" vertical="center"/>
    </xf>
    <xf numFmtId="165" fontId="35" fillId="12" borderId="7" xfId="0" applyNumberFormat="1" applyFont="1" applyFill="1" applyBorder="1" applyAlignment="1">
      <alignment horizontal="center" vertical="center"/>
    </xf>
    <xf numFmtId="165" fontId="35" fillId="11" borderId="2" xfId="0" applyNumberFormat="1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15" fontId="1" fillId="11" borderId="2" xfId="0" applyNumberFormat="1" applyFont="1" applyFill="1" applyBorder="1" applyAlignment="1">
      <alignment horizontal="center" vertical="center"/>
    </xf>
    <xf numFmtId="0" fontId="14" fillId="0" borderId="0" xfId="0" applyFont="1"/>
    <xf numFmtId="0" fontId="1" fillId="0" borderId="24" xfId="0" applyFont="1" applyBorder="1"/>
    <xf numFmtId="0" fontId="36" fillId="0" borderId="20" xfId="0" applyFont="1" applyBorder="1" applyAlignment="1">
      <alignment horizontal="center" vertical="center"/>
    </xf>
    <xf numFmtId="0" fontId="35" fillId="11" borderId="31" xfId="0" applyFont="1" applyFill="1" applyBorder="1" applyAlignment="1">
      <alignment horizontal="left"/>
    </xf>
    <xf numFmtId="0" fontId="35" fillId="11" borderId="2" xfId="0" applyFont="1" applyFill="1" applyBorder="1" applyAlignment="1">
      <alignment horizontal="left"/>
    </xf>
    <xf numFmtId="0" fontId="36" fillId="6" borderId="27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166" fontId="35" fillId="6" borderId="2" xfId="0" applyNumberFormat="1" applyFont="1" applyFill="1" applyBorder="1" applyAlignment="1">
      <alignment horizontal="center" vertical="center"/>
    </xf>
    <xf numFmtId="165" fontId="35" fillId="6" borderId="2" xfId="0" applyNumberFormat="1" applyFont="1" applyFill="1" applyBorder="1" applyAlignment="1">
      <alignment horizontal="center" vertical="center"/>
    </xf>
    <xf numFmtId="16" fontId="35" fillId="11" borderId="2" xfId="0" applyNumberFormat="1" applyFont="1" applyFill="1" applyBorder="1" applyAlignment="1">
      <alignment horizontal="center" vertical="center"/>
    </xf>
    <xf numFmtId="0" fontId="35" fillId="11" borderId="2" xfId="0" applyFont="1" applyFill="1" applyBorder="1"/>
    <xf numFmtId="0" fontId="1" fillId="11" borderId="3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</cellXfs>
  <cellStyles count="4">
    <cellStyle name="Normal" xfId="0" builtinId="0"/>
    <cellStyle name="Normal 7" xfId="2"/>
    <cellStyle name="Normal 7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217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510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F6" sqref="F6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45175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45175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299" t="s">
        <v>16</v>
      </c>
      <c r="B9" s="301" t="s">
        <v>17</v>
      </c>
      <c r="C9" s="301" t="s">
        <v>18</v>
      </c>
      <c r="D9" s="301" t="s">
        <v>19</v>
      </c>
      <c r="E9" s="26" t="s">
        <v>20</v>
      </c>
      <c r="F9" s="26" t="s">
        <v>21</v>
      </c>
      <c r="G9" s="296" t="s">
        <v>22</v>
      </c>
      <c r="H9" s="297"/>
      <c r="I9" s="298"/>
      <c r="J9" s="296" t="s">
        <v>23</v>
      </c>
      <c r="K9" s="297"/>
      <c r="L9" s="298"/>
      <c r="M9" s="26"/>
      <c r="N9" s="27"/>
      <c r="O9" s="27"/>
      <c r="P9" s="27"/>
    </row>
    <row r="10" spans="1:16" ht="38.25">
      <c r="A10" s="300"/>
      <c r="B10" s="302"/>
      <c r="C10" s="302"/>
      <c r="D10" s="302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866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45197</v>
      </c>
      <c r="E11" s="35">
        <v>19653.55</v>
      </c>
      <c r="F11" s="35">
        <v>19635.850000000002</v>
      </c>
      <c r="G11" s="36">
        <v>19607.700000000004</v>
      </c>
      <c r="H11" s="36">
        <v>19561.850000000002</v>
      </c>
      <c r="I11" s="36">
        <v>19533.700000000004</v>
      </c>
      <c r="J11" s="36">
        <v>19681.700000000004</v>
      </c>
      <c r="K11" s="36">
        <v>19709.850000000006</v>
      </c>
      <c r="L11" s="36">
        <v>19755.700000000004</v>
      </c>
      <c r="M11" s="37">
        <v>19664</v>
      </c>
      <c r="N11" s="37">
        <v>19590</v>
      </c>
      <c r="O11" s="246">
        <v>10264050</v>
      </c>
      <c r="P11" s="248">
        <v>2.4465279812481686E-3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45197</v>
      </c>
      <c r="E12" s="38">
        <v>44766.05</v>
      </c>
      <c r="F12" s="38">
        <v>44747.65</v>
      </c>
      <c r="G12" s="39">
        <v>44625.3</v>
      </c>
      <c r="H12" s="39">
        <v>44484.55</v>
      </c>
      <c r="I12" s="39">
        <v>44362.200000000004</v>
      </c>
      <c r="J12" s="39">
        <v>44888.4</v>
      </c>
      <c r="K12" s="39">
        <v>45010.749999999993</v>
      </c>
      <c r="L12" s="39">
        <v>45151.5</v>
      </c>
      <c r="M12" s="31">
        <v>44870</v>
      </c>
      <c r="N12" s="31">
        <v>44606.9</v>
      </c>
      <c r="O12" s="247">
        <v>2156970</v>
      </c>
      <c r="P12" s="248">
        <v>-3.2497241434992059E-2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45195</v>
      </c>
      <c r="E13" s="38">
        <v>19879.25</v>
      </c>
      <c r="F13" s="38">
        <v>19872.933333333331</v>
      </c>
      <c r="G13" s="39">
        <v>19825.916666666661</v>
      </c>
      <c r="H13" s="39">
        <v>19772.583333333328</v>
      </c>
      <c r="I13" s="39">
        <v>19725.566666666658</v>
      </c>
      <c r="J13" s="39">
        <v>19926.266666666663</v>
      </c>
      <c r="K13" s="39">
        <v>19973.283333333333</v>
      </c>
      <c r="L13" s="39">
        <v>20026.616666666665</v>
      </c>
      <c r="M13" s="31">
        <v>19919.95</v>
      </c>
      <c r="N13" s="31">
        <v>19819.599999999999</v>
      </c>
      <c r="O13" s="247">
        <v>70240</v>
      </c>
      <c r="P13" s="249">
        <v>0.15223097112860892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45194</v>
      </c>
      <c r="E14" s="38">
        <v>9055.2000000000007</v>
      </c>
      <c r="F14" s="38">
        <v>9033.3666666666668</v>
      </c>
      <c r="G14" s="39">
        <v>9001.8333333333339</v>
      </c>
      <c r="H14" s="39">
        <v>8948.4666666666672</v>
      </c>
      <c r="I14" s="39">
        <v>8916.9333333333343</v>
      </c>
      <c r="J14" s="39">
        <v>9086.7333333333336</v>
      </c>
      <c r="K14" s="39">
        <v>9118.2666666666664</v>
      </c>
      <c r="L14" s="39">
        <v>9171.6333333333332</v>
      </c>
      <c r="M14" s="31">
        <v>9064.9</v>
      </c>
      <c r="N14" s="31">
        <v>8980</v>
      </c>
      <c r="O14" s="247">
        <v>158925</v>
      </c>
      <c r="P14" s="249">
        <v>0.39683586025049439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45197</v>
      </c>
      <c r="E15" s="38">
        <v>509.75</v>
      </c>
      <c r="F15" s="38">
        <v>511.2166666666667</v>
      </c>
      <c r="G15" s="39">
        <v>502.78333333333342</v>
      </c>
      <c r="H15" s="39">
        <v>495.81666666666672</v>
      </c>
      <c r="I15" s="39">
        <v>487.38333333333344</v>
      </c>
      <c r="J15" s="39">
        <v>518.18333333333339</v>
      </c>
      <c r="K15" s="39">
        <v>526.61666666666679</v>
      </c>
      <c r="L15" s="39">
        <v>533.58333333333337</v>
      </c>
      <c r="M15" s="31">
        <v>519.65</v>
      </c>
      <c r="N15" s="31">
        <v>504.25</v>
      </c>
      <c r="O15" s="247">
        <v>12684000</v>
      </c>
      <c r="P15" s="248">
        <v>7.9030199914929822E-2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45197</v>
      </c>
      <c r="E16" s="38">
        <v>4455.8500000000004</v>
      </c>
      <c r="F16" s="38">
        <v>4421.7333333333336</v>
      </c>
      <c r="G16" s="39">
        <v>4379.0666666666675</v>
      </c>
      <c r="H16" s="39">
        <v>4302.2833333333338</v>
      </c>
      <c r="I16" s="39">
        <v>4259.6166666666677</v>
      </c>
      <c r="J16" s="39">
        <v>4498.5166666666673</v>
      </c>
      <c r="K16" s="39">
        <v>4541.1833333333334</v>
      </c>
      <c r="L16" s="39">
        <v>4617.9666666666672</v>
      </c>
      <c r="M16" s="31">
        <v>4464.3999999999996</v>
      </c>
      <c r="N16" s="31">
        <v>4344.95</v>
      </c>
      <c r="O16" s="247">
        <v>1284750</v>
      </c>
      <c r="P16" s="248">
        <v>-1.4006139677666922E-2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45197</v>
      </c>
      <c r="E17" s="38">
        <v>22934.400000000001</v>
      </c>
      <c r="F17" s="38">
        <v>22825.283333333336</v>
      </c>
      <c r="G17" s="39">
        <v>22617.116666666672</v>
      </c>
      <c r="H17" s="39">
        <v>22299.833333333336</v>
      </c>
      <c r="I17" s="39">
        <v>22091.666666666672</v>
      </c>
      <c r="J17" s="39">
        <v>23142.566666666673</v>
      </c>
      <c r="K17" s="39">
        <v>23350.733333333337</v>
      </c>
      <c r="L17" s="39">
        <v>23668.016666666674</v>
      </c>
      <c r="M17" s="31">
        <v>23033.45</v>
      </c>
      <c r="N17" s="31">
        <v>22508</v>
      </c>
      <c r="O17" s="247">
        <v>70200</v>
      </c>
      <c r="P17" s="248">
        <v>-3.9727582292849034E-3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45197</v>
      </c>
      <c r="E18" s="38">
        <v>192.65</v>
      </c>
      <c r="F18" s="38">
        <v>192.11666666666667</v>
      </c>
      <c r="G18" s="39">
        <v>190.63333333333335</v>
      </c>
      <c r="H18" s="39">
        <v>188.61666666666667</v>
      </c>
      <c r="I18" s="39">
        <v>187.13333333333335</v>
      </c>
      <c r="J18" s="39">
        <v>194.13333333333335</v>
      </c>
      <c r="K18" s="39">
        <v>195.6166666666667</v>
      </c>
      <c r="L18" s="39">
        <v>197.63333333333335</v>
      </c>
      <c r="M18" s="31">
        <v>193.6</v>
      </c>
      <c r="N18" s="31">
        <v>190.1</v>
      </c>
      <c r="O18" s="247">
        <v>36757800</v>
      </c>
      <c r="P18" s="248">
        <v>3.5127737226277371E-2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45197</v>
      </c>
      <c r="E19" s="38">
        <v>232.35</v>
      </c>
      <c r="F19" s="38">
        <v>228.58333333333334</v>
      </c>
      <c r="G19" s="39">
        <v>224.16666666666669</v>
      </c>
      <c r="H19" s="39">
        <v>215.98333333333335</v>
      </c>
      <c r="I19" s="39">
        <v>211.56666666666669</v>
      </c>
      <c r="J19" s="39">
        <v>236.76666666666668</v>
      </c>
      <c r="K19" s="39">
        <v>241.18333333333337</v>
      </c>
      <c r="L19" s="39">
        <v>249.36666666666667</v>
      </c>
      <c r="M19" s="31">
        <v>233</v>
      </c>
      <c r="N19" s="31">
        <v>220.4</v>
      </c>
      <c r="O19" s="247">
        <v>30420000</v>
      </c>
      <c r="P19" s="248">
        <v>7.2410632447296064E-2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45197</v>
      </c>
      <c r="E20" s="38">
        <v>2097.4</v>
      </c>
      <c r="F20" s="38">
        <v>2091.3833333333332</v>
      </c>
      <c r="G20" s="39">
        <v>2064.7666666666664</v>
      </c>
      <c r="H20" s="39">
        <v>2032.1333333333332</v>
      </c>
      <c r="I20" s="39">
        <v>2005.5166666666664</v>
      </c>
      <c r="J20" s="39">
        <v>2124.0166666666664</v>
      </c>
      <c r="K20" s="39">
        <v>2150.6333333333332</v>
      </c>
      <c r="L20" s="39">
        <v>2183.2666666666664</v>
      </c>
      <c r="M20" s="31">
        <v>2118</v>
      </c>
      <c r="N20" s="31">
        <v>2058.75</v>
      </c>
      <c r="O20" s="247">
        <v>6048600</v>
      </c>
      <c r="P20" s="248">
        <v>-1.2828045436741089E-2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45197</v>
      </c>
      <c r="E21" s="38">
        <v>2504.4</v>
      </c>
      <c r="F21" s="38">
        <v>2498.85</v>
      </c>
      <c r="G21" s="39">
        <v>2479.6999999999998</v>
      </c>
      <c r="H21" s="39">
        <v>2455</v>
      </c>
      <c r="I21" s="39">
        <v>2435.85</v>
      </c>
      <c r="J21" s="39">
        <v>2523.5499999999997</v>
      </c>
      <c r="K21" s="39">
        <v>2542.7000000000003</v>
      </c>
      <c r="L21" s="39">
        <v>2567.3999999999996</v>
      </c>
      <c r="M21" s="31">
        <v>2518</v>
      </c>
      <c r="N21" s="31">
        <v>2474.15</v>
      </c>
      <c r="O21" s="247">
        <v>10570500</v>
      </c>
      <c r="P21" s="248">
        <v>-1.7291870032073629E-2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45197</v>
      </c>
      <c r="E22" s="38">
        <v>810.15</v>
      </c>
      <c r="F22" s="38">
        <v>809.35</v>
      </c>
      <c r="G22" s="39">
        <v>802.80000000000007</v>
      </c>
      <c r="H22" s="39">
        <v>795.45</v>
      </c>
      <c r="I22" s="39">
        <v>788.90000000000009</v>
      </c>
      <c r="J22" s="39">
        <v>816.7</v>
      </c>
      <c r="K22" s="39">
        <v>823.25</v>
      </c>
      <c r="L22" s="39">
        <v>830.6</v>
      </c>
      <c r="M22" s="31">
        <v>815.9</v>
      </c>
      <c r="N22" s="31">
        <v>802</v>
      </c>
      <c r="O22" s="247">
        <v>43728000</v>
      </c>
      <c r="P22" s="248">
        <v>1.2409705501018707E-2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45197</v>
      </c>
      <c r="E23" s="38">
        <v>3670.1</v>
      </c>
      <c r="F23" s="38">
        <v>3669.1666666666665</v>
      </c>
      <c r="G23" s="39">
        <v>3643.333333333333</v>
      </c>
      <c r="H23" s="39">
        <v>3616.5666666666666</v>
      </c>
      <c r="I23" s="39">
        <v>3590.7333333333331</v>
      </c>
      <c r="J23" s="39">
        <v>3695.9333333333329</v>
      </c>
      <c r="K23" s="39">
        <v>3721.766666666666</v>
      </c>
      <c r="L23" s="39">
        <v>3748.5333333333328</v>
      </c>
      <c r="M23" s="31">
        <v>3695</v>
      </c>
      <c r="N23" s="31">
        <v>3642.4</v>
      </c>
      <c r="O23" s="247">
        <v>728600</v>
      </c>
      <c r="P23" s="248">
        <v>9.1372079089275013E-2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45197</v>
      </c>
      <c r="E24" s="38">
        <v>443.25</v>
      </c>
      <c r="F24" s="38">
        <v>443.36666666666662</v>
      </c>
      <c r="G24" s="39">
        <v>439.63333333333321</v>
      </c>
      <c r="H24" s="39">
        <v>436.01666666666659</v>
      </c>
      <c r="I24" s="39">
        <v>432.28333333333319</v>
      </c>
      <c r="J24" s="39">
        <v>446.98333333333323</v>
      </c>
      <c r="K24" s="39">
        <v>450.7166666666667</v>
      </c>
      <c r="L24" s="39">
        <v>454.33333333333326</v>
      </c>
      <c r="M24" s="31">
        <v>447.1</v>
      </c>
      <c r="N24" s="31">
        <v>439.75</v>
      </c>
      <c r="O24" s="247">
        <v>67980600</v>
      </c>
      <c r="P24" s="248">
        <v>3.7474087067453357E-3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45197</v>
      </c>
      <c r="E25" s="38">
        <v>5001.45</v>
      </c>
      <c r="F25" s="38">
        <v>4956.2333333333327</v>
      </c>
      <c r="G25" s="39">
        <v>4903.616666666665</v>
      </c>
      <c r="H25" s="39">
        <v>4805.7833333333319</v>
      </c>
      <c r="I25" s="39">
        <v>4753.1666666666642</v>
      </c>
      <c r="J25" s="39">
        <v>5054.0666666666657</v>
      </c>
      <c r="K25" s="39">
        <v>5106.6833333333325</v>
      </c>
      <c r="L25" s="39">
        <v>5204.5166666666664</v>
      </c>
      <c r="M25" s="31">
        <v>5008.8500000000004</v>
      </c>
      <c r="N25" s="31">
        <v>4858.3999999999996</v>
      </c>
      <c r="O25" s="247">
        <v>2256750</v>
      </c>
      <c r="P25" s="248">
        <v>7.8713783285881758E-3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45197</v>
      </c>
      <c r="E26" s="38">
        <v>385.95</v>
      </c>
      <c r="F26" s="38">
        <v>386.7166666666667</v>
      </c>
      <c r="G26" s="39">
        <v>381.98333333333341</v>
      </c>
      <c r="H26" s="39">
        <v>378.01666666666671</v>
      </c>
      <c r="I26" s="39">
        <v>373.28333333333342</v>
      </c>
      <c r="J26" s="39">
        <v>390.68333333333339</v>
      </c>
      <c r="K26" s="39">
        <v>395.41666666666674</v>
      </c>
      <c r="L26" s="39">
        <v>399.38333333333338</v>
      </c>
      <c r="M26" s="31">
        <v>391.45</v>
      </c>
      <c r="N26" s="31">
        <v>382.75</v>
      </c>
      <c r="O26" s="247">
        <v>10040200</v>
      </c>
      <c r="P26" s="248">
        <v>6.2612450521770419E-2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45197</v>
      </c>
      <c r="E27" s="38">
        <v>184.6</v>
      </c>
      <c r="F27" s="38">
        <v>184.54999999999998</v>
      </c>
      <c r="G27" s="39">
        <v>183.44999999999996</v>
      </c>
      <c r="H27" s="39">
        <v>182.29999999999998</v>
      </c>
      <c r="I27" s="39">
        <v>181.19999999999996</v>
      </c>
      <c r="J27" s="39">
        <v>185.69999999999996</v>
      </c>
      <c r="K27" s="39">
        <v>186.79999999999998</v>
      </c>
      <c r="L27" s="39">
        <v>187.94999999999996</v>
      </c>
      <c r="M27" s="31">
        <v>185.65</v>
      </c>
      <c r="N27" s="31">
        <v>183.4</v>
      </c>
      <c r="O27" s="247">
        <v>84755000</v>
      </c>
      <c r="P27" s="248">
        <v>6.651226319852723E-3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45197</v>
      </c>
      <c r="E28" s="38">
        <v>3241.4</v>
      </c>
      <c r="F28" s="38">
        <v>3243.0499999999997</v>
      </c>
      <c r="G28" s="39">
        <v>3226.3499999999995</v>
      </c>
      <c r="H28" s="39">
        <v>3211.2999999999997</v>
      </c>
      <c r="I28" s="39">
        <v>3194.5999999999995</v>
      </c>
      <c r="J28" s="39">
        <v>3258.0999999999995</v>
      </c>
      <c r="K28" s="39">
        <v>3274.7999999999993</v>
      </c>
      <c r="L28" s="39">
        <v>3289.8499999999995</v>
      </c>
      <c r="M28" s="31">
        <v>3259.75</v>
      </c>
      <c r="N28" s="31">
        <v>3228</v>
      </c>
      <c r="O28" s="247">
        <v>4408200</v>
      </c>
      <c r="P28" s="248">
        <v>3.1930333817126268E-2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45197</v>
      </c>
      <c r="E29" s="38">
        <v>1914.05</v>
      </c>
      <c r="F29" s="38">
        <v>1905.6499999999999</v>
      </c>
      <c r="G29" s="39">
        <v>1892.5999999999997</v>
      </c>
      <c r="H29" s="39">
        <v>1871.1499999999999</v>
      </c>
      <c r="I29" s="39">
        <v>1858.0999999999997</v>
      </c>
      <c r="J29" s="39">
        <v>1927.0999999999997</v>
      </c>
      <c r="K29" s="39">
        <v>1940.1499999999999</v>
      </c>
      <c r="L29" s="39">
        <v>1961.5999999999997</v>
      </c>
      <c r="M29" s="31">
        <v>1918.7</v>
      </c>
      <c r="N29" s="31">
        <v>1884.2</v>
      </c>
      <c r="O29" s="247">
        <v>4101225</v>
      </c>
      <c r="P29" s="248">
        <v>-3.3889235708552574E-3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45197</v>
      </c>
      <c r="E30" s="38">
        <v>7426</v>
      </c>
      <c r="F30" s="38">
        <v>7396.833333333333</v>
      </c>
      <c r="G30" s="39">
        <v>7344.1666666666661</v>
      </c>
      <c r="H30" s="39">
        <v>7262.333333333333</v>
      </c>
      <c r="I30" s="39">
        <v>7209.6666666666661</v>
      </c>
      <c r="J30" s="39">
        <v>7478.6666666666661</v>
      </c>
      <c r="K30" s="39">
        <v>7531.3333333333321</v>
      </c>
      <c r="L30" s="39">
        <v>7613.1666666666661</v>
      </c>
      <c r="M30" s="31">
        <v>7449.5</v>
      </c>
      <c r="N30" s="31">
        <v>7315</v>
      </c>
      <c r="O30" s="247">
        <v>347025</v>
      </c>
      <c r="P30" s="248">
        <v>1.7319766183156527E-3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45197</v>
      </c>
      <c r="E31" s="38">
        <v>715.25</v>
      </c>
      <c r="F31" s="38">
        <v>716.88333333333333</v>
      </c>
      <c r="G31" s="39">
        <v>712.76666666666665</v>
      </c>
      <c r="H31" s="39">
        <v>710.2833333333333</v>
      </c>
      <c r="I31" s="39">
        <v>706.16666666666663</v>
      </c>
      <c r="J31" s="39">
        <v>719.36666666666667</v>
      </c>
      <c r="K31" s="39">
        <v>723.48333333333323</v>
      </c>
      <c r="L31" s="39">
        <v>725.9666666666667</v>
      </c>
      <c r="M31" s="31">
        <v>721</v>
      </c>
      <c r="N31" s="31">
        <v>714.4</v>
      </c>
      <c r="O31" s="247">
        <v>14724000</v>
      </c>
      <c r="P31" s="248">
        <v>-1.2011004495739113E-2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45197</v>
      </c>
      <c r="E32" s="38">
        <v>857.95</v>
      </c>
      <c r="F32" s="38">
        <v>848.44999999999993</v>
      </c>
      <c r="G32" s="39">
        <v>834.89999999999986</v>
      </c>
      <c r="H32" s="39">
        <v>811.84999999999991</v>
      </c>
      <c r="I32" s="39">
        <v>798.29999999999984</v>
      </c>
      <c r="J32" s="39">
        <v>871.49999999999989</v>
      </c>
      <c r="K32" s="39">
        <v>885.04999999999984</v>
      </c>
      <c r="L32" s="39">
        <v>908.09999999999991</v>
      </c>
      <c r="M32" s="31">
        <v>862</v>
      </c>
      <c r="N32" s="31">
        <v>825.4</v>
      </c>
      <c r="O32" s="247">
        <v>14039300</v>
      </c>
      <c r="P32" s="248">
        <v>5.0366225002057445E-2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45197</v>
      </c>
      <c r="E33" s="38">
        <v>987.45</v>
      </c>
      <c r="F33" s="38">
        <v>987.61666666666679</v>
      </c>
      <c r="G33" s="39">
        <v>983.88333333333355</v>
      </c>
      <c r="H33" s="39">
        <v>980.31666666666672</v>
      </c>
      <c r="I33" s="39">
        <v>976.58333333333348</v>
      </c>
      <c r="J33" s="39">
        <v>991.18333333333362</v>
      </c>
      <c r="K33" s="39">
        <v>994.91666666666674</v>
      </c>
      <c r="L33" s="39">
        <v>998.48333333333369</v>
      </c>
      <c r="M33" s="31">
        <v>991.35</v>
      </c>
      <c r="N33" s="31">
        <v>984.05</v>
      </c>
      <c r="O33" s="247">
        <v>39426875</v>
      </c>
      <c r="P33" s="248">
        <v>1.3056046250200739E-2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45197</v>
      </c>
      <c r="E34" s="38">
        <v>4721.7</v>
      </c>
      <c r="F34" s="38">
        <v>4711.45</v>
      </c>
      <c r="G34" s="39">
        <v>4665</v>
      </c>
      <c r="H34" s="39">
        <v>4608.3</v>
      </c>
      <c r="I34" s="39">
        <v>4561.8500000000004</v>
      </c>
      <c r="J34" s="39">
        <v>4768.1499999999996</v>
      </c>
      <c r="K34" s="39">
        <v>4814.5999999999985</v>
      </c>
      <c r="L34" s="39">
        <v>4871.2999999999993</v>
      </c>
      <c r="M34" s="31">
        <v>4757.8999999999996</v>
      </c>
      <c r="N34" s="31">
        <v>4654.75</v>
      </c>
      <c r="O34" s="247">
        <v>2391250</v>
      </c>
      <c r="P34" s="248">
        <v>5.360521336977086E-3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45197</v>
      </c>
      <c r="E35" s="38">
        <v>1519.55</v>
      </c>
      <c r="F35" s="38">
        <v>1521.5</v>
      </c>
      <c r="G35" s="39">
        <v>1513.05</v>
      </c>
      <c r="H35" s="39">
        <v>1506.55</v>
      </c>
      <c r="I35" s="39">
        <v>1498.1</v>
      </c>
      <c r="J35" s="39">
        <v>1528</v>
      </c>
      <c r="K35" s="39">
        <v>1536.4499999999998</v>
      </c>
      <c r="L35" s="39">
        <v>1542.95</v>
      </c>
      <c r="M35" s="31">
        <v>1529.95</v>
      </c>
      <c r="N35" s="31">
        <v>1515</v>
      </c>
      <c r="O35" s="247">
        <v>9976000</v>
      </c>
      <c r="P35" s="248">
        <v>2.8029678483099753E-2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45197</v>
      </c>
      <c r="E36" s="38">
        <v>7367.85</v>
      </c>
      <c r="F36" s="38">
        <v>7344.333333333333</v>
      </c>
      <c r="G36" s="39">
        <v>7308.6666666666661</v>
      </c>
      <c r="H36" s="39">
        <v>7249.4833333333327</v>
      </c>
      <c r="I36" s="39">
        <v>7213.8166666666657</v>
      </c>
      <c r="J36" s="39">
        <v>7403.5166666666664</v>
      </c>
      <c r="K36" s="39">
        <v>7439.1833333333325</v>
      </c>
      <c r="L36" s="39">
        <v>7498.3666666666668</v>
      </c>
      <c r="M36" s="31">
        <v>7380</v>
      </c>
      <c r="N36" s="31">
        <v>7285.15</v>
      </c>
      <c r="O36" s="247">
        <v>4341375</v>
      </c>
      <c r="P36" s="248">
        <v>3.7281082018380441E-3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45197</v>
      </c>
      <c r="E37" s="38">
        <v>2423.75</v>
      </c>
      <c r="F37" s="38">
        <v>2412.0166666666664</v>
      </c>
      <c r="G37" s="39">
        <v>2384.1333333333328</v>
      </c>
      <c r="H37" s="39">
        <v>2344.5166666666664</v>
      </c>
      <c r="I37" s="39">
        <v>2316.6333333333328</v>
      </c>
      <c r="J37" s="39">
        <v>2451.6333333333328</v>
      </c>
      <c r="K37" s="39">
        <v>2479.516666666666</v>
      </c>
      <c r="L37" s="39">
        <v>2519.1333333333328</v>
      </c>
      <c r="M37" s="31">
        <v>2439.9</v>
      </c>
      <c r="N37" s="31">
        <v>2372.4</v>
      </c>
      <c r="O37" s="247">
        <v>1844100</v>
      </c>
      <c r="P37" s="248">
        <v>4.1511352084039312E-2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45197</v>
      </c>
      <c r="E38" s="38">
        <v>405.65</v>
      </c>
      <c r="F38" s="38">
        <v>406.41666666666669</v>
      </c>
      <c r="G38" s="39">
        <v>400.63333333333338</v>
      </c>
      <c r="H38" s="39">
        <v>395.61666666666667</v>
      </c>
      <c r="I38" s="39">
        <v>389.83333333333337</v>
      </c>
      <c r="J38" s="39">
        <v>411.43333333333339</v>
      </c>
      <c r="K38" s="39">
        <v>417.2166666666667</v>
      </c>
      <c r="L38" s="39">
        <v>422.23333333333341</v>
      </c>
      <c r="M38" s="31">
        <v>412.2</v>
      </c>
      <c r="N38" s="31">
        <v>401.4</v>
      </c>
      <c r="O38" s="247">
        <v>15616000</v>
      </c>
      <c r="P38" s="248">
        <v>-6.9146399618502621E-2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45197</v>
      </c>
      <c r="E39" s="38">
        <v>236.1</v>
      </c>
      <c r="F39" s="38">
        <v>236.16666666666666</v>
      </c>
      <c r="G39" s="39">
        <v>233.83333333333331</v>
      </c>
      <c r="H39" s="39">
        <v>231.56666666666666</v>
      </c>
      <c r="I39" s="39">
        <v>229.23333333333332</v>
      </c>
      <c r="J39" s="39">
        <v>238.43333333333331</v>
      </c>
      <c r="K39" s="39">
        <v>240.76666666666662</v>
      </c>
      <c r="L39" s="39">
        <v>243.0333333333333</v>
      </c>
      <c r="M39" s="31">
        <v>238.5</v>
      </c>
      <c r="N39" s="31">
        <v>233.9</v>
      </c>
      <c r="O39" s="247">
        <v>78517500</v>
      </c>
      <c r="P39" s="248">
        <v>1.4012204177832305E-2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45197</v>
      </c>
      <c r="E40" s="38">
        <v>196.8</v>
      </c>
      <c r="F40" s="38">
        <v>197.13333333333333</v>
      </c>
      <c r="G40" s="39">
        <v>194.91666666666666</v>
      </c>
      <c r="H40" s="39">
        <v>193.03333333333333</v>
      </c>
      <c r="I40" s="39">
        <v>190.81666666666666</v>
      </c>
      <c r="J40" s="39">
        <v>199.01666666666665</v>
      </c>
      <c r="K40" s="39">
        <v>201.23333333333335</v>
      </c>
      <c r="L40" s="39">
        <v>203.11666666666665</v>
      </c>
      <c r="M40" s="31">
        <v>199.35</v>
      </c>
      <c r="N40" s="31">
        <v>195.25</v>
      </c>
      <c r="O40" s="247">
        <v>126143550</v>
      </c>
      <c r="P40" s="248">
        <v>2.4419212314124188E-2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45197</v>
      </c>
      <c r="E41" s="38">
        <v>1691.25</v>
      </c>
      <c r="F41" s="38">
        <v>1682.6833333333334</v>
      </c>
      <c r="G41" s="39">
        <v>1671.3666666666668</v>
      </c>
      <c r="H41" s="39">
        <v>1651.4833333333333</v>
      </c>
      <c r="I41" s="39">
        <v>1640.1666666666667</v>
      </c>
      <c r="J41" s="39">
        <v>1702.5666666666668</v>
      </c>
      <c r="K41" s="39">
        <v>1713.8833333333334</v>
      </c>
      <c r="L41" s="39">
        <v>1733.7666666666669</v>
      </c>
      <c r="M41" s="31">
        <v>1694</v>
      </c>
      <c r="N41" s="31">
        <v>1662.8</v>
      </c>
      <c r="O41" s="247">
        <v>1285875</v>
      </c>
      <c r="P41" s="248">
        <v>-5.8484349258649093E-2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45197</v>
      </c>
      <c r="E42" s="38">
        <v>140.4</v>
      </c>
      <c r="F42" s="38">
        <v>140.78333333333333</v>
      </c>
      <c r="G42" s="39">
        <v>139.21666666666667</v>
      </c>
      <c r="H42" s="39">
        <v>138.03333333333333</v>
      </c>
      <c r="I42" s="39">
        <v>136.46666666666667</v>
      </c>
      <c r="J42" s="39">
        <v>141.96666666666667</v>
      </c>
      <c r="K42" s="39">
        <v>143.53333333333333</v>
      </c>
      <c r="L42" s="39">
        <v>144.71666666666667</v>
      </c>
      <c r="M42" s="31">
        <v>142.35</v>
      </c>
      <c r="N42" s="31">
        <v>139.6</v>
      </c>
      <c r="O42" s="247">
        <v>75279900</v>
      </c>
      <c r="P42" s="248">
        <v>-2.3945015150395387E-2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45197</v>
      </c>
      <c r="E43" s="38">
        <v>700.25</v>
      </c>
      <c r="F43" s="38">
        <v>699.75</v>
      </c>
      <c r="G43" s="39">
        <v>694.8</v>
      </c>
      <c r="H43" s="39">
        <v>689.34999999999991</v>
      </c>
      <c r="I43" s="39">
        <v>684.39999999999986</v>
      </c>
      <c r="J43" s="39">
        <v>705.2</v>
      </c>
      <c r="K43" s="39">
        <v>710.15000000000009</v>
      </c>
      <c r="L43" s="39">
        <v>715.60000000000014</v>
      </c>
      <c r="M43" s="31">
        <v>704.7</v>
      </c>
      <c r="N43" s="31">
        <v>694.3</v>
      </c>
      <c r="O43" s="247">
        <v>8939700</v>
      </c>
      <c r="P43" s="248">
        <v>4.5004500450045004E-2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45197</v>
      </c>
      <c r="E44" s="38">
        <v>1101.45</v>
      </c>
      <c r="F44" s="38">
        <v>1095.9333333333334</v>
      </c>
      <c r="G44" s="39">
        <v>1087.0166666666669</v>
      </c>
      <c r="H44" s="39">
        <v>1072.5833333333335</v>
      </c>
      <c r="I44" s="39">
        <v>1063.666666666667</v>
      </c>
      <c r="J44" s="39">
        <v>1110.3666666666668</v>
      </c>
      <c r="K44" s="39">
        <v>1119.2833333333333</v>
      </c>
      <c r="L44" s="39">
        <v>1133.7166666666667</v>
      </c>
      <c r="M44" s="31">
        <v>1104.8499999999999</v>
      </c>
      <c r="N44" s="31">
        <v>1081.5</v>
      </c>
      <c r="O44" s="247">
        <v>9083000</v>
      </c>
      <c r="P44" s="248">
        <v>-3.7103784586027776E-2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45197</v>
      </c>
      <c r="E45" s="38">
        <v>868.4</v>
      </c>
      <c r="F45" s="38">
        <v>866.58333333333337</v>
      </c>
      <c r="G45" s="39">
        <v>863.86666666666679</v>
      </c>
      <c r="H45" s="39">
        <v>859.33333333333337</v>
      </c>
      <c r="I45" s="39">
        <v>856.61666666666679</v>
      </c>
      <c r="J45" s="39">
        <v>871.11666666666679</v>
      </c>
      <c r="K45" s="39">
        <v>873.83333333333326</v>
      </c>
      <c r="L45" s="39">
        <v>878.36666666666679</v>
      </c>
      <c r="M45" s="31">
        <v>869.3</v>
      </c>
      <c r="N45" s="31">
        <v>862.05</v>
      </c>
      <c r="O45" s="247">
        <v>41400050</v>
      </c>
      <c r="P45" s="248">
        <v>4.1012879887560192E-3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45197</v>
      </c>
      <c r="E46" s="38">
        <v>138.9</v>
      </c>
      <c r="F46" s="38">
        <v>140.20000000000002</v>
      </c>
      <c r="G46" s="39">
        <v>136.50000000000003</v>
      </c>
      <c r="H46" s="39">
        <v>134.10000000000002</v>
      </c>
      <c r="I46" s="39">
        <v>130.40000000000003</v>
      </c>
      <c r="J46" s="39">
        <v>142.60000000000002</v>
      </c>
      <c r="K46" s="39">
        <v>146.30000000000001</v>
      </c>
      <c r="L46" s="39">
        <v>148.70000000000002</v>
      </c>
      <c r="M46" s="31">
        <v>143.9</v>
      </c>
      <c r="N46" s="31">
        <v>137.80000000000001</v>
      </c>
      <c r="O46" s="247">
        <v>99393000</v>
      </c>
      <c r="P46" s="248">
        <v>-0.11976938813464758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45197</v>
      </c>
      <c r="E47" s="38">
        <v>268.85000000000002</v>
      </c>
      <c r="F47" s="38">
        <v>267.66666666666669</v>
      </c>
      <c r="G47" s="39">
        <v>264.33333333333337</v>
      </c>
      <c r="H47" s="39">
        <v>259.81666666666666</v>
      </c>
      <c r="I47" s="39">
        <v>256.48333333333335</v>
      </c>
      <c r="J47" s="39">
        <v>272.18333333333339</v>
      </c>
      <c r="K47" s="39">
        <v>275.51666666666677</v>
      </c>
      <c r="L47" s="39">
        <v>280.03333333333342</v>
      </c>
      <c r="M47" s="31">
        <v>271</v>
      </c>
      <c r="N47" s="31">
        <v>263.14999999999998</v>
      </c>
      <c r="O47" s="247">
        <v>29047500</v>
      </c>
      <c r="P47" s="248">
        <v>2.8321090361978937E-2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45197</v>
      </c>
      <c r="E48" s="38">
        <v>19275.099999999999</v>
      </c>
      <c r="F48" s="38">
        <v>19246.416666666668</v>
      </c>
      <c r="G48" s="39">
        <v>19106.083333333336</v>
      </c>
      <c r="H48" s="39">
        <v>18937.066666666669</v>
      </c>
      <c r="I48" s="39">
        <v>18796.733333333337</v>
      </c>
      <c r="J48" s="39">
        <v>19415.433333333334</v>
      </c>
      <c r="K48" s="39">
        <v>19555.76666666667</v>
      </c>
      <c r="L48" s="39">
        <v>19724.783333333333</v>
      </c>
      <c r="M48" s="31">
        <v>19386.75</v>
      </c>
      <c r="N48" s="31">
        <v>19077.400000000001</v>
      </c>
      <c r="O48" s="247">
        <v>126900</v>
      </c>
      <c r="P48" s="248">
        <v>1.6419703644373247E-2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45197</v>
      </c>
      <c r="E49" s="38">
        <v>352.15</v>
      </c>
      <c r="F49" s="38">
        <v>351.04999999999995</v>
      </c>
      <c r="G49" s="39">
        <v>348.14999999999992</v>
      </c>
      <c r="H49" s="39">
        <v>344.15</v>
      </c>
      <c r="I49" s="39">
        <v>341.24999999999994</v>
      </c>
      <c r="J49" s="39">
        <v>355.0499999999999</v>
      </c>
      <c r="K49" s="39">
        <v>357.95</v>
      </c>
      <c r="L49" s="39">
        <v>361.94999999999987</v>
      </c>
      <c r="M49" s="31">
        <v>353.95</v>
      </c>
      <c r="N49" s="31">
        <v>347.05</v>
      </c>
      <c r="O49" s="247">
        <v>28301400</v>
      </c>
      <c r="P49" s="248">
        <v>7.2389493914157589E-3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45197</v>
      </c>
      <c r="E50" s="38">
        <v>4539.2</v>
      </c>
      <c r="F50" s="38">
        <v>4538.8666666666659</v>
      </c>
      <c r="G50" s="39">
        <v>4514.7833333333319</v>
      </c>
      <c r="H50" s="39">
        <v>4490.3666666666659</v>
      </c>
      <c r="I50" s="39">
        <v>4466.2833333333319</v>
      </c>
      <c r="J50" s="39">
        <v>4563.2833333333319</v>
      </c>
      <c r="K50" s="39">
        <v>4587.3666666666659</v>
      </c>
      <c r="L50" s="39">
        <v>4611.7833333333319</v>
      </c>
      <c r="M50" s="31">
        <v>4562.95</v>
      </c>
      <c r="N50" s="31">
        <v>4514.45</v>
      </c>
      <c r="O50" s="247">
        <v>2073200</v>
      </c>
      <c r="P50" s="248">
        <v>-1.2103306966549128E-2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45197</v>
      </c>
      <c r="E51" s="38">
        <v>527.4</v>
      </c>
      <c r="F51" s="38">
        <v>528.68333333333339</v>
      </c>
      <c r="G51" s="39">
        <v>521.86666666666679</v>
      </c>
      <c r="H51" s="39">
        <v>516.33333333333337</v>
      </c>
      <c r="I51" s="39">
        <v>509.51666666666677</v>
      </c>
      <c r="J51" s="39">
        <v>534.21666666666681</v>
      </c>
      <c r="K51" s="39">
        <v>541.03333333333342</v>
      </c>
      <c r="L51" s="39">
        <v>546.56666666666683</v>
      </c>
      <c r="M51" s="31">
        <v>535.5</v>
      </c>
      <c r="N51" s="31">
        <v>523.15</v>
      </c>
      <c r="O51" s="247">
        <v>7376000</v>
      </c>
      <c r="P51" s="248">
        <v>2.7298050139275765E-2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45197</v>
      </c>
      <c r="E52" s="38">
        <v>340.65</v>
      </c>
      <c r="F52" s="38">
        <v>339.7833333333333</v>
      </c>
      <c r="G52" s="39">
        <v>336.16666666666663</v>
      </c>
      <c r="H52" s="39">
        <v>331.68333333333334</v>
      </c>
      <c r="I52" s="39">
        <v>328.06666666666666</v>
      </c>
      <c r="J52" s="39">
        <v>344.26666666666659</v>
      </c>
      <c r="K52" s="39">
        <v>347.88333333333327</v>
      </c>
      <c r="L52" s="39">
        <v>352.36666666666656</v>
      </c>
      <c r="M52" s="31">
        <v>343.4</v>
      </c>
      <c r="N52" s="31">
        <v>335.3</v>
      </c>
      <c r="O52" s="247">
        <v>59931900</v>
      </c>
      <c r="P52" s="248">
        <v>1.5044814340588988E-2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45197</v>
      </c>
      <c r="E53" s="38">
        <v>788.1</v>
      </c>
      <c r="F53" s="38">
        <v>788.41666666666663</v>
      </c>
      <c r="G53" s="39">
        <v>774.18333333333328</v>
      </c>
      <c r="H53" s="39">
        <v>760.26666666666665</v>
      </c>
      <c r="I53" s="39">
        <v>746.0333333333333</v>
      </c>
      <c r="J53" s="39">
        <v>802.33333333333326</v>
      </c>
      <c r="K53" s="39">
        <v>816.56666666666661</v>
      </c>
      <c r="L53" s="39">
        <v>830.48333333333323</v>
      </c>
      <c r="M53" s="31">
        <v>802.65</v>
      </c>
      <c r="N53" s="31">
        <v>774.5</v>
      </c>
      <c r="O53" s="247">
        <v>4645875</v>
      </c>
      <c r="P53" s="248">
        <v>0.18768693918245263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45197</v>
      </c>
      <c r="E54" s="38">
        <v>284.35000000000002</v>
      </c>
      <c r="F54" s="38">
        <v>283.86666666666662</v>
      </c>
      <c r="G54" s="39">
        <v>281.78333333333325</v>
      </c>
      <c r="H54" s="39">
        <v>279.21666666666664</v>
      </c>
      <c r="I54" s="39">
        <v>277.13333333333327</v>
      </c>
      <c r="J54" s="39">
        <v>286.43333333333322</v>
      </c>
      <c r="K54" s="39">
        <v>288.51666666666659</v>
      </c>
      <c r="L54" s="39">
        <v>291.0833333333332</v>
      </c>
      <c r="M54" s="31">
        <v>285.95</v>
      </c>
      <c r="N54" s="31">
        <v>281.3</v>
      </c>
      <c r="O54" s="247">
        <v>12916200</v>
      </c>
      <c r="P54" s="248">
        <v>6.4349459840300605E-2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45197</v>
      </c>
      <c r="E55" s="38">
        <v>1100.2</v>
      </c>
      <c r="F55" s="38">
        <v>1102.5833333333333</v>
      </c>
      <c r="G55" s="39">
        <v>1088.9666666666665</v>
      </c>
      <c r="H55" s="39">
        <v>1077.7333333333331</v>
      </c>
      <c r="I55" s="39">
        <v>1064.1166666666663</v>
      </c>
      <c r="J55" s="39">
        <v>1113.8166666666666</v>
      </c>
      <c r="K55" s="39">
        <v>1127.4333333333334</v>
      </c>
      <c r="L55" s="39">
        <v>1138.6666666666667</v>
      </c>
      <c r="M55" s="31">
        <v>1116.2</v>
      </c>
      <c r="N55" s="31">
        <v>1091.3499999999999</v>
      </c>
      <c r="O55" s="247">
        <v>13876250</v>
      </c>
      <c r="P55" s="248">
        <v>-1.263008093925109E-2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45197</v>
      </c>
      <c r="E56" s="38">
        <v>1245.9000000000001</v>
      </c>
      <c r="F56" s="38">
        <v>1250.8166666666666</v>
      </c>
      <c r="G56" s="39">
        <v>1235.0833333333333</v>
      </c>
      <c r="H56" s="39">
        <v>1224.2666666666667</v>
      </c>
      <c r="I56" s="39">
        <v>1208.5333333333333</v>
      </c>
      <c r="J56" s="39">
        <v>1261.6333333333332</v>
      </c>
      <c r="K56" s="39">
        <v>1277.3666666666668</v>
      </c>
      <c r="L56" s="39">
        <v>1288.1833333333332</v>
      </c>
      <c r="M56" s="31">
        <v>1266.55</v>
      </c>
      <c r="N56" s="31">
        <v>1240</v>
      </c>
      <c r="O56" s="247">
        <v>9737000</v>
      </c>
      <c r="P56" s="248">
        <v>7.4605451936872305E-2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45197</v>
      </c>
      <c r="E57" s="38">
        <v>256.39999999999998</v>
      </c>
      <c r="F57" s="38">
        <v>253.9666666666667</v>
      </c>
      <c r="G57" s="39">
        <v>250.63333333333338</v>
      </c>
      <c r="H57" s="39">
        <v>244.86666666666667</v>
      </c>
      <c r="I57" s="39">
        <v>241.53333333333336</v>
      </c>
      <c r="J57" s="39">
        <v>259.73333333333341</v>
      </c>
      <c r="K57" s="39">
        <v>263.06666666666672</v>
      </c>
      <c r="L57" s="39">
        <v>268.83333333333343</v>
      </c>
      <c r="M57" s="31">
        <v>257.3</v>
      </c>
      <c r="N57" s="31">
        <v>248.2</v>
      </c>
      <c r="O57" s="247">
        <v>81333000</v>
      </c>
      <c r="P57" s="248">
        <v>2.8794559846995697E-2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45197</v>
      </c>
      <c r="E58" s="38">
        <v>5555.5</v>
      </c>
      <c r="F58" s="38">
        <v>5520.3666666666659</v>
      </c>
      <c r="G58" s="39">
        <v>5464.4833333333318</v>
      </c>
      <c r="H58" s="39">
        <v>5373.4666666666662</v>
      </c>
      <c r="I58" s="39">
        <v>5317.5833333333321</v>
      </c>
      <c r="J58" s="39">
        <v>5611.3833333333314</v>
      </c>
      <c r="K58" s="39">
        <v>5667.2666666666646</v>
      </c>
      <c r="L58" s="39">
        <v>5758.283333333331</v>
      </c>
      <c r="M58" s="31">
        <v>5576.25</v>
      </c>
      <c r="N58" s="31">
        <v>5429.35</v>
      </c>
      <c r="O58" s="247">
        <v>1539150</v>
      </c>
      <c r="P58" s="248">
        <v>9.2874640536798378E-2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45197</v>
      </c>
      <c r="E59" s="38">
        <v>1996.85</v>
      </c>
      <c r="F59" s="38">
        <v>1985.1666666666667</v>
      </c>
      <c r="G59" s="39">
        <v>1970.2333333333336</v>
      </c>
      <c r="H59" s="39">
        <v>1943.6166666666668</v>
      </c>
      <c r="I59" s="39">
        <v>1928.6833333333336</v>
      </c>
      <c r="J59" s="39">
        <v>2011.7833333333335</v>
      </c>
      <c r="K59" s="39">
        <v>2026.7166666666665</v>
      </c>
      <c r="L59" s="39">
        <v>2053.3333333333335</v>
      </c>
      <c r="M59" s="31">
        <v>2000.1</v>
      </c>
      <c r="N59" s="31">
        <v>1958.55</v>
      </c>
      <c r="O59" s="247">
        <v>2605750</v>
      </c>
      <c r="P59" s="248">
        <v>-1.1156860140788949E-2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45197</v>
      </c>
      <c r="E60" s="38">
        <v>688.2</v>
      </c>
      <c r="F60" s="38">
        <v>685.1</v>
      </c>
      <c r="G60" s="39">
        <v>680.2</v>
      </c>
      <c r="H60" s="39">
        <v>672.2</v>
      </c>
      <c r="I60" s="39">
        <v>667.30000000000007</v>
      </c>
      <c r="J60" s="39">
        <v>693.1</v>
      </c>
      <c r="K60" s="39">
        <v>697.99999999999989</v>
      </c>
      <c r="L60" s="39">
        <v>706</v>
      </c>
      <c r="M60" s="31">
        <v>690</v>
      </c>
      <c r="N60" s="31">
        <v>677.1</v>
      </c>
      <c r="O60" s="247">
        <v>5402000</v>
      </c>
      <c r="P60" s="248">
        <v>7.8674121405750794E-2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45197</v>
      </c>
      <c r="E61" s="38">
        <v>1138.5999999999999</v>
      </c>
      <c r="F61" s="38">
        <v>1133.7333333333333</v>
      </c>
      <c r="G61" s="39">
        <v>1123.4666666666667</v>
      </c>
      <c r="H61" s="39">
        <v>1108.3333333333333</v>
      </c>
      <c r="I61" s="39">
        <v>1098.0666666666666</v>
      </c>
      <c r="J61" s="39">
        <v>1148.8666666666668</v>
      </c>
      <c r="K61" s="39">
        <v>1159.1333333333337</v>
      </c>
      <c r="L61" s="39">
        <v>1174.2666666666669</v>
      </c>
      <c r="M61" s="31">
        <v>1144</v>
      </c>
      <c r="N61" s="31">
        <v>1118.5999999999999</v>
      </c>
      <c r="O61" s="247">
        <v>1633800</v>
      </c>
      <c r="P61" s="248">
        <v>-2.7094622759483118E-2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45197</v>
      </c>
      <c r="E62" s="38">
        <v>306.05</v>
      </c>
      <c r="F62" s="38">
        <v>307.43333333333334</v>
      </c>
      <c r="G62" s="39">
        <v>304.11666666666667</v>
      </c>
      <c r="H62" s="39">
        <v>302.18333333333334</v>
      </c>
      <c r="I62" s="39">
        <v>298.86666666666667</v>
      </c>
      <c r="J62" s="39">
        <v>309.36666666666667</v>
      </c>
      <c r="K62" s="39">
        <v>312.68333333333339</v>
      </c>
      <c r="L62" s="39">
        <v>314.61666666666667</v>
      </c>
      <c r="M62" s="31">
        <v>310.75</v>
      </c>
      <c r="N62" s="31">
        <v>305.5</v>
      </c>
      <c r="O62" s="247">
        <v>12697200</v>
      </c>
      <c r="P62" s="248">
        <v>7.4322266219920802E-2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45197</v>
      </c>
      <c r="E63" s="38">
        <v>129.69999999999999</v>
      </c>
      <c r="F63" s="38">
        <v>129.36666666666665</v>
      </c>
      <c r="G63" s="39">
        <v>128.6333333333333</v>
      </c>
      <c r="H63" s="39">
        <v>127.56666666666666</v>
      </c>
      <c r="I63" s="39">
        <v>126.83333333333331</v>
      </c>
      <c r="J63" s="39">
        <v>130.43333333333328</v>
      </c>
      <c r="K63" s="39">
        <v>131.16666666666663</v>
      </c>
      <c r="L63" s="39">
        <v>132.23333333333326</v>
      </c>
      <c r="M63" s="31">
        <v>130.1</v>
      </c>
      <c r="N63" s="31">
        <v>128.30000000000001</v>
      </c>
      <c r="O63" s="247">
        <v>40200000</v>
      </c>
      <c r="P63" s="248">
        <v>-1.1799410029498525E-2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45197</v>
      </c>
      <c r="E64" s="38">
        <v>1720</v>
      </c>
      <c r="F64" s="38">
        <v>1722.6499999999999</v>
      </c>
      <c r="G64" s="39">
        <v>1710.8999999999996</v>
      </c>
      <c r="H64" s="39">
        <v>1701.7999999999997</v>
      </c>
      <c r="I64" s="39">
        <v>1690.0499999999995</v>
      </c>
      <c r="J64" s="39">
        <v>1731.7499999999998</v>
      </c>
      <c r="K64" s="39">
        <v>1743.5000000000002</v>
      </c>
      <c r="L64" s="39">
        <v>1752.6</v>
      </c>
      <c r="M64" s="31">
        <v>1734.4</v>
      </c>
      <c r="N64" s="31">
        <v>1713.55</v>
      </c>
      <c r="O64" s="247">
        <v>6623400</v>
      </c>
      <c r="P64" s="248">
        <v>6.0147635104347034E-3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45197</v>
      </c>
      <c r="E65" s="38">
        <v>563.1</v>
      </c>
      <c r="F65" s="38">
        <v>563.23333333333346</v>
      </c>
      <c r="G65" s="39">
        <v>560.51666666666688</v>
      </c>
      <c r="H65" s="39">
        <v>557.93333333333339</v>
      </c>
      <c r="I65" s="39">
        <v>555.21666666666681</v>
      </c>
      <c r="J65" s="39">
        <v>565.81666666666695</v>
      </c>
      <c r="K65" s="39">
        <v>568.53333333333342</v>
      </c>
      <c r="L65" s="39">
        <v>571.11666666666702</v>
      </c>
      <c r="M65" s="31">
        <v>565.95000000000005</v>
      </c>
      <c r="N65" s="31">
        <v>560.65</v>
      </c>
      <c r="O65" s="247">
        <v>18263750</v>
      </c>
      <c r="P65" s="248">
        <v>-1.9808743169398907E-3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45197</v>
      </c>
      <c r="E66" s="38">
        <v>2280.4</v>
      </c>
      <c r="F66" s="38">
        <v>2277.4333333333338</v>
      </c>
      <c r="G66" s="39">
        <v>2259.8166666666675</v>
      </c>
      <c r="H66" s="39">
        <v>2239.2333333333336</v>
      </c>
      <c r="I66" s="39">
        <v>2221.6166666666672</v>
      </c>
      <c r="J66" s="39">
        <v>2298.0166666666678</v>
      </c>
      <c r="K66" s="39">
        <v>2315.6333333333337</v>
      </c>
      <c r="L66" s="39">
        <v>2336.2166666666681</v>
      </c>
      <c r="M66" s="31">
        <v>2295.0500000000002</v>
      </c>
      <c r="N66" s="31">
        <v>2256.85</v>
      </c>
      <c r="O66" s="247">
        <v>1386500</v>
      </c>
      <c r="P66" s="248">
        <v>-7.2264971562395447E-2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45197</v>
      </c>
      <c r="E67" s="38">
        <v>2288.85</v>
      </c>
      <c r="F67" s="38">
        <v>2291.4833333333331</v>
      </c>
      <c r="G67" s="39">
        <v>2251.1166666666663</v>
      </c>
      <c r="H67" s="39">
        <v>2213.3833333333332</v>
      </c>
      <c r="I67" s="39">
        <v>2173.0166666666664</v>
      </c>
      <c r="J67" s="39">
        <v>2329.2166666666662</v>
      </c>
      <c r="K67" s="39">
        <v>2369.583333333333</v>
      </c>
      <c r="L67" s="39">
        <v>2407.3166666666662</v>
      </c>
      <c r="M67" s="31">
        <v>2331.85</v>
      </c>
      <c r="N67" s="31">
        <v>2253.75</v>
      </c>
      <c r="O67" s="247">
        <v>2507100</v>
      </c>
      <c r="P67" s="248">
        <v>-6.7090868497432468E-2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45197</v>
      </c>
      <c r="E68" s="38">
        <v>187.2</v>
      </c>
      <c r="F68" s="38">
        <v>188.16666666666666</v>
      </c>
      <c r="G68" s="39">
        <v>184.23333333333332</v>
      </c>
      <c r="H68" s="39">
        <v>181.26666666666665</v>
      </c>
      <c r="I68" s="39">
        <v>177.33333333333331</v>
      </c>
      <c r="J68" s="39">
        <v>191.13333333333333</v>
      </c>
      <c r="K68" s="39">
        <v>195.06666666666666</v>
      </c>
      <c r="L68" s="39">
        <v>198.03333333333333</v>
      </c>
      <c r="M68" s="31">
        <v>192.1</v>
      </c>
      <c r="N68" s="31">
        <v>185.2</v>
      </c>
      <c r="O68" s="247">
        <v>20664000</v>
      </c>
      <c r="P68" s="248">
        <v>0.26240164214847761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45197</v>
      </c>
      <c r="E69" s="38">
        <v>3665.8</v>
      </c>
      <c r="F69" s="38">
        <v>3661.8166666666671</v>
      </c>
      <c r="G69" s="39">
        <v>3638.5333333333342</v>
      </c>
      <c r="H69" s="39">
        <v>3611.2666666666673</v>
      </c>
      <c r="I69" s="39">
        <v>3587.9833333333345</v>
      </c>
      <c r="J69" s="39">
        <v>3689.0833333333339</v>
      </c>
      <c r="K69" s="39">
        <v>3712.3666666666668</v>
      </c>
      <c r="L69" s="39">
        <v>3739.6333333333337</v>
      </c>
      <c r="M69" s="31">
        <v>3685.1</v>
      </c>
      <c r="N69" s="31">
        <v>3634.55</v>
      </c>
      <c r="O69" s="247">
        <v>2445400</v>
      </c>
      <c r="P69" s="248">
        <v>1.67983367983368E-2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45197</v>
      </c>
      <c r="E70" s="38">
        <v>5138.3500000000004</v>
      </c>
      <c r="F70" s="38">
        <v>5159.6166666666668</v>
      </c>
      <c r="G70" s="39">
        <v>5065.7333333333336</v>
      </c>
      <c r="H70" s="39">
        <v>4993.1166666666668</v>
      </c>
      <c r="I70" s="39">
        <v>4899.2333333333336</v>
      </c>
      <c r="J70" s="39">
        <v>5232.2333333333336</v>
      </c>
      <c r="K70" s="39">
        <v>5326.1166666666668</v>
      </c>
      <c r="L70" s="39">
        <v>5398.7333333333336</v>
      </c>
      <c r="M70" s="31">
        <v>5253.5</v>
      </c>
      <c r="N70" s="31">
        <v>5087</v>
      </c>
      <c r="O70" s="247">
        <v>1422800</v>
      </c>
      <c r="P70" s="248">
        <v>2.2541561003099463E-3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45197</v>
      </c>
      <c r="E71" s="38">
        <v>524.15</v>
      </c>
      <c r="F71" s="38">
        <v>522.63333333333333</v>
      </c>
      <c r="G71" s="39">
        <v>517.36666666666667</v>
      </c>
      <c r="H71" s="39">
        <v>510.58333333333337</v>
      </c>
      <c r="I71" s="39">
        <v>505.31666666666672</v>
      </c>
      <c r="J71" s="39">
        <v>529.41666666666663</v>
      </c>
      <c r="K71" s="39">
        <v>534.68333333333328</v>
      </c>
      <c r="L71" s="39">
        <v>541.46666666666658</v>
      </c>
      <c r="M71" s="31">
        <v>527.9</v>
      </c>
      <c r="N71" s="31">
        <v>515.85</v>
      </c>
      <c r="O71" s="247">
        <v>37511100</v>
      </c>
      <c r="P71" s="248">
        <v>1.6453545560225342E-2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45197</v>
      </c>
      <c r="E72" s="38">
        <v>5614.85</v>
      </c>
      <c r="F72" s="38">
        <v>5618.7333333333336</v>
      </c>
      <c r="G72" s="39">
        <v>5580.166666666667</v>
      </c>
      <c r="H72" s="39">
        <v>5545.4833333333336</v>
      </c>
      <c r="I72" s="39">
        <v>5506.916666666667</v>
      </c>
      <c r="J72" s="39">
        <v>5653.416666666667</v>
      </c>
      <c r="K72" s="39">
        <v>5691.9833333333327</v>
      </c>
      <c r="L72" s="39">
        <v>5726.666666666667</v>
      </c>
      <c r="M72" s="31">
        <v>5657.3</v>
      </c>
      <c r="N72" s="31">
        <v>5584.05</v>
      </c>
      <c r="O72" s="247">
        <v>2818000</v>
      </c>
      <c r="P72" s="248">
        <v>1.4170677943227315E-2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45197</v>
      </c>
      <c r="E73" s="38">
        <v>3423.85</v>
      </c>
      <c r="F73" s="38">
        <v>3431.65</v>
      </c>
      <c r="G73" s="39">
        <v>3411.3</v>
      </c>
      <c r="H73" s="39">
        <v>3398.75</v>
      </c>
      <c r="I73" s="39">
        <v>3378.4</v>
      </c>
      <c r="J73" s="39">
        <v>3444.2000000000003</v>
      </c>
      <c r="K73" s="39">
        <v>3464.5499999999997</v>
      </c>
      <c r="L73" s="39">
        <v>3477.1000000000004</v>
      </c>
      <c r="M73" s="31">
        <v>3452</v>
      </c>
      <c r="N73" s="31">
        <v>3419.1</v>
      </c>
      <c r="O73" s="247">
        <v>3672900</v>
      </c>
      <c r="P73" s="248">
        <v>5.028013216491883E-3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45197</v>
      </c>
      <c r="E74" s="38">
        <v>3081.95</v>
      </c>
      <c r="F74" s="38">
        <v>3085.65</v>
      </c>
      <c r="G74" s="39">
        <v>3041.3</v>
      </c>
      <c r="H74" s="39">
        <v>3000.65</v>
      </c>
      <c r="I74" s="39">
        <v>2956.3</v>
      </c>
      <c r="J74" s="39">
        <v>3126.3</v>
      </c>
      <c r="K74" s="39">
        <v>3170.6499999999996</v>
      </c>
      <c r="L74" s="39">
        <v>3211.3</v>
      </c>
      <c r="M74" s="31">
        <v>3130</v>
      </c>
      <c r="N74" s="31">
        <v>3045</v>
      </c>
      <c r="O74" s="247">
        <v>1642850</v>
      </c>
      <c r="P74" s="248">
        <v>6.3367746529013891E-2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45197</v>
      </c>
      <c r="E75" s="38">
        <v>272.95</v>
      </c>
      <c r="F75" s="38">
        <v>273.39999999999998</v>
      </c>
      <c r="G75" s="39">
        <v>270.14999999999998</v>
      </c>
      <c r="H75" s="39">
        <v>267.35000000000002</v>
      </c>
      <c r="I75" s="39">
        <v>264.10000000000002</v>
      </c>
      <c r="J75" s="39">
        <v>276.19999999999993</v>
      </c>
      <c r="K75" s="39">
        <v>279.44999999999993</v>
      </c>
      <c r="L75" s="39">
        <v>282.24999999999989</v>
      </c>
      <c r="M75" s="31">
        <v>276.64999999999998</v>
      </c>
      <c r="N75" s="31">
        <v>270.60000000000002</v>
      </c>
      <c r="O75" s="247">
        <v>17204400</v>
      </c>
      <c r="P75" s="248">
        <v>4.1403355850947919E-2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45197</v>
      </c>
      <c r="E76" s="38">
        <v>145.30000000000001</v>
      </c>
      <c r="F76" s="38">
        <v>145.1</v>
      </c>
      <c r="G76" s="39">
        <v>143.69999999999999</v>
      </c>
      <c r="H76" s="39">
        <v>142.1</v>
      </c>
      <c r="I76" s="39">
        <v>140.69999999999999</v>
      </c>
      <c r="J76" s="39">
        <v>146.69999999999999</v>
      </c>
      <c r="K76" s="39">
        <v>148.10000000000002</v>
      </c>
      <c r="L76" s="39">
        <v>149.69999999999999</v>
      </c>
      <c r="M76" s="31">
        <v>146.5</v>
      </c>
      <c r="N76" s="31">
        <v>143.5</v>
      </c>
      <c r="O76" s="247">
        <v>127625000</v>
      </c>
      <c r="P76" s="248">
        <v>-2.7416575278082405E-4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45197</v>
      </c>
      <c r="E77" s="38">
        <v>123.9</v>
      </c>
      <c r="F77" s="38">
        <v>124.56666666666666</v>
      </c>
      <c r="G77" s="39">
        <v>121.28333333333333</v>
      </c>
      <c r="H77" s="39">
        <v>118.66666666666667</v>
      </c>
      <c r="I77" s="39">
        <v>115.38333333333334</v>
      </c>
      <c r="J77" s="39">
        <v>127.18333333333332</v>
      </c>
      <c r="K77" s="39">
        <v>130.46666666666664</v>
      </c>
      <c r="L77" s="39">
        <v>133.08333333333331</v>
      </c>
      <c r="M77" s="31">
        <v>127.85</v>
      </c>
      <c r="N77" s="31">
        <v>121.95</v>
      </c>
      <c r="O77" s="247">
        <v>128877750</v>
      </c>
      <c r="P77" s="248">
        <v>3.2473244392317843E-2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45197</v>
      </c>
      <c r="E78" s="38">
        <v>794.4</v>
      </c>
      <c r="F78" s="38">
        <v>785.76666666666654</v>
      </c>
      <c r="G78" s="39">
        <v>772.23333333333312</v>
      </c>
      <c r="H78" s="39">
        <v>750.06666666666661</v>
      </c>
      <c r="I78" s="39">
        <v>736.53333333333319</v>
      </c>
      <c r="J78" s="39">
        <v>807.93333333333305</v>
      </c>
      <c r="K78" s="39">
        <v>821.46666666666658</v>
      </c>
      <c r="L78" s="39">
        <v>843.63333333333298</v>
      </c>
      <c r="M78" s="31">
        <v>799.3</v>
      </c>
      <c r="N78" s="31">
        <v>763.6</v>
      </c>
      <c r="O78" s="247">
        <v>7071650</v>
      </c>
      <c r="P78" s="248">
        <v>0.19242053789731051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45197</v>
      </c>
      <c r="E79" s="38">
        <v>64.3</v>
      </c>
      <c r="F79" s="38">
        <v>64.066666666666663</v>
      </c>
      <c r="G79" s="39">
        <v>63.23333333333332</v>
      </c>
      <c r="H79" s="39">
        <v>62.166666666666657</v>
      </c>
      <c r="I79" s="39">
        <v>61.333333333333314</v>
      </c>
      <c r="J79" s="39">
        <v>65.133333333333326</v>
      </c>
      <c r="K79" s="39">
        <v>65.966666666666669</v>
      </c>
      <c r="L79" s="39">
        <v>67.033333333333331</v>
      </c>
      <c r="M79" s="31">
        <v>64.900000000000006</v>
      </c>
      <c r="N79" s="31">
        <v>63</v>
      </c>
      <c r="O79" s="247">
        <v>128947500</v>
      </c>
      <c r="P79" s="248">
        <v>2.5407049561638934E-2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45197</v>
      </c>
      <c r="E80" s="38">
        <v>645.4</v>
      </c>
      <c r="F80" s="38">
        <v>645.36666666666667</v>
      </c>
      <c r="G80" s="39">
        <v>639.0333333333333</v>
      </c>
      <c r="H80" s="39">
        <v>632.66666666666663</v>
      </c>
      <c r="I80" s="39">
        <v>626.33333333333326</v>
      </c>
      <c r="J80" s="39">
        <v>651.73333333333335</v>
      </c>
      <c r="K80" s="39">
        <v>658.06666666666661</v>
      </c>
      <c r="L80" s="39">
        <v>664.43333333333339</v>
      </c>
      <c r="M80" s="31">
        <v>651.70000000000005</v>
      </c>
      <c r="N80" s="31">
        <v>639</v>
      </c>
      <c r="O80" s="247">
        <v>7445100</v>
      </c>
      <c r="P80" s="248">
        <v>7.0335853701424299E-3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45197</v>
      </c>
      <c r="E81" s="38">
        <v>1013.6</v>
      </c>
      <c r="F81" s="38">
        <v>1011.3333333333334</v>
      </c>
      <c r="G81" s="39">
        <v>1007.3666666666668</v>
      </c>
      <c r="H81" s="39">
        <v>1001.1333333333334</v>
      </c>
      <c r="I81" s="39">
        <v>997.16666666666686</v>
      </c>
      <c r="J81" s="39">
        <v>1017.5666666666667</v>
      </c>
      <c r="K81" s="39">
        <v>1021.5333333333332</v>
      </c>
      <c r="L81" s="39">
        <v>1027.7666666666667</v>
      </c>
      <c r="M81" s="31">
        <v>1015.3</v>
      </c>
      <c r="N81" s="31">
        <v>1005.1</v>
      </c>
      <c r="O81" s="247">
        <v>8292000</v>
      </c>
      <c r="P81" s="248">
        <v>1.1836485661989018E-2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45197</v>
      </c>
      <c r="E82" s="38">
        <v>1667.25</v>
      </c>
      <c r="F82" s="38">
        <v>1670.3999999999999</v>
      </c>
      <c r="G82" s="39">
        <v>1659.2999999999997</v>
      </c>
      <c r="H82" s="39">
        <v>1651.35</v>
      </c>
      <c r="I82" s="39">
        <v>1640.2499999999998</v>
      </c>
      <c r="J82" s="39">
        <v>1678.3499999999997</v>
      </c>
      <c r="K82" s="39">
        <v>1689.4499999999996</v>
      </c>
      <c r="L82" s="39">
        <v>1697.3999999999996</v>
      </c>
      <c r="M82" s="31">
        <v>1681.5</v>
      </c>
      <c r="N82" s="31">
        <v>1662.45</v>
      </c>
      <c r="O82" s="247">
        <v>3112200</v>
      </c>
      <c r="P82" s="248">
        <v>-7.874015748031496E-3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45197</v>
      </c>
      <c r="E83" s="38">
        <v>313.5</v>
      </c>
      <c r="F83" s="38">
        <v>312.2</v>
      </c>
      <c r="G83" s="39">
        <v>308.25</v>
      </c>
      <c r="H83" s="39">
        <v>303</v>
      </c>
      <c r="I83" s="39">
        <v>299.05</v>
      </c>
      <c r="J83" s="39">
        <v>317.45</v>
      </c>
      <c r="K83" s="39">
        <v>321.39999999999992</v>
      </c>
      <c r="L83" s="39">
        <v>326.64999999999998</v>
      </c>
      <c r="M83" s="31">
        <v>316.14999999999998</v>
      </c>
      <c r="N83" s="31">
        <v>306.95</v>
      </c>
      <c r="O83" s="247">
        <v>7968000</v>
      </c>
      <c r="P83" s="248">
        <v>1.5031847133757962E-2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45197</v>
      </c>
      <c r="E84" s="38">
        <v>1864.5</v>
      </c>
      <c r="F84" s="38">
        <v>1868.0333333333335</v>
      </c>
      <c r="G84" s="39">
        <v>1852.0666666666671</v>
      </c>
      <c r="H84" s="39">
        <v>1839.6333333333334</v>
      </c>
      <c r="I84" s="39">
        <v>1823.666666666667</v>
      </c>
      <c r="J84" s="39">
        <v>1880.4666666666672</v>
      </c>
      <c r="K84" s="39">
        <v>1896.4333333333338</v>
      </c>
      <c r="L84" s="39">
        <v>1908.8666666666672</v>
      </c>
      <c r="M84" s="31">
        <v>1884</v>
      </c>
      <c r="N84" s="31">
        <v>1855.6</v>
      </c>
      <c r="O84" s="247">
        <v>14623825</v>
      </c>
      <c r="P84" s="248">
        <v>1.3797418335089568E-2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45197</v>
      </c>
      <c r="E85" s="38">
        <v>452.95</v>
      </c>
      <c r="F85" s="38">
        <v>455.08333333333331</v>
      </c>
      <c r="G85" s="39">
        <v>449.56666666666661</v>
      </c>
      <c r="H85" s="39">
        <v>446.18333333333328</v>
      </c>
      <c r="I85" s="39">
        <v>440.66666666666657</v>
      </c>
      <c r="J85" s="39">
        <v>458.46666666666664</v>
      </c>
      <c r="K85" s="39">
        <v>463.98333333333341</v>
      </c>
      <c r="L85" s="39">
        <v>467.36666666666667</v>
      </c>
      <c r="M85" s="31">
        <v>460.6</v>
      </c>
      <c r="N85" s="31">
        <v>451.7</v>
      </c>
      <c r="O85" s="247">
        <v>9295000</v>
      </c>
      <c r="P85" s="248">
        <v>1.487648423638597E-2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45197</v>
      </c>
      <c r="E86" s="38">
        <v>3979.3</v>
      </c>
      <c r="F86" s="38">
        <v>3983.2833333333333</v>
      </c>
      <c r="G86" s="39">
        <v>3960.1166666666668</v>
      </c>
      <c r="H86" s="39">
        <v>3940.9333333333334</v>
      </c>
      <c r="I86" s="39">
        <v>3917.7666666666669</v>
      </c>
      <c r="J86" s="39">
        <v>4002.4666666666667</v>
      </c>
      <c r="K86" s="39">
        <v>4025.6333333333337</v>
      </c>
      <c r="L86" s="39">
        <v>4044.8166666666666</v>
      </c>
      <c r="M86" s="31">
        <v>4006.45</v>
      </c>
      <c r="N86" s="31">
        <v>3964.1</v>
      </c>
      <c r="O86" s="247">
        <v>5014200</v>
      </c>
      <c r="P86" s="248">
        <v>7.0494667711032116E-3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45197</v>
      </c>
      <c r="E87" s="38">
        <v>1368.4</v>
      </c>
      <c r="F87" s="38">
        <v>1371.4666666666665</v>
      </c>
      <c r="G87" s="39">
        <v>1356.9333333333329</v>
      </c>
      <c r="H87" s="39">
        <v>1345.4666666666665</v>
      </c>
      <c r="I87" s="39">
        <v>1330.9333333333329</v>
      </c>
      <c r="J87" s="39">
        <v>1382.9333333333329</v>
      </c>
      <c r="K87" s="39">
        <v>1397.4666666666662</v>
      </c>
      <c r="L87" s="39">
        <v>1408.9333333333329</v>
      </c>
      <c r="M87" s="31">
        <v>1386</v>
      </c>
      <c r="N87" s="31">
        <v>1360</v>
      </c>
      <c r="O87" s="247">
        <v>5525000</v>
      </c>
      <c r="P87" s="248">
        <v>8.3036773428232496E-3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45197</v>
      </c>
      <c r="E88" s="38">
        <v>1238.0999999999999</v>
      </c>
      <c r="F88" s="38">
        <v>1237.25</v>
      </c>
      <c r="G88" s="39">
        <v>1229.9000000000001</v>
      </c>
      <c r="H88" s="39">
        <v>1221.7</v>
      </c>
      <c r="I88" s="39">
        <v>1214.3500000000001</v>
      </c>
      <c r="J88" s="39">
        <v>1245.45</v>
      </c>
      <c r="K88" s="39">
        <v>1252.8</v>
      </c>
      <c r="L88" s="39">
        <v>1261</v>
      </c>
      <c r="M88" s="31">
        <v>1244.5999999999999</v>
      </c>
      <c r="N88" s="31">
        <v>1229.05</v>
      </c>
      <c r="O88" s="247">
        <v>9809100</v>
      </c>
      <c r="P88" s="248">
        <v>4.6136618141097423E-2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45197</v>
      </c>
      <c r="E89" s="38">
        <v>2427.0500000000002</v>
      </c>
      <c r="F89" s="38">
        <v>2425.3000000000002</v>
      </c>
      <c r="G89" s="39">
        <v>2411.8000000000002</v>
      </c>
      <c r="H89" s="39">
        <v>2396.5500000000002</v>
      </c>
      <c r="I89" s="39">
        <v>2383.0500000000002</v>
      </c>
      <c r="J89" s="39">
        <v>2440.5500000000002</v>
      </c>
      <c r="K89" s="39">
        <v>2454.0500000000002</v>
      </c>
      <c r="L89" s="39">
        <v>2469.3000000000002</v>
      </c>
      <c r="M89" s="31">
        <v>2438.8000000000002</v>
      </c>
      <c r="N89" s="31">
        <v>2410.0500000000002</v>
      </c>
      <c r="O89" s="247">
        <v>5779800</v>
      </c>
      <c r="P89" s="248">
        <v>1.8720748829953199E-3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45197</v>
      </c>
      <c r="E90" s="38">
        <v>1582.95</v>
      </c>
      <c r="F90" s="38">
        <v>1586.8</v>
      </c>
      <c r="G90" s="39">
        <v>1576.6</v>
      </c>
      <c r="H90" s="39">
        <v>1570.25</v>
      </c>
      <c r="I90" s="39">
        <v>1560.05</v>
      </c>
      <c r="J90" s="39">
        <v>1593.1499999999999</v>
      </c>
      <c r="K90" s="39">
        <v>1603.3500000000001</v>
      </c>
      <c r="L90" s="39">
        <v>1609.6999999999998</v>
      </c>
      <c r="M90" s="31">
        <v>1597</v>
      </c>
      <c r="N90" s="31">
        <v>1580.45</v>
      </c>
      <c r="O90" s="247">
        <v>132678700</v>
      </c>
      <c r="P90" s="248">
        <v>1.0908054695324581E-2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45197</v>
      </c>
      <c r="E91" s="38">
        <v>643.25</v>
      </c>
      <c r="F91" s="38">
        <v>643.65</v>
      </c>
      <c r="G91" s="39">
        <v>636.65</v>
      </c>
      <c r="H91" s="39">
        <v>630.04999999999995</v>
      </c>
      <c r="I91" s="39">
        <v>623.04999999999995</v>
      </c>
      <c r="J91" s="39">
        <v>650.25</v>
      </c>
      <c r="K91" s="39">
        <v>657.25</v>
      </c>
      <c r="L91" s="39">
        <v>663.85</v>
      </c>
      <c r="M91" s="31">
        <v>650.65</v>
      </c>
      <c r="N91" s="31">
        <v>637.04999999999995</v>
      </c>
      <c r="O91" s="247">
        <v>17057700</v>
      </c>
      <c r="P91" s="248">
        <v>1.8321513002364065E-2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45197</v>
      </c>
      <c r="E92" s="38">
        <v>2951.05</v>
      </c>
      <c r="F92" s="38">
        <v>2959.2666666666669</v>
      </c>
      <c r="G92" s="39">
        <v>2938.6333333333337</v>
      </c>
      <c r="H92" s="39">
        <v>2926.2166666666667</v>
      </c>
      <c r="I92" s="39">
        <v>2905.5833333333335</v>
      </c>
      <c r="J92" s="39">
        <v>2971.6833333333338</v>
      </c>
      <c r="K92" s="39">
        <v>2992.3166666666671</v>
      </c>
      <c r="L92" s="39">
        <v>3004.733333333334</v>
      </c>
      <c r="M92" s="31">
        <v>2979.9</v>
      </c>
      <c r="N92" s="31">
        <v>2946.85</v>
      </c>
      <c r="O92" s="247">
        <v>3916800</v>
      </c>
      <c r="P92" s="248">
        <v>1.729780271154745E-2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45197</v>
      </c>
      <c r="E93" s="38">
        <v>487.7</v>
      </c>
      <c r="F93" s="38">
        <v>486.65000000000003</v>
      </c>
      <c r="G93" s="39">
        <v>481.75000000000006</v>
      </c>
      <c r="H93" s="39">
        <v>475.8</v>
      </c>
      <c r="I93" s="39">
        <v>470.90000000000003</v>
      </c>
      <c r="J93" s="39">
        <v>492.60000000000008</v>
      </c>
      <c r="K93" s="39">
        <v>497.50000000000006</v>
      </c>
      <c r="L93" s="39">
        <v>503.4500000000001</v>
      </c>
      <c r="M93" s="31">
        <v>491.55</v>
      </c>
      <c r="N93" s="31">
        <v>480.7</v>
      </c>
      <c r="O93" s="247">
        <v>25156600</v>
      </c>
      <c r="P93" s="248">
        <v>-9.8087838210172487E-3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45197</v>
      </c>
      <c r="E94" s="38">
        <v>168.45</v>
      </c>
      <c r="F94" s="38">
        <v>169.33333333333331</v>
      </c>
      <c r="G94" s="39">
        <v>166.56666666666663</v>
      </c>
      <c r="H94" s="39">
        <v>164.68333333333331</v>
      </c>
      <c r="I94" s="39">
        <v>161.91666666666663</v>
      </c>
      <c r="J94" s="39">
        <v>171.21666666666664</v>
      </c>
      <c r="K94" s="39">
        <v>173.98333333333329</v>
      </c>
      <c r="L94" s="39">
        <v>175.86666666666665</v>
      </c>
      <c r="M94" s="31">
        <v>172.1</v>
      </c>
      <c r="N94" s="31">
        <v>167.45</v>
      </c>
      <c r="O94" s="247">
        <v>39347200</v>
      </c>
      <c r="P94" s="248">
        <v>-4.206451612903226E-2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45197</v>
      </c>
      <c r="E95" s="38">
        <v>255.65</v>
      </c>
      <c r="F95" s="38">
        <v>256.28333333333336</v>
      </c>
      <c r="G95" s="39">
        <v>252.7166666666667</v>
      </c>
      <c r="H95" s="39">
        <v>249.78333333333333</v>
      </c>
      <c r="I95" s="39">
        <v>246.21666666666667</v>
      </c>
      <c r="J95" s="39">
        <v>259.2166666666667</v>
      </c>
      <c r="K95" s="39">
        <v>262.78333333333342</v>
      </c>
      <c r="L95" s="39">
        <v>265.71666666666675</v>
      </c>
      <c r="M95" s="31">
        <v>259.85000000000002</v>
      </c>
      <c r="N95" s="31">
        <v>253.35</v>
      </c>
      <c r="O95" s="247">
        <v>47047500</v>
      </c>
      <c r="P95" s="248">
        <v>1.2492736780941312E-2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45197</v>
      </c>
      <c r="E96" s="38">
        <v>2520.85</v>
      </c>
      <c r="F96" s="38">
        <v>2522.3666666666663</v>
      </c>
      <c r="G96" s="39">
        <v>2511.1833333333325</v>
      </c>
      <c r="H96" s="39">
        <v>2501.516666666666</v>
      </c>
      <c r="I96" s="39">
        <v>2490.3333333333321</v>
      </c>
      <c r="J96" s="39">
        <v>2532.0333333333328</v>
      </c>
      <c r="K96" s="39">
        <v>2543.2166666666662</v>
      </c>
      <c r="L96" s="39">
        <v>2552.8833333333332</v>
      </c>
      <c r="M96" s="31">
        <v>2533.5500000000002</v>
      </c>
      <c r="N96" s="31">
        <v>2512.6999999999998</v>
      </c>
      <c r="O96" s="247">
        <v>8473200</v>
      </c>
      <c r="P96" s="248">
        <v>2.5674546973163379E-2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45197</v>
      </c>
      <c r="E97" s="38">
        <v>187.4</v>
      </c>
      <c r="F97" s="38">
        <v>190.58333333333334</v>
      </c>
      <c r="G97" s="39">
        <v>183.56666666666669</v>
      </c>
      <c r="H97" s="39">
        <v>179.73333333333335</v>
      </c>
      <c r="I97" s="39">
        <v>172.7166666666667</v>
      </c>
      <c r="J97" s="39">
        <v>194.41666666666669</v>
      </c>
      <c r="K97" s="39">
        <v>201.43333333333334</v>
      </c>
      <c r="L97" s="39">
        <v>205.26666666666668</v>
      </c>
      <c r="M97" s="31">
        <v>197.6</v>
      </c>
      <c r="N97" s="31">
        <v>186.75</v>
      </c>
      <c r="O97" s="247">
        <v>67554600</v>
      </c>
      <c r="P97" s="248">
        <v>-2.4091947248213366E-2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45197</v>
      </c>
      <c r="E98" s="38">
        <v>974.15</v>
      </c>
      <c r="F98" s="38">
        <v>972.19999999999993</v>
      </c>
      <c r="G98" s="39">
        <v>969.34999999999991</v>
      </c>
      <c r="H98" s="39">
        <v>964.55</v>
      </c>
      <c r="I98" s="39">
        <v>961.69999999999993</v>
      </c>
      <c r="J98" s="39">
        <v>976.99999999999989</v>
      </c>
      <c r="K98" s="39">
        <v>979.85</v>
      </c>
      <c r="L98" s="39">
        <v>984.64999999999986</v>
      </c>
      <c r="M98" s="31">
        <v>975.05</v>
      </c>
      <c r="N98" s="31">
        <v>967.4</v>
      </c>
      <c r="O98" s="247">
        <v>88491900</v>
      </c>
      <c r="P98" s="248">
        <v>6.4566979284429084E-3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45197</v>
      </c>
      <c r="E99" s="38">
        <v>1350.35</v>
      </c>
      <c r="F99" s="38">
        <v>1355.65</v>
      </c>
      <c r="G99" s="39">
        <v>1340.3500000000001</v>
      </c>
      <c r="H99" s="39">
        <v>1330.3500000000001</v>
      </c>
      <c r="I99" s="39">
        <v>1315.0500000000002</v>
      </c>
      <c r="J99" s="39">
        <v>1365.65</v>
      </c>
      <c r="K99" s="39">
        <v>1380.9500000000003</v>
      </c>
      <c r="L99" s="39">
        <v>1390.95</v>
      </c>
      <c r="M99" s="31">
        <v>1370.95</v>
      </c>
      <c r="N99" s="31">
        <v>1345.65</v>
      </c>
      <c r="O99" s="247">
        <v>3239500</v>
      </c>
      <c r="P99" s="248">
        <v>-1.3700715481808495E-2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45197</v>
      </c>
      <c r="E100" s="38">
        <v>539.70000000000005</v>
      </c>
      <c r="F100" s="38">
        <v>546.2833333333333</v>
      </c>
      <c r="G100" s="39">
        <v>532.06666666666661</v>
      </c>
      <c r="H100" s="39">
        <v>524.43333333333328</v>
      </c>
      <c r="I100" s="39">
        <v>510.21666666666658</v>
      </c>
      <c r="J100" s="39">
        <v>553.91666666666663</v>
      </c>
      <c r="K100" s="39">
        <v>568.13333333333333</v>
      </c>
      <c r="L100" s="39">
        <v>575.76666666666665</v>
      </c>
      <c r="M100" s="31">
        <v>560.5</v>
      </c>
      <c r="N100" s="31">
        <v>538.65</v>
      </c>
      <c r="O100" s="247">
        <v>8394000</v>
      </c>
      <c r="P100" s="248">
        <v>4.7743868189477623E-2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45197</v>
      </c>
      <c r="E101" s="38">
        <v>10</v>
      </c>
      <c r="F101" s="38">
        <v>10</v>
      </c>
      <c r="G101" s="39">
        <v>9.75</v>
      </c>
      <c r="H101" s="39">
        <v>9.5</v>
      </c>
      <c r="I101" s="39">
        <v>9.25</v>
      </c>
      <c r="J101" s="39">
        <v>10.25</v>
      </c>
      <c r="K101" s="39">
        <v>10.5</v>
      </c>
      <c r="L101" s="39">
        <v>10.75</v>
      </c>
      <c r="M101" s="31">
        <v>10.25</v>
      </c>
      <c r="N101" s="31">
        <v>9.75</v>
      </c>
      <c r="O101" s="247">
        <v>1063680000</v>
      </c>
      <c r="P101" s="248">
        <v>3.7747244451155067E-3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45197</v>
      </c>
      <c r="E102" s="38">
        <v>128.5</v>
      </c>
      <c r="F102" s="38">
        <v>129.43333333333331</v>
      </c>
      <c r="G102" s="39">
        <v>126.46666666666661</v>
      </c>
      <c r="H102" s="39">
        <v>124.43333333333331</v>
      </c>
      <c r="I102" s="39">
        <v>121.46666666666661</v>
      </c>
      <c r="J102" s="39">
        <v>131.46666666666661</v>
      </c>
      <c r="K102" s="39">
        <v>134.43333333333331</v>
      </c>
      <c r="L102" s="39">
        <v>136.46666666666661</v>
      </c>
      <c r="M102" s="31">
        <v>132.4</v>
      </c>
      <c r="N102" s="31">
        <v>127.4</v>
      </c>
      <c r="O102" s="247">
        <v>109160000</v>
      </c>
      <c r="P102" s="248">
        <v>9.6189419163891978E-3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45197</v>
      </c>
      <c r="E103" s="38">
        <v>95.65</v>
      </c>
      <c r="F103" s="38">
        <v>95.933333333333337</v>
      </c>
      <c r="G103" s="39">
        <v>94.01666666666668</v>
      </c>
      <c r="H103" s="39">
        <v>92.38333333333334</v>
      </c>
      <c r="I103" s="39">
        <v>90.466666666666683</v>
      </c>
      <c r="J103" s="39">
        <v>97.566666666666677</v>
      </c>
      <c r="K103" s="39">
        <v>99.483333333333334</v>
      </c>
      <c r="L103" s="39">
        <v>101.11666666666667</v>
      </c>
      <c r="M103" s="31">
        <v>97.85</v>
      </c>
      <c r="N103" s="31">
        <v>94.3</v>
      </c>
      <c r="O103" s="247">
        <v>279120000</v>
      </c>
      <c r="P103" s="248">
        <v>2.9488243430152144E-2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45197</v>
      </c>
      <c r="E104" s="38">
        <v>138.85</v>
      </c>
      <c r="F104" s="38">
        <v>139.54999999999998</v>
      </c>
      <c r="G104" s="39">
        <v>136.44999999999996</v>
      </c>
      <c r="H104" s="39">
        <v>134.04999999999998</v>
      </c>
      <c r="I104" s="39">
        <v>130.94999999999996</v>
      </c>
      <c r="J104" s="39">
        <v>141.94999999999996</v>
      </c>
      <c r="K104" s="39">
        <v>145.04999999999998</v>
      </c>
      <c r="L104" s="39">
        <v>147.44999999999996</v>
      </c>
      <c r="M104" s="31">
        <v>142.65</v>
      </c>
      <c r="N104" s="31">
        <v>137.15</v>
      </c>
      <c r="O104" s="247">
        <v>59985000</v>
      </c>
      <c r="P104" s="248">
        <v>7.9497907949790794E-2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45197</v>
      </c>
      <c r="E105" s="38">
        <v>462.3</v>
      </c>
      <c r="F105" s="38">
        <v>463.76666666666665</v>
      </c>
      <c r="G105" s="39">
        <v>457.73333333333329</v>
      </c>
      <c r="H105" s="39">
        <v>453.16666666666663</v>
      </c>
      <c r="I105" s="39">
        <v>447.13333333333327</v>
      </c>
      <c r="J105" s="39">
        <v>468.33333333333331</v>
      </c>
      <c r="K105" s="39">
        <v>474.36666666666662</v>
      </c>
      <c r="L105" s="39">
        <v>478.93333333333334</v>
      </c>
      <c r="M105" s="31">
        <v>469.8</v>
      </c>
      <c r="N105" s="31">
        <v>459.2</v>
      </c>
      <c r="O105" s="247">
        <v>10274000</v>
      </c>
      <c r="P105" s="248">
        <v>2.4684585847504114E-2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45197</v>
      </c>
      <c r="E106" s="38">
        <v>424.5</v>
      </c>
      <c r="F106" s="38">
        <v>424.75</v>
      </c>
      <c r="G106" s="39">
        <v>422.05</v>
      </c>
      <c r="H106" s="39">
        <v>419.6</v>
      </c>
      <c r="I106" s="39">
        <v>416.90000000000003</v>
      </c>
      <c r="J106" s="39">
        <v>427.2</v>
      </c>
      <c r="K106" s="39">
        <v>429.90000000000003</v>
      </c>
      <c r="L106" s="39">
        <v>432.34999999999997</v>
      </c>
      <c r="M106" s="31">
        <v>427.45</v>
      </c>
      <c r="N106" s="31">
        <v>422.3</v>
      </c>
      <c r="O106" s="247">
        <v>19044000</v>
      </c>
      <c r="P106" s="248">
        <v>-1.100955546323224E-2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45197</v>
      </c>
      <c r="E107" s="38">
        <v>255.7</v>
      </c>
      <c r="F107" s="38">
        <v>255.98333333333332</v>
      </c>
      <c r="G107" s="39">
        <v>252.06666666666666</v>
      </c>
      <c r="H107" s="39">
        <v>248.43333333333334</v>
      </c>
      <c r="I107" s="39">
        <v>244.51666666666668</v>
      </c>
      <c r="J107" s="39">
        <v>259.61666666666667</v>
      </c>
      <c r="K107" s="39">
        <v>263.5333333333333</v>
      </c>
      <c r="L107" s="39">
        <v>267.16666666666663</v>
      </c>
      <c r="M107" s="31">
        <v>259.89999999999998</v>
      </c>
      <c r="N107" s="31">
        <v>252.35</v>
      </c>
      <c r="O107" s="247">
        <v>26314600</v>
      </c>
      <c r="P107" s="248">
        <v>-2.9414910685634826E-2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45197</v>
      </c>
      <c r="E108" s="38">
        <v>3237.45</v>
      </c>
      <c r="F108" s="38">
        <v>3229.7333333333336</v>
      </c>
      <c r="G108" s="39">
        <v>3174.0166666666673</v>
      </c>
      <c r="H108" s="39">
        <v>3110.5833333333339</v>
      </c>
      <c r="I108" s="39">
        <v>3054.8666666666677</v>
      </c>
      <c r="J108" s="39">
        <v>3293.166666666667</v>
      </c>
      <c r="K108" s="39">
        <v>3348.8833333333332</v>
      </c>
      <c r="L108" s="39">
        <v>3412.3166666666666</v>
      </c>
      <c r="M108" s="31">
        <v>3285.45</v>
      </c>
      <c r="N108" s="31">
        <v>3166.3</v>
      </c>
      <c r="O108" s="247">
        <v>667200</v>
      </c>
      <c r="P108" s="248">
        <v>3.2497678737233054E-2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45197</v>
      </c>
      <c r="E109" s="38">
        <v>2463.5500000000002</v>
      </c>
      <c r="F109" s="38">
        <v>2471.7333333333331</v>
      </c>
      <c r="G109" s="39">
        <v>2444.8666666666663</v>
      </c>
      <c r="H109" s="39">
        <v>2426.1833333333334</v>
      </c>
      <c r="I109" s="39">
        <v>2399.3166666666666</v>
      </c>
      <c r="J109" s="39">
        <v>2490.4166666666661</v>
      </c>
      <c r="K109" s="39">
        <v>2517.2833333333328</v>
      </c>
      <c r="L109" s="39">
        <v>2535.9666666666658</v>
      </c>
      <c r="M109" s="31">
        <v>2498.6</v>
      </c>
      <c r="N109" s="31">
        <v>2453.0500000000002</v>
      </c>
      <c r="O109" s="247">
        <v>6682500</v>
      </c>
      <c r="P109" s="248">
        <v>-1.4860023882181239E-2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45197</v>
      </c>
      <c r="E110" s="38">
        <v>1431.65</v>
      </c>
      <c r="F110" s="38">
        <v>1430.3833333333332</v>
      </c>
      <c r="G110" s="39">
        <v>1424.3666666666663</v>
      </c>
      <c r="H110" s="39">
        <v>1417.083333333333</v>
      </c>
      <c r="I110" s="39">
        <v>1411.0666666666662</v>
      </c>
      <c r="J110" s="39">
        <v>1437.6666666666665</v>
      </c>
      <c r="K110" s="39">
        <v>1443.6833333333334</v>
      </c>
      <c r="L110" s="39">
        <v>1450.9666666666667</v>
      </c>
      <c r="M110" s="31">
        <v>1436.4</v>
      </c>
      <c r="N110" s="31">
        <v>1423.1</v>
      </c>
      <c r="O110" s="247">
        <v>20170500</v>
      </c>
      <c r="P110" s="248">
        <v>-4.4421411120159921E-3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45197</v>
      </c>
      <c r="E111" s="38">
        <v>178.35</v>
      </c>
      <c r="F111" s="38">
        <v>179.36666666666665</v>
      </c>
      <c r="G111" s="39">
        <v>176.5333333333333</v>
      </c>
      <c r="H111" s="39">
        <v>174.71666666666667</v>
      </c>
      <c r="I111" s="39">
        <v>171.88333333333333</v>
      </c>
      <c r="J111" s="39">
        <v>181.18333333333328</v>
      </c>
      <c r="K111" s="39">
        <v>184.01666666666659</v>
      </c>
      <c r="L111" s="39">
        <v>185.83333333333326</v>
      </c>
      <c r="M111" s="31">
        <v>182.2</v>
      </c>
      <c r="N111" s="31">
        <v>177.55</v>
      </c>
      <c r="O111" s="247">
        <v>86951600</v>
      </c>
      <c r="P111" s="248">
        <v>-4.8640024903692748E-3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45197</v>
      </c>
      <c r="E112" s="38">
        <v>1483.05</v>
      </c>
      <c r="F112" s="38">
        <v>1477.1833333333334</v>
      </c>
      <c r="G112" s="39">
        <v>1469.8666666666668</v>
      </c>
      <c r="H112" s="39">
        <v>1456.6833333333334</v>
      </c>
      <c r="I112" s="39">
        <v>1449.3666666666668</v>
      </c>
      <c r="J112" s="39">
        <v>1490.3666666666668</v>
      </c>
      <c r="K112" s="39">
        <v>1497.6833333333334</v>
      </c>
      <c r="L112" s="39">
        <v>1510.8666666666668</v>
      </c>
      <c r="M112" s="31">
        <v>1484.5</v>
      </c>
      <c r="N112" s="31">
        <v>1464</v>
      </c>
      <c r="O112" s="247">
        <v>24477600</v>
      </c>
      <c r="P112" s="248">
        <v>-1.3731747413209554E-2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45197</v>
      </c>
      <c r="E113" s="38">
        <v>91.65</v>
      </c>
      <c r="F113" s="38">
        <v>91.516666666666652</v>
      </c>
      <c r="G113" s="39">
        <v>90.983333333333306</v>
      </c>
      <c r="H113" s="39">
        <v>90.316666666666649</v>
      </c>
      <c r="I113" s="39">
        <v>89.783333333333303</v>
      </c>
      <c r="J113" s="39">
        <v>92.183333333333309</v>
      </c>
      <c r="K113" s="39">
        <v>92.716666666666669</v>
      </c>
      <c r="L113" s="39">
        <v>93.383333333333312</v>
      </c>
      <c r="M113" s="31">
        <v>92.05</v>
      </c>
      <c r="N113" s="31">
        <v>90.85</v>
      </c>
      <c r="O113" s="247">
        <v>103886250</v>
      </c>
      <c r="P113" s="248">
        <v>-3.1808401160071101E-3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45197</v>
      </c>
      <c r="E114" s="38">
        <v>888.75</v>
      </c>
      <c r="F114" s="38">
        <v>886.68333333333339</v>
      </c>
      <c r="G114" s="39">
        <v>876.26666666666677</v>
      </c>
      <c r="H114" s="39">
        <v>863.78333333333342</v>
      </c>
      <c r="I114" s="39">
        <v>853.36666666666679</v>
      </c>
      <c r="J114" s="39">
        <v>899.16666666666674</v>
      </c>
      <c r="K114" s="39">
        <v>909.58333333333326</v>
      </c>
      <c r="L114" s="39">
        <v>922.06666666666672</v>
      </c>
      <c r="M114" s="31">
        <v>897.1</v>
      </c>
      <c r="N114" s="31">
        <v>874.2</v>
      </c>
      <c r="O114" s="247">
        <v>1557400</v>
      </c>
      <c r="P114" s="248">
        <v>-2.9130253849354972E-3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45197</v>
      </c>
      <c r="E115" s="38">
        <v>706.55</v>
      </c>
      <c r="F115" s="38">
        <v>706.66666666666663</v>
      </c>
      <c r="G115" s="39">
        <v>698.93333333333328</v>
      </c>
      <c r="H115" s="39">
        <v>691.31666666666661</v>
      </c>
      <c r="I115" s="39">
        <v>683.58333333333326</v>
      </c>
      <c r="J115" s="39">
        <v>714.2833333333333</v>
      </c>
      <c r="K115" s="39">
        <v>722.01666666666665</v>
      </c>
      <c r="L115" s="39">
        <v>729.63333333333333</v>
      </c>
      <c r="M115" s="31">
        <v>714.4</v>
      </c>
      <c r="N115" s="31">
        <v>699.05</v>
      </c>
      <c r="O115" s="247">
        <v>14244125</v>
      </c>
      <c r="P115" s="248">
        <v>1.1494967068472722E-2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45197</v>
      </c>
      <c r="E116" s="38">
        <v>444.8</v>
      </c>
      <c r="F116" s="38">
        <v>443.63333333333338</v>
      </c>
      <c r="G116" s="39">
        <v>441.26666666666677</v>
      </c>
      <c r="H116" s="39">
        <v>437.73333333333341</v>
      </c>
      <c r="I116" s="39">
        <v>435.36666666666679</v>
      </c>
      <c r="J116" s="39">
        <v>447.16666666666674</v>
      </c>
      <c r="K116" s="39">
        <v>449.53333333333342</v>
      </c>
      <c r="L116" s="39">
        <v>453.06666666666672</v>
      </c>
      <c r="M116" s="31">
        <v>446</v>
      </c>
      <c r="N116" s="31">
        <v>440.1</v>
      </c>
      <c r="O116" s="247">
        <v>66016000</v>
      </c>
      <c r="P116" s="248">
        <v>-1.4521830514951753E-2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45197</v>
      </c>
      <c r="E117" s="38">
        <v>715.05</v>
      </c>
      <c r="F117" s="38">
        <v>710.80000000000007</v>
      </c>
      <c r="G117" s="39">
        <v>702.00000000000011</v>
      </c>
      <c r="H117" s="39">
        <v>688.95</v>
      </c>
      <c r="I117" s="39">
        <v>680.15000000000009</v>
      </c>
      <c r="J117" s="39">
        <v>723.85000000000014</v>
      </c>
      <c r="K117" s="39">
        <v>732.65000000000009</v>
      </c>
      <c r="L117" s="39">
        <v>745.70000000000016</v>
      </c>
      <c r="M117" s="31">
        <v>719.6</v>
      </c>
      <c r="N117" s="31">
        <v>697.75</v>
      </c>
      <c r="O117" s="247">
        <v>24538750</v>
      </c>
      <c r="P117" s="248">
        <v>-9.8355694542519925E-3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45197</v>
      </c>
      <c r="E118" s="38">
        <v>3443.55</v>
      </c>
      <c r="F118" s="38">
        <v>3420.3833333333332</v>
      </c>
      <c r="G118" s="39">
        <v>3369.2666666666664</v>
      </c>
      <c r="H118" s="39">
        <v>3294.9833333333331</v>
      </c>
      <c r="I118" s="39">
        <v>3243.8666666666663</v>
      </c>
      <c r="J118" s="39">
        <v>3494.6666666666665</v>
      </c>
      <c r="K118" s="39">
        <v>3545.7833333333333</v>
      </c>
      <c r="L118" s="39">
        <v>3620.0666666666666</v>
      </c>
      <c r="M118" s="31">
        <v>3471.5</v>
      </c>
      <c r="N118" s="31">
        <v>3346.1</v>
      </c>
      <c r="O118" s="247">
        <v>647250</v>
      </c>
      <c r="P118" s="248">
        <v>5.3295362082994305E-2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45197</v>
      </c>
      <c r="E119" s="38">
        <v>819.65</v>
      </c>
      <c r="F119" s="38">
        <v>815.4</v>
      </c>
      <c r="G119" s="39">
        <v>808.8</v>
      </c>
      <c r="H119" s="39">
        <v>797.94999999999993</v>
      </c>
      <c r="I119" s="39">
        <v>791.34999999999991</v>
      </c>
      <c r="J119" s="39">
        <v>826.25</v>
      </c>
      <c r="K119" s="39">
        <v>832.85000000000014</v>
      </c>
      <c r="L119" s="39">
        <v>843.7</v>
      </c>
      <c r="M119" s="31">
        <v>822</v>
      </c>
      <c r="N119" s="31">
        <v>804.55</v>
      </c>
      <c r="O119" s="247">
        <v>18767700</v>
      </c>
      <c r="P119" s="248">
        <v>1.0760506034608115E-2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45197</v>
      </c>
      <c r="E120" s="38">
        <v>533.45000000000005</v>
      </c>
      <c r="F120" s="38">
        <v>525.80000000000007</v>
      </c>
      <c r="G120" s="39">
        <v>511.25000000000011</v>
      </c>
      <c r="H120" s="39">
        <v>489.05000000000007</v>
      </c>
      <c r="I120" s="39">
        <v>474.50000000000011</v>
      </c>
      <c r="J120" s="39">
        <v>548.00000000000011</v>
      </c>
      <c r="K120" s="39">
        <v>562.55000000000007</v>
      </c>
      <c r="L120" s="39">
        <v>584.75000000000011</v>
      </c>
      <c r="M120" s="31">
        <v>540.35</v>
      </c>
      <c r="N120" s="31">
        <v>503.6</v>
      </c>
      <c r="O120" s="247">
        <v>15690000</v>
      </c>
      <c r="P120" s="248">
        <v>-6.6973909165241957E-2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45197</v>
      </c>
      <c r="E121" s="38">
        <v>1781.05</v>
      </c>
      <c r="F121" s="38">
        <v>1781.1499999999999</v>
      </c>
      <c r="G121" s="39">
        <v>1773.4499999999998</v>
      </c>
      <c r="H121" s="39">
        <v>1765.85</v>
      </c>
      <c r="I121" s="39">
        <v>1758.1499999999999</v>
      </c>
      <c r="J121" s="39">
        <v>1788.7499999999998</v>
      </c>
      <c r="K121" s="39">
        <v>1796.45</v>
      </c>
      <c r="L121" s="39">
        <v>1804.0499999999997</v>
      </c>
      <c r="M121" s="31">
        <v>1788.85</v>
      </c>
      <c r="N121" s="31">
        <v>1773.55</v>
      </c>
      <c r="O121" s="247">
        <v>29219600</v>
      </c>
      <c r="P121" s="248">
        <v>-6.7033297764644724E-4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45197</v>
      </c>
      <c r="E122" s="38">
        <v>130.1</v>
      </c>
      <c r="F122" s="38">
        <v>130.08333333333334</v>
      </c>
      <c r="G122" s="39">
        <v>128.76666666666668</v>
      </c>
      <c r="H122" s="39">
        <v>127.43333333333334</v>
      </c>
      <c r="I122" s="39">
        <v>126.11666666666667</v>
      </c>
      <c r="J122" s="39">
        <v>131.41666666666669</v>
      </c>
      <c r="K122" s="39">
        <v>132.73333333333335</v>
      </c>
      <c r="L122" s="39">
        <v>134.06666666666669</v>
      </c>
      <c r="M122" s="31">
        <v>131.4</v>
      </c>
      <c r="N122" s="31">
        <v>128.75</v>
      </c>
      <c r="O122" s="247">
        <v>65323680</v>
      </c>
      <c r="P122" s="248">
        <v>3.0145245272677444E-3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45197</v>
      </c>
      <c r="E123" s="38">
        <v>2217.35</v>
      </c>
      <c r="F123" s="38">
        <v>2207.3000000000002</v>
      </c>
      <c r="G123" s="39">
        <v>2191.3500000000004</v>
      </c>
      <c r="H123" s="39">
        <v>2165.3500000000004</v>
      </c>
      <c r="I123" s="39">
        <v>2149.4000000000005</v>
      </c>
      <c r="J123" s="39">
        <v>2233.3000000000002</v>
      </c>
      <c r="K123" s="39">
        <v>2249.25</v>
      </c>
      <c r="L123" s="39">
        <v>2275.25</v>
      </c>
      <c r="M123" s="31">
        <v>2223.25</v>
      </c>
      <c r="N123" s="31">
        <v>2181.3000000000002</v>
      </c>
      <c r="O123" s="247">
        <v>613800</v>
      </c>
      <c r="P123" s="248">
        <v>-8.2404265632573925E-3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45197</v>
      </c>
      <c r="E124" s="38">
        <v>409</v>
      </c>
      <c r="F124" s="38">
        <v>405.88333333333338</v>
      </c>
      <c r="G124" s="39">
        <v>398.11666666666679</v>
      </c>
      <c r="H124" s="39">
        <v>387.23333333333341</v>
      </c>
      <c r="I124" s="39">
        <v>379.46666666666681</v>
      </c>
      <c r="J124" s="39">
        <v>416.76666666666677</v>
      </c>
      <c r="K124" s="39">
        <v>424.5333333333333</v>
      </c>
      <c r="L124" s="39">
        <v>435.41666666666674</v>
      </c>
      <c r="M124" s="31">
        <v>413.65</v>
      </c>
      <c r="N124" s="31">
        <v>395</v>
      </c>
      <c r="O124" s="247">
        <v>10521300</v>
      </c>
      <c r="P124" s="248">
        <v>-1.1973180076628353E-2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45197</v>
      </c>
      <c r="E125" s="38">
        <v>453.9</v>
      </c>
      <c r="F125" s="38">
        <v>454.5</v>
      </c>
      <c r="G125" s="39">
        <v>448</v>
      </c>
      <c r="H125" s="39">
        <v>442.1</v>
      </c>
      <c r="I125" s="39">
        <v>435.6</v>
      </c>
      <c r="J125" s="39">
        <v>460.4</v>
      </c>
      <c r="K125" s="39">
        <v>466.9</v>
      </c>
      <c r="L125" s="39">
        <v>472.79999999999995</v>
      </c>
      <c r="M125" s="31">
        <v>461</v>
      </c>
      <c r="N125" s="31">
        <v>448.6</v>
      </c>
      <c r="O125" s="247">
        <v>21618000</v>
      </c>
      <c r="P125" s="248">
        <v>1.8755890669180018E-2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45197</v>
      </c>
      <c r="E126" s="38">
        <v>2742.2</v>
      </c>
      <c r="F126" s="38">
        <v>2741.3833333333332</v>
      </c>
      <c r="G126" s="39">
        <v>2730.8166666666666</v>
      </c>
      <c r="H126" s="39">
        <v>2719.4333333333334</v>
      </c>
      <c r="I126" s="39">
        <v>2708.8666666666668</v>
      </c>
      <c r="J126" s="39">
        <v>2752.7666666666664</v>
      </c>
      <c r="K126" s="39">
        <v>2763.333333333333</v>
      </c>
      <c r="L126" s="39">
        <v>2774.7166666666662</v>
      </c>
      <c r="M126" s="31">
        <v>2751.95</v>
      </c>
      <c r="N126" s="31">
        <v>2730</v>
      </c>
      <c r="O126" s="247">
        <v>6496800</v>
      </c>
      <c r="P126" s="248">
        <v>5.5442616891517276E-4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45197</v>
      </c>
      <c r="E127" s="38">
        <v>5440.75</v>
      </c>
      <c r="F127" s="38">
        <v>5427.9000000000005</v>
      </c>
      <c r="G127" s="39">
        <v>5378.8500000000013</v>
      </c>
      <c r="H127" s="39">
        <v>5316.9500000000007</v>
      </c>
      <c r="I127" s="39">
        <v>5267.9000000000015</v>
      </c>
      <c r="J127" s="39">
        <v>5489.8000000000011</v>
      </c>
      <c r="K127" s="39">
        <v>5538.85</v>
      </c>
      <c r="L127" s="39">
        <v>5600.7500000000009</v>
      </c>
      <c r="M127" s="31">
        <v>5476.95</v>
      </c>
      <c r="N127" s="31">
        <v>5366</v>
      </c>
      <c r="O127" s="247">
        <v>1594500</v>
      </c>
      <c r="P127" s="248">
        <v>-3.6614101866956676E-2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45197</v>
      </c>
      <c r="E128" s="38">
        <v>4605.55</v>
      </c>
      <c r="F128" s="38">
        <v>4592.45</v>
      </c>
      <c r="G128" s="39">
        <v>4553.0999999999995</v>
      </c>
      <c r="H128" s="39">
        <v>4500.6499999999996</v>
      </c>
      <c r="I128" s="39">
        <v>4461.2999999999993</v>
      </c>
      <c r="J128" s="39">
        <v>4644.8999999999996</v>
      </c>
      <c r="K128" s="39">
        <v>4684.25</v>
      </c>
      <c r="L128" s="39">
        <v>4736.7</v>
      </c>
      <c r="M128" s="31">
        <v>4631.8</v>
      </c>
      <c r="N128" s="31">
        <v>4540</v>
      </c>
      <c r="O128" s="247">
        <v>672200</v>
      </c>
      <c r="P128" s="248">
        <v>-6.2093435836782966E-3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45197</v>
      </c>
      <c r="E129" s="38">
        <v>1125.95</v>
      </c>
      <c r="F129" s="38">
        <v>1121.3166666666666</v>
      </c>
      <c r="G129" s="39">
        <v>1106.6333333333332</v>
      </c>
      <c r="H129" s="39">
        <v>1087.3166666666666</v>
      </c>
      <c r="I129" s="39">
        <v>1072.6333333333332</v>
      </c>
      <c r="J129" s="39">
        <v>1140.6333333333332</v>
      </c>
      <c r="K129" s="39">
        <v>1155.3166666666666</v>
      </c>
      <c r="L129" s="39">
        <v>1174.6333333333332</v>
      </c>
      <c r="M129" s="31">
        <v>1136</v>
      </c>
      <c r="N129" s="31">
        <v>1102</v>
      </c>
      <c r="O129" s="247">
        <v>5983150</v>
      </c>
      <c r="P129" s="248">
        <v>4.6224732461355528E-2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45197</v>
      </c>
      <c r="E130" s="38">
        <v>1578.8</v>
      </c>
      <c r="F130" s="38">
        <v>1580.8</v>
      </c>
      <c r="G130" s="39">
        <v>1571.6</v>
      </c>
      <c r="H130" s="39">
        <v>1564.3999999999999</v>
      </c>
      <c r="I130" s="39">
        <v>1555.1999999999998</v>
      </c>
      <c r="J130" s="39">
        <v>1588</v>
      </c>
      <c r="K130" s="39">
        <v>1597.2000000000003</v>
      </c>
      <c r="L130" s="39">
        <v>1604.4</v>
      </c>
      <c r="M130" s="31">
        <v>1590</v>
      </c>
      <c r="N130" s="31">
        <v>1573.6</v>
      </c>
      <c r="O130" s="247">
        <v>14440300</v>
      </c>
      <c r="P130" s="248">
        <v>0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45197</v>
      </c>
      <c r="E131" s="38">
        <v>290.3</v>
      </c>
      <c r="F131" s="38">
        <v>292.16666666666669</v>
      </c>
      <c r="G131" s="39">
        <v>286.68333333333339</v>
      </c>
      <c r="H131" s="39">
        <v>283.06666666666672</v>
      </c>
      <c r="I131" s="39">
        <v>277.58333333333343</v>
      </c>
      <c r="J131" s="39">
        <v>295.78333333333336</v>
      </c>
      <c r="K131" s="39">
        <v>301.26666666666659</v>
      </c>
      <c r="L131" s="39">
        <v>304.88333333333333</v>
      </c>
      <c r="M131" s="31">
        <v>297.64999999999998</v>
      </c>
      <c r="N131" s="31">
        <v>288.55</v>
      </c>
      <c r="O131" s="247">
        <v>43724000</v>
      </c>
      <c r="P131" s="248">
        <v>8.8311429709279174E-2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45197</v>
      </c>
      <c r="E132" s="38">
        <v>151.9</v>
      </c>
      <c r="F132" s="38">
        <v>152.15</v>
      </c>
      <c r="G132" s="39">
        <v>149.60000000000002</v>
      </c>
      <c r="H132" s="39">
        <v>147.30000000000001</v>
      </c>
      <c r="I132" s="39">
        <v>144.75000000000003</v>
      </c>
      <c r="J132" s="39">
        <v>154.45000000000002</v>
      </c>
      <c r="K132" s="39">
        <v>157.00000000000003</v>
      </c>
      <c r="L132" s="39">
        <v>159.30000000000001</v>
      </c>
      <c r="M132" s="31">
        <v>154.69999999999999</v>
      </c>
      <c r="N132" s="31">
        <v>149.85</v>
      </c>
      <c r="O132" s="247">
        <v>79134000</v>
      </c>
      <c r="P132" s="248">
        <v>2.7981293842556508E-2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45197</v>
      </c>
      <c r="E133" s="38">
        <v>579.20000000000005</v>
      </c>
      <c r="F133" s="38">
        <v>578.7166666666667</v>
      </c>
      <c r="G133" s="39">
        <v>576.43333333333339</v>
      </c>
      <c r="H133" s="39">
        <v>573.66666666666674</v>
      </c>
      <c r="I133" s="39">
        <v>571.38333333333344</v>
      </c>
      <c r="J133" s="39">
        <v>581.48333333333335</v>
      </c>
      <c r="K133" s="39">
        <v>583.76666666666665</v>
      </c>
      <c r="L133" s="39">
        <v>586.5333333333333</v>
      </c>
      <c r="M133" s="31">
        <v>581</v>
      </c>
      <c r="N133" s="31">
        <v>575.95000000000005</v>
      </c>
      <c r="O133" s="247">
        <v>11332800</v>
      </c>
      <c r="P133" s="248">
        <v>1.0053475935828877E-2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45197</v>
      </c>
      <c r="E134" s="38">
        <v>10327.15</v>
      </c>
      <c r="F134" s="38">
        <v>10365.983333333334</v>
      </c>
      <c r="G134" s="39">
        <v>10273.866666666667</v>
      </c>
      <c r="H134" s="39">
        <v>10220.583333333334</v>
      </c>
      <c r="I134" s="39">
        <v>10128.466666666667</v>
      </c>
      <c r="J134" s="39">
        <v>10419.266666666666</v>
      </c>
      <c r="K134" s="39">
        <v>10511.383333333335</v>
      </c>
      <c r="L134" s="39">
        <v>10564.666666666666</v>
      </c>
      <c r="M134" s="31">
        <v>10458.1</v>
      </c>
      <c r="N134" s="31">
        <v>10312.700000000001</v>
      </c>
      <c r="O134" s="247">
        <v>2900600</v>
      </c>
      <c r="P134" s="248">
        <v>-4.83754760352695E-3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45197</v>
      </c>
      <c r="E135" s="38">
        <v>1038.05</v>
      </c>
      <c r="F135" s="38">
        <v>1036.3500000000001</v>
      </c>
      <c r="G135" s="39">
        <v>1030.7000000000003</v>
      </c>
      <c r="H135" s="39">
        <v>1023.3500000000001</v>
      </c>
      <c r="I135" s="39">
        <v>1017.7000000000003</v>
      </c>
      <c r="J135" s="39">
        <v>1043.7000000000003</v>
      </c>
      <c r="K135" s="39">
        <v>1049.3500000000004</v>
      </c>
      <c r="L135" s="39">
        <v>1056.7000000000003</v>
      </c>
      <c r="M135" s="31">
        <v>1042</v>
      </c>
      <c r="N135" s="31">
        <v>1029</v>
      </c>
      <c r="O135" s="247">
        <v>9305800</v>
      </c>
      <c r="P135" s="248">
        <v>-2.6258534023557655E-3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45197</v>
      </c>
      <c r="E136" s="38">
        <v>1788.55</v>
      </c>
      <c r="F136" s="38">
        <v>1794.5166666666667</v>
      </c>
      <c r="G136" s="39">
        <v>1754.0333333333333</v>
      </c>
      <c r="H136" s="39">
        <v>1719.5166666666667</v>
      </c>
      <c r="I136" s="39">
        <v>1679.0333333333333</v>
      </c>
      <c r="J136" s="39">
        <v>1829.0333333333333</v>
      </c>
      <c r="K136" s="39">
        <v>1869.5166666666664</v>
      </c>
      <c r="L136" s="39">
        <v>1904.0333333333333</v>
      </c>
      <c r="M136" s="31">
        <v>1835</v>
      </c>
      <c r="N136" s="31">
        <v>1760</v>
      </c>
      <c r="O136" s="247">
        <v>3216400</v>
      </c>
      <c r="P136" s="248">
        <v>-2.9802123552123552E-2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45197</v>
      </c>
      <c r="E137" s="38">
        <v>1405.85</v>
      </c>
      <c r="F137" s="38">
        <v>1403.1333333333332</v>
      </c>
      <c r="G137" s="39">
        <v>1390.7666666666664</v>
      </c>
      <c r="H137" s="39">
        <v>1375.6833333333332</v>
      </c>
      <c r="I137" s="39">
        <v>1363.3166666666664</v>
      </c>
      <c r="J137" s="39">
        <v>1418.2166666666665</v>
      </c>
      <c r="K137" s="39">
        <v>1430.5833333333333</v>
      </c>
      <c r="L137" s="39">
        <v>1445.6666666666665</v>
      </c>
      <c r="M137" s="31">
        <v>1415.5</v>
      </c>
      <c r="N137" s="31">
        <v>1388.05</v>
      </c>
      <c r="O137" s="247">
        <v>1652000</v>
      </c>
      <c r="P137" s="248">
        <v>3.2241939515121221E-2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45197</v>
      </c>
      <c r="E138" s="38">
        <v>925.75</v>
      </c>
      <c r="F138" s="38">
        <v>929.4666666666667</v>
      </c>
      <c r="G138" s="39">
        <v>918.93333333333339</v>
      </c>
      <c r="H138" s="39">
        <v>912.11666666666667</v>
      </c>
      <c r="I138" s="39">
        <v>901.58333333333337</v>
      </c>
      <c r="J138" s="39">
        <v>936.28333333333342</v>
      </c>
      <c r="K138" s="39">
        <v>946.81666666666672</v>
      </c>
      <c r="L138" s="39">
        <v>953.63333333333344</v>
      </c>
      <c r="M138" s="31">
        <v>940</v>
      </c>
      <c r="N138" s="31">
        <v>922.65</v>
      </c>
      <c r="O138" s="247">
        <v>6569600</v>
      </c>
      <c r="P138" s="248">
        <v>6.2492341624800886E-3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45197</v>
      </c>
      <c r="E139" s="38">
        <v>1039.8499999999999</v>
      </c>
      <c r="F139" s="38">
        <v>1040.8333333333333</v>
      </c>
      <c r="G139" s="39">
        <v>1033.1666666666665</v>
      </c>
      <c r="H139" s="39">
        <v>1026.4833333333333</v>
      </c>
      <c r="I139" s="39">
        <v>1018.8166666666666</v>
      </c>
      <c r="J139" s="39">
        <v>1047.5166666666664</v>
      </c>
      <c r="K139" s="39">
        <v>1055.1833333333329</v>
      </c>
      <c r="L139" s="39">
        <v>1061.8666666666663</v>
      </c>
      <c r="M139" s="31">
        <v>1048.5</v>
      </c>
      <c r="N139" s="31">
        <v>1034.1500000000001</v>
      </c>
      <c r="O139" s="247">
        <v>2328000</v>
      </c>
      <c r="P139" s="248">
        <v>-1.0298661174047373E-3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45197</v>
      </c>
      <c r="E140" s="38">
        <v>100.55</v>
      </c>
      <c r="F140" s="38">
        <v>101.39999999999999</v>
      </c>
      <c r="G140" s="39">
        <v>99.249999999999986</v>
      </c>
      <c r="H140" s="39">
        <v>97.949999999999989</v>
      </c>
      <c r="I140" s="39">
        <v>95.799999999999983</v>
      </c>
      <c r="J140" s="39">
        <v>102.69999999999999</v>
      </c>
      <c r="K140" s="39">
        <v>104.85</v>
      </c>
      <c r="L140" s="39">
        <v>106.14999999999999</v>
      </c>
      <c r="M140" s="31">
        <v>103.55</v>
      </c>
      <c r="N140" s="31">
        <v>100.1</v>
      </c>
      <c r="O140" s="247">
        <v>80755400</v>
      </c>
      <c r="P140" s="248">
        <v>5.883448147458574E-2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45197</v>
      </c>
      <c r="E141" s="38">
        <v>2518.25</v>
      </c>
      <c r="F141" s="38">
        <v>2515.2166666666667</v>
      </c>
      <c r="G141" s="39">
        <v>2485.4333333333334</v>
      </c>
      <c r="H141" s="39">
        <v>2452.6166666666668</v>
      </c>
      <c r="I141" s="39">
        <v>2422.8333333333335</v>
      </c>
      <c r="J141" s="39">
        <v>2548.0333333333333</v>
      </c>
      <c r="K141" s="39">
        <v>2577.8166666666671</v>
      </c>
      <c r="L141" s="39">
        <v>2610.6333333333332</v>
      </c>
      <c r="M141" s="31">
        <v>2545</v>
      </c>
      <c r="N141" s="31">
        <v>2482.4</v>
      </c>
      <c r="O141" s="247">
        <v>2650175</v>
      </c>
      <c r="P141" s="248">
        <v>-1.158974358974359E-2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45197</v>
      </c>
      <c r="E142" s="38">
        <v>108883.5</v>
      </c>
      <c r="F142" s="38">
        <v>108844.45</v>
      </c>
      <c r="G142" s="39">
        <v>108239.04999999999</v>
      </c>
      <c r="H142" s="39">
        <v>107594.59999999999</v>
      </c>
      <c r="I142" s="39">
        <v>106989.19999999998</v>
      </c>
      <c r="J142" s="39">
        <v>109488.9</v>
      </c>
      <c r="K142" s="39">
        <v>110094.29999999999</v>
      </c>
      <c r="L142" s="39">
        <v>110738.75</v>
      </c>
      <c r="M142" s="31">
        <v>109449.85</v>
      </c>
      <c r="N142" s="31">
        <v>108200</v>
      </c>
      <c r="O142" s="247">
        <v>34980</v>
      </c>
      <c r="P142" s="248">
        <v>1.6564952048823016E-2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45197</v>
      </c>
      <c r="E143" s="38">
        <v>1283.2</v>
      </c>
      <c r="F143" s="38">
        <v>1286.4166666666667</v>
      </c>
      <c r="G143" s="39">
        <v>1275.8333333333335</v>
      </c>
      <c r="H143" s="39">
        <v>1268.4666666666667</v>
      </c>
      <c r="I143" s="39">
        <v>1257.8833333333334</v>
      </c>
      <c r="J143" s="39">
        <v>1293.7833333333335</v>
      </c>
      <c r="K143" s="39">
        <v>1304.366666666667</v>
      </c>
      <c r="L143" s="39">
        <v>1311.7333333333336</v>
      </c>
      <c r="M143" s="31">
        <v>1297</v>
      </c>
      <c r="N143" s="31">
        <v>1279.05</v>
      </c>
      <c r="O143" s="247">
        <v>6199050</v>
      </c>
      <c r="P143" s="248">
        <v>-3.0618388234282274E-2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45197</v>
      </c>
      <c r="E144" s="38">
        <v>102.2</v>
      </c>
      <c r="F144" s="38">
        <v>102.40000000000002</v>
      </c>
      <c r="G144" s="39">
        <v>100.40000000000003</v>
      </c>
      <c r="H144" s="39">
        <v>98.600000000000009</v>
      </c>
      <c r="I144" s="39">
        <v>96.600000000000023</v>
      </c>
      <c r="J144" s="39">
        <v>104.20000000000005</v>
      </c>
      <c r="K144" s="39">
        <v>106.20000000000002</v>
      </c>
      <c r="L144" s="39">
        <v>108.00000000000006</v>
      </c>
      <c r="M144" s="31">
        <v>104.4</v>
      </c>
      <c r="N144" s="31">
        <v>100.6</v>
      </c>
      <c r="O144" s="247">
        <v>67117500</v>
      </c>
      <c r="P144" s="248">
        <v>2.2859755400617212E-2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45197</v>
      </c>
      <c r="E145" s="38">
        <v>4491.05</v>
      </c>
      <c r="F145" s="38">
        <v>4479.3</v>
      </c>
      <c r="G145" s="39">
        <v>4451.3500000000004</v>
      </c>
      <c r="H145" s="39">
        <v>4411.6500000000005</v>
      </c>
      <c r="I145" s="39">
        <v>4383.7000000000007</v>
      </c>
      <c r="J145" s="39">
        <v>4519</v>
      </c>
      <c r="K145" s="39">
        <v>4546.9499999999989</v>
      </c>
      <c r="L145" s="39">
        <v>4586.6499999999996</v>
      </c>
      <c r="M145" s="31">
        <v>4507.25</v>
      </c>
      <c r="N145" s="31">
        <v>4439.6000000000004</v>
      </c>
      <c r="O145" s="247">
        <v>1570200</v>
      </c>
      <c r="P145" s="248">
        <v>-1.3848327837965144E-2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45197</v>
      </c>
      <c r="E146" s="38">
        <v>4631.05</v>
      </c>
      <c r="F146" s="38">
        <v>4623.4333333333334</v>
      </c>
      <c r="G146" s="39">
        <v>4582.8666666666668</v>
      </c>
      <c r="H146" s="39">
        <v>4534.6833333333334</v>
      </c>
      <c r="I146" s="39">
        <v>4494.1166666666668</v>
      </c>
      <c r="J146" s="39">
        <v>4671.6166666666668</v>
      </c>
      <c r="K146" s="39">
        <v>4712.1833333333343</v>
      </c>
      <c r="L146" s="39">
        <v>4760.3666666666668</v>
      </c>
      <c r="M146" s="31">
        <v>4664</v>
      </c>
      <c r="N146" s="31">
        <v>4575.25</v>
      </c>
      <c r="O146" s="247">
        <v>718650</v>
      </c>
      <c r="P146" s="248">
        <v>2.7670527670527672E-2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45197</v>
      </c>
      <c r="E147" s="38">
        <v>22087.35</v>
      </c>
      <c r="F147" s="38">
        <v>22039.033333333336</v>
      </c>
      <c r="G147" s="39">
        <v>21938.716666666674</v>
      </c>
      <c r="H147" s="39">
        <v>21790.083333333339</v>
      </c>
      <c r="I147" s="39">
        <v>21689.766666666677</v>
      </c>
      <c r="J147" s="39">
        <v>22187.666666666672</v>
      </c>
      <c r="K147" s="39">
        <v>22287.98333333333</v>
      </c>
      <c r="L147" s="39">
        <v>22436.616666666669</v>
      </c>
      <c r="M147" s="31">
        <v>22139.35</v>
      </c>
      <c r="N147" s="31">
        <v>21890.400000000001</v>
      </c>
      <c r="O147" s="247">
        <v>326880</v>
      </c>
      <c r="P147" s="248">
        <v>-5.7184572332400537E-3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45197</v>
      </c>
      <c r="E148" s="38">
        <v>143.85</v>
      </c>
      <c r="F148" s="38">
        <v>141.96666666666667</v>
      </c>
      <c r="G148" s="39">
        <v>139.33333333333334</v>
      </c>
      <c r="H148" s="39">
        <v>134.81666666666666</v>
      </c>
      <c r="I148" s="39">
        <v>132.18333333333334</v>
      </c>
      <c r="J148" s="39">
        <v>146.48333333333335</v>
      </c>
      <c r="K148" s="39">
        <v>149.11666666666667</v>
      </c>
      <c r="L148" s="39">
        <v>153.63333333333335</v>
      </c>
      <c r="M148" s="31">
        <v>144.6</v>
      </c>
      <c r="N148" s="31">
        <v>137.44999999999999</v>
      </c>
      <c r="O148" s="247">
        <v>114394500</v>
      </c>
      <c r="P148" s="248">
        <v>5.0606887281065905E-3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45197</v>
      </c>
      <c r="E149" s="38">
        <v>235.35</v>
      </c>
      <c r="F149" s="38">
        <v>235.11666666666667</v>
      </c>
      <c r="G149" s="39">
        <v>232.63333333333335</v>
      </c>
      <c r="H149" s="39">
        <v>229.91666666666669</v>
      </c>
      <c r="I149" s="39">
        <v>227.43333333333337</v>
      </c>
      <c r="J149" s="39">
        <v>237.83333333333334</v>
      </c>
      <c r="K149" s="39">
        <v>240.31666666666669</v>
      </c>
      <c r="L149" s="39">
        <v>243.03333333333333</v>
      </c>
      <c r="M149" s="31">
        <v>237.6</v>
      </c>
      <c r="N149" s="31">
        <v>232.4</v>
      </c>
      <c r="O149" s="247">
        <v>64302000</v>
      </c>
      <c r="P149" s="248">
        <v>-5.2766484002121264E-2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45197</v>
      </c>
      <c r="E150" s="38">
        <v>1153.8499999999999</v>
      </c>
      <c r="F150" s="38">
        <v>1150.5666666666668</v>
      </c>
      <c r="G150" s="39">
        <v>1136.4333333333336</v>
      </c>
      <c r="H150" s="39">
        <v>1119.0166666666669</v>
      </c>
      <c r="I150" s="39">
        <v>1104.8833333333337</v>
      </c>
      <c r="J150" s="39">
        <v>1167.9833333333336</v>
      </c>
      <c r="K150" s="39">
        <v>1182.1166666666668</v>
      </c>
      <c r="L150" s="39">
        <v>1199.5333333333335</v>
      </c>
      <c r="M150" s="31">
        <v>1164.7</v>
      </c>
      <c r="N150" s="31">
        <v>1133.1500000000001</v>
      </c>
      <c r="O150" s="247">
        <v>6492500</v>
      </c>
      <c r="P150" s="248">
        <v>-1.1299435028248588E-2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45197</v>
      </c>
      <c r="E151" s="38">
        <v>4222.45</v>
      </c>
      <c r="F151" s="38">
        <v>4205.9333333333334</v>
      </c>
      <c r="G151" s="39">
        <v>4158.0166666666664</v>
      </c>
      <c r="H151" s="39">
        <v>4093.583333333333</v>
      </c>
      <c r="I151" s="39">
        <v>4045.6666666666661</v>
      </c>
      <c r="J151" s="39">
        <v>4270.3666666666668</v>
      </c>
      <c r="K151" s="39">
        <v>4318.2833333333328</v>
      </c>
      <c r="L151" s="39">
        <v>4382.7166666666672</v>
      </c>
      <c r="M151" s="31">
        <v>4253.8500000000004</v>
      </c>
      <c r="N151" s="31">
        <v>4141.5</v>
      </c>
      <c r="O151" s="247">
        <v>266400</v>
      </c>
      <c r="P151" s="248">
        <v>3.255813953488372E-2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45197</v>
      </c>
      <c r="E152" s="38">
        <v>184</v>
      </c>
      <c r="F152" s="38">
        <v>184.58333333333334</v>
      </c>
      <c r="G152" s="39">
        <v>182.86666666666667</v>
      </c>
      <c r="H152" s="39">
        <v>181.73333333333332</v>
      </c>
      <c r="I152" s="39">
        <v>180.01666666666665</v>
      </c>
      <c r="J152" s="39">
        <v>185.7166666666667</v>
      </c>
      <c r="K152" s="39">
        <v>187.43333333333334</v>
      </c>
      <c r="L152" s="39">
        <v>188.56666666666672</v>
      </c>
      <c r="M152" s="31">
        <v>186.3</v>
      </c>
      <c r="N152" s="31">
        <v>183.45</v>
      </c>
      <c r="O152" s="247">
        <v>44070950</v>
      </c>
      <c r="P152" s="248">
        <v>4.1962497724376477E-2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45197</v>
      </c>
      <c r="E153" s="38">
        <v>39702.400000000001</v>
      </c>
      <c r="F153" s="38">
        <v>39730.933333333334</v>
      </c>
      <c r="G153" s="39">
        <v>39491.416666666672</v>
      </c>
      <c r="H153" s="39">
        <v>39280.433333333334</v>
      </c>
      <c r="I153" s="39">
        <v>39040.916666666672</v>
      </c>
      <c r="J153" s="39">
        <v>39941.916666666672</v>
      </c>
      <c r="K153" s="39">
        <v>40181.433333333334</v>
      </c>
      <c r="L153" s="39">
        <v>40392.416666666672</v>
      </c>
      <c r="M153" s="31">
        <v>39970.449999999997</v>
      </c>
      <c r="N153" s="31">
        <v>39519.949999999997</v>
      </c>
      <c r="O153" s="247">
        <v>148305</v>
      </c>
      <c r="P153" s="248">
        <v>5.2872394509405184E-3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45197</v>
      </c>
      <c r="E154" s="38">
        <v>1102.8499999999999</v>
      </c>
      <c r="F154" s="38">
        <v>1105.05</v>
      </c>
      <c r="G154" s="39">
        <v>1088.55</v>
      </c>
      <c r="H154" s="39">
        <v>1074.25</v>
      </c>
      <c r="I154" s="39">
        <v>1057.75</v>
      </c>
      <c r="J154" s="39">
        <v>1119.3499999999999</v>
      </c>
      <c r="K154" s="39">
        <v>1135.8499999999999</v>
      </c>
      <c r="L154" s="39">
        <v>1150.1499999999999</v>
      </c>
      <c r="M154" s="31">
        <v>1121.55</v>
      </c>
      <c r="N154" s="31">
        <v>1090.75</v>
      </c>
      <c r="O154" s="247">
        <v>9505500</v>
      </c>
      <c r="P154" s="248">
        <v>3.4696709935504937E-2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45197</v>
      </c>
      <c r="E155" s="38">
        <v>5908.5</v>
      </c>
      <c r="F155" s="38">
        <v>5852.333333333333</v>
      </c>
      <c r="G155" s="39">
        <v>5784.6666666666661</v>
      </c>
      <c r="H155" s="39">
        <v>5660.833333333333</v>
      </c>
      <c r="I155" s="39">
        <v>5593.1666666666661</v>
      </c>
      <c r="J155" s="39">
        <v>5976.1666666666661</v>
      </c>
      <c r="K155" s="39">
        <v>6043.8333333333321</v>
      </c>
      <c r="L155" s="39">
        <v>6167.6666666666661</v>
      </c>
      <c r="M155" s="31">
        <v>5920</v>
      </c>
      <c r="N155" s="31">
        <v>5728.5</v>
      </c>
      <c r="O155" s="247">
        <v>1319850</v>
      </c>
      <c r="P155" s="248">
        <v>-2.2550544323483669E-2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45197</v>
      </c>
      <c r="E156" s="38">
        <v>230.7</v>
      </c>
      <c r="F156" s="38">
        <v>227.61666666666667</v>
      </c>
      <c r="G156" s="39">
        <v>223.83333333333334</v>
      </c>
      <c r="H156" s="39">
        <v>216.96666666666667</v>
      </c>
      <c r="I156" s="39">
        <v>213.18333333333334</v>
      </c>
      <c r="J156" s="39">
        <v>234.48333333333335</v>
      </c>
      <c r="K156" s="39">
        <v>238.26666666666665</v>
      </c>
      <c r="L156" s="39">
        <v>245.13333333333335</v>
      </c>
      <c r="M156" s="31">
        <v>231.4</v>
      </c>
      <c r="N156" s="31">
        <v>220.75</v>
      </c>
      <c r="O156" s="247">
        <v>20604000</v>
      </c>
      <c r="P156" s="248">
        <v>-5.9822039698836413E-2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45197</v>
      </c>
      <c r="E157" s="38">
        <v>263.45</v>
      </c>
      <c r="F157" s="38">
        <v>263.93333333333334</v>
      </c>
      <c r="G157" s="39">
        <v>261.31666666666666</v>
      </c>
      <c r="H157" s="39">
        <v>259.18333333333334</v>
      </c>
      <c r="I157" s="39">
        <v>256.56666666666666</v>
      </c>
      <c r="J157" s="39">
        <v>266.06666666666666</v>
      </c>
      <c r="K157" s="39">
        <v>268.68333333333334</v>
      </c>
      <c r="L157" s="39">
        <v>270.81666666666666</v>
      </c>
      <c r="M157" s="31">
        <v>266.55</v>
      </c>
      <c r="N157" s="31">
        <v>261.8</v>
      </c>
      <c r="O157" s="247">
        <v>64194800</v>
      </c>
      <c r="P157" s="248">
        <v>-6.0478064701929542E-3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45197</v>
      </c>
      <c r="E158" s="38">
        <v>2504.35</v>
      </c>
      <c r="F158" s="38">
        <v>2502.2666666666664</v>
      </c>
      <c r="G158" s="39">
        <v>2488.583333333333</v>
      </c>
      <c r="H158" s="39">
        <v>2472.8166666666666</v>
      </c>
      <c r="I158" s="39">
        <v>2459.1333333333332</v>
      </c>
      <c r="J158" s="39">
        <v>2518.0333333333328</v>
      </c>
      <c r="K158" s="39">
        <v>2531.7166666666662</v>
      </c>
      <c r="L158" s="39">
        <v>2547.4833333333327</v>
      </c>
      <c r="M158" s="31">
        <v>2515.9499999999998</v>
      </c>
      <c r="N158" s="31">
        <v>2486.5</v>
      </c>
      <c r="O158" s="247">
        <v>2735500</v>
      </c>
      <c r="P158" s="248">
        <v>-8.8768115942028988E-3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45197</v>
      </c>
      <c r="E159" s="38">
        <v>3629.5</v>
      </c>
      <c r="F159" s="38">
        <v>3643.0333333333333</v>
      </c>
      <c r="G159" s="39">
        <v>3602.8666666666668</v>
      </c>
      <c r="H159" s="39">
        <v>3576.2333333333336</v>
      </c>
      <c r="I159" s="39">
        <v>3536.0666666666671</v>
      </c>
      <c r="J159" s="39">
        <v>3669.6666666666665</v>
      </c>
      <c r="K159" s="39">
        <v>3709.8333333333335</v>
      </c>
      <c r="L159" s="39">
        <v>3736.4666666666662</v>
      </c>
      <c r="M159" s="31">
        <v>3683.2</v>
      </c>
      <c r="N159" s="31">
        <v>3616.4</v>
      </c>
      <c r="O159" s="247">
        <v>2487000</v>
      </c>
      <c r="P159" s="248">
        <v>4.6056782334384858E-2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45197</v>
      </c>
      <c r="E160" s="38">
        <v>67.8</v>
      </c>
      <c r="F160" s="38">
        <v>67.816666666666663</v>
      </c>
      <c r="G160" s="39">
        <v>66.833333333333329</v>
      </c>
      <c r="H160" s="39">
        <v>65.86666666666666</v>
      </c>
      <c r="I160" s="39">
        <v>64.883333333333326</v>
      </c>
      <c r="J160" s="39">
        <v>68.783333333333331</v>
      </c>
      <c r="K160" s="39">
        <v>69.76666666666668</v>
      </c>
      <c r="L160" s="39">
        <v>70.733333333333334</v>
      </c>
      <c r="M160" s="31">
        <v>68.8</v>
      </c>
      <c r="N160" s="31">
        <v>66.849999999999994</v>
      </c>
      <c r="O160" s="247">
        <v>314704000</v>
      </c>
      <c r="P160" s="248">
        <v>-2.2609819121447029E-2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45197</v>
      </c>
      <c r="E161" s="38">
        <v>5299.35</v>
      </c>
      <c r="F161" s="38">
        <v>5280.6</v>
      </c>
      <c r="G161" s="39">
        <v>5247.1500000000005</v>
      </c>
      <c r="H161" s="39">
        <v>5194.95</v>
      </c>
      <c r="I161" s="39">
        <v>5161.5</v>
      </c>
      <c r="J161" s="39">
        <v>5332.8000000000011</v>
      </c>
      <c r="K161" s="39">
        <v>5366.2500000000018</v>
      </c>
      <c r="L161" s="39">
        <v>5418.4500000000016</v>
      </c>
      <c r="M161" s="31">
        <v>5314.05</v>
      </c>
      <c r="N161" s="31">
        <v>5228.3999999999996</v>
      </c>
      <c r="O161" s="247">
        <v>1769100</v>
      </c>
      <c r="P161" s="248">
        <v>1.6198518007926935E-2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45197</v>
      </c>
      <c r="E162" s="38">
        <v>255.75</v>
      </c>
      <c r="F162" s="38">
        <v>256.40000000000003</v>
      </c>
      <c r="G162" s="39">
        <v>253.60000000000008</v>
      </c>
      <c r="H162" s="39">
        <v>251.45000000000005</v>
      </c>
      <c r="I162" s="39">
        <v>248.65000000000009</v>
      </c>
      <c r="J162" s="39">
        <v>258.55000000000007</v>
      </c>
      <c r="K162" s="39">
        <v>261.35000000000002</v>
      </c>
      <c r="L162" s="39">
        <v>263.50000000000006</v>
      </c>
      <c r="M162" s="31">
        <v>259.2</v>
      </c>
      <c r="N162" s="31">
        <v>254.25</v>
      </c>
      <c r="O162" s="247">
        <v>42219900</v>
      </c>
      <c r="P162" s="248">
        <v>3.2554146856840993E-2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45197</v>
      </c>
      <c r="E163" s="38">
        <v>1808.9</v>
      </c>
      <c r="F163" s="38">
        <v>1805.9833333333336</v>
      </c>
      <c r="G163" s="39">
        <v>1794.0166666666671</v>
      </c>
      <c r="H163" s="39">
        <v>1779.1333333333334</v>
      </c>
      <c r="I163" s="39">
        <v>1767.166666666667</v>
      </c>
      <c r="J163" s="39">
        <v>1820.8666666666672</v>
      </c>
      <c r="K163" s="39">
        <v>1832.8333333333335</v>
      </c>
      <c r="L163" s="39">
        <v>1847.7166666666674</v>
      </c>
      <c r="M163" s="31">
        <v>1817.95</v>
      </c>
      <c r="N163" s="31">
        <v>1791.1</v>
      </c>
      <c r="O163" s="247">
        <v>4518107</v>
      </c>
      <c r="P163" s="248">
        <v>1.7040769583142466E-2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45197</v>
      </c>
      <c r="E164" s="38">
        <v>918.35</v>
      </c>
      <c r="F164" s="38">
        <v>917.79999999999984</v>
      </c>
      <c r="G164" s="39">
        <v>912.09999999999968</v>
      </c>
      <c r="H164" s="39">
        <v>905.8499999999998</v>
      </c>
      <c r="I164" s="39">
        <v>900.14999999999964</v>
      </c>
      <c r="J164" s="39">
        <v>924.04999999999973</v>
      </c>
      <c r="K164" s="39">
        <v>929.74999999999977</v>
      </c>
      <c r="L164" s="39">
        <v>935.99999999999977</v>
      </c>
      <c r="M164" s="31">
        <v>923.5</v>
      </c>
      <c r="N164" s="31">
        <v>911.55</v>
      </c>
      <c r="O164" s="247">
        <v>3292050</v>
      </c>
      <c r="P164" s="248">
        <v>-1.0727969348659003E-2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45197</v>
      </c>
      <c r="E165" s="38">
        <v>237.15</v>
      </c>
      <c r="F165" s="38">
        <v>237.33333333333334</v>
      </c>
      <c r="G165" s="39">
        <v>234.06666666666669</v>
      </c>
      <c r="H165" s="39">
        <v>230.98333333333335</v>
      </c>
      <c r="I165" s="39">
        <v>227.7166666666667</v>
      </c>
      <c r="J165" s="39">
        <v>240.41666666666669</v>
      </c>
      <c r="K165" s="39">
        <v>243.68333333333334</v>
      </c>
      <c r="L165" s="39">
        <v>246.76666666666668</v>
      </c>
      <c r="M165" s="31">
        <v>240.6</v>
      </c>
      <c r="N165" s="31">
        <v>234.25</v>
      </c>
      <c r="O165" s="247">
        <v>43860000</v>
      </c>
      <c r="P165" s="248">
        <v>5.6173334861859452E-3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45197</v>
      </c>
      <c r="E166" s="38">
        <v>241.3</v>
      </c>
      <c r="F166" s="38">
        <v>242.11666666666667</v>
      </c>
      <c r="G166" s="39">
        <v>238.18333333333334</v>
      </c>
      <c r="H166" s="39">
        <v>235.06666666666666</v>
      </c>
      <c r="I166" s="39">
        <v>231.13333333333333</v>
      </c>
      <c r="J166" s="39">
        <v>245.23333333333335</v>
      </c>
      <c r="K166" s="39">
        <v>249.16666666666669</v>
      </c>
      <c r="L166" s="39">
        <v>252.28333333333336</v>
      </c>
      <c r="M166" s="31">
        <v>246.05</v>
      </c>
      <c r="N166" s="31">
        <v>239</v>
      </c>
      <c r="O166" s="247">
        <v>58072000</v>
      </c>
      <c r="P166" s="248">
        <v>4.9746926970354301E-2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45197</v>
      </c>
      <c r="E167" s="38">
        <v>2437.5500000000002</v>
      </c>
      <c r="F167" s="38">
        <v>2437.2833333333333</v>
      </c>
      <c r="G167" s="39">
        <v>2425.2666666666664</v>
      </c>
      <c r="H167" s="39">
        <v>2412.9833333333331</v>
      </c>
      <c r="I167" s="39">
        <v>2400.9666666666662</v>
      </c>
      <c r="J167" s="39">
        <v>2449.5666666666666</v>
      </c>
      <c r="K167" s="39">
        <v>2461.5833333333339</v>
      </c>
      <c r="L167" s="39">
        <v>2473.8666666666668</v>
      </c>
      <c r="M167" s="31">
        <v>2449.3000000000002</v>
      </c>
      <c r="N167" s="31">
        <v>2425</v>
      </c>
      <c r="O167" s="247">
        <v>43654750</v>
      </c>
      <c r="P167" s="248">
        <v>9.3700505208152689E-3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45197</v>
      </c>
      <c r="E168" s="38">
        <v>101.9</v>
      </c>
      <c r="F168" s="38">
        <v>101.76666666666667</v>
      </c>
      <c r="G168" s="39">
        <v>100.08333333333333</v>
      </c>
      <c r="H168" s="39">
        <v>98.266666666666666</v>
      </c>
      <c r="I168" s="39">
        <v>96.583333333333329</v>
      </c>
      <c r="J168" s="39">
        <v>103.58333333333333</v>
      </c>
      <c r="K168" s="39">
        <v>105.26666666666667</v>
      </c>
      <c r="L168" s="39">
        <v>107.08333333333333</v>
      </c>
      <c r="M168" s="31">
        <v>103.45</v>
      </c>
      <c r="N168" s="31">
        <v>99.95</v>
      </c>
      <c r="O168" s="247">
        <v>153576000</v>
      </c>
      <c r="P168" s="248">
        <v>5.2582520013159335E-2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45197</v>
      </c>
      <c r="E169" s="38">
        <v>838.75</v>
      </c>
      <c r="F169" s="38">
        <v>841.76666666666677</v>
      </c>
      <c r="G169" s="39">
        <v>832.58333333333348</v>
      </c>
      <c r="H169" s="39">
        <v>826.41666666666674</v>
      </c>
      <c r="I169" s="39">
        <v>817.23333333333346</v>
      </c>
      <c r="J169" s="39">
        <v>847.93333333333351</v>
      </c>
      <c r="K169" s="39">
        <v>857.11666666666667</v>
      </c>
      <c r="L169" s="39">
        <v>863.28333333333353</v>
      </c>
      <c r="M169" s="31">
        <v>850.95</v>
      </c>
      <c r="N169" s="31">
        <v>835.6</v>
      </c>
      <c r="O169" s="247">
        <v>7861600</v>
      </c>
      <c r="P169" s="248">
        <v>6.7687961755758363E-2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45197</v>
      </c>
      <c r="E170" s="38">
        <v>1317.45</v>
      </c>
      <c r="F170" s="38">
        <v>1326.4833333333333</v>
      </c>
      <c r="G170" s="39">
        <v>1305.9666666666667</v>
      </c>
      <c r="H170" s="39">
        <v>1294.4833333333333</v>
      </c>
      <c r="I170" s="39">
        <v>1273.9666666666667</v>
      </c>
      <c r="J170" s="39">
        <v>1337.9666666666667</v>
      </c>
      <c r="K170" s="39">
        <v>1358.4833333333336</v>
      </c>
      <c r="L170" s="39">
        <v>1369.9666666666667</v>
      </c>
      <c r="M170" s="31">
        <v>1347</v>
      </c>
      <c r="N170" s="31">
        <v>1315</v>
      </c>
      <c r="O170" s="247">
        <v>9835500</v>
      </c>
      <c r="P170" s="248">
        <v>8.9564639415088063E-2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45197</v>
      </c>
      <c r="E171" s="38">
        <v>576.35</v>
      </c>
      <c r="F171" s="38">
        <v>577.2166666666667</v>
      </c>
      <c r="G171" s="39">
        <v>573.33333333333337</v>
      </c>
      <c r="H171" s="39">
        <v>570.31666666666672</v>
      </c>
      <c r="I171" s="39">
        <v>566.43333333333339</v>
      </c>
      <c r="J171" s="39">
        <v>580.23333333333335</v>
      </c>
      <c r="K171" s="39">
        <v>584.11666666666656</v>
      </c>
      <c r="L171" s="39">
        <v>587.13333333333333</v>
      </c>
      <c r="M171" s="31">
        <v>581.1</v>
      </c>
      <c r="N171" s="31">
        <v>574.20000000000005</v>
      </c>
      <c r="O171" s="247">
        <v>96463500</v>
      </c>
      <c r="P171" s="248">
        <v>2.7628635346756154E-2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45197</v>
      </c>
      <c r="E172" s="38">
        <v>25810.85</v>
      </c>
      <c r="F172" s="38">
        <v>25736.3</v>
      </c>
      <c r="G172" s="39">
        <v>25572.6</v>
      </c>
      <c r="H172" s="39">
        <v>25334.35</v>
      </c>
      <c r="I172" s="39">
        <v>25170.649999999998</v>
      </c>
      <c r="J172" s="39">
        <v>25974.55</v>
      </c>
      <c r="K172" s="39">
        <v>26138.250000000004</v>
      </c>
      <c r="L172" s="39">
        <v>26376.5</v>
      </c>
      <c r="M172" s="31">
        <v>25900</v>
      </c>
      <c r="N172" s="31">
        <v>25498.05</v>
      </c>
      <c r="O172" s="247">
        <v>172475</v>
      </c>
      <c r="P172" s="248">
        <v>-7.0523891767415086E-3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45197</v>
      </c>
      <c r="E173" s="38">
        <v>3925.7</v>
      </c>
      <c r="F173" s="38">
        <v>3928.75</v>
      </c>
      <c r="G173" s="39">
        <v>3905.15</v>
      </c>
      <c r="H173" s="39">
        <v>3884.6</v>
      </c>
      <c r="I173" s="39">
        <v>3861</v>
      </c>
      <c r="J173" s="39">
        <v>3949.3</v>
      </c>
      <c r="K173" s="39">
        <v>3972.9000000000005</v>
      </c>
      <c r="L173" s="39">
        <v>3993.4500000000003</v>
      </c>
      <c r="M173" s="31">
        <v>3952.35</v>
      </c>
      <c r="N173" s="31">
        <v>3908.2</v>
      </c>
      <c r="O173" s="247">
        <v>1706375</v>
      </c>
      <c r="P173" s="248">
        <v>2.4942186983812356E-2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45197</v>
      </c>
      <c r="E174" s="38">
        <v>2427.15</v>
      </c>
      <c r="F174" s="38">
        <v>2427.8833333333332</v>
      </c>
      <c r="G174" s="39">
        <v>2415.7666666666664</v>
      </c>
      <c r="H174" s="39">
        <v>2404.3833333333332</v>
      </c>
      <c r="I174" s="39">
        <v>2392.2666666666664</v>
      </c>
      <c r="J174" s="39">
        <v>2439.2666666666664</v>
      </c>
      <c r="K174" s="39">
        <v>2451.3833333333332</v>
      </c>
      <c r="L174" s="39">
        <v>2462.7666666666664</v>
      </c>
      <c r="M174" s="31">
        <v>2440</v>
      </c>
      <c r="N174" s="31">
        <v>2416.5</v>
      </c>
      <c r="O174" s="247">
        <v>3643500</v>
      </c>
      <c r="P174" s="248">
        <v>-3.6493454978183258E-2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45197</v>
      </c>
      <c r="E175" s="38">
        <v>1925.4</v>
      </c>
      <c r="F175" s="38">
        <v>1918.6333333333332</v>
      </c>
      <c r="G175" s="39">
        <v>1898.9666666666665</v>
      </c>
      <c r="H175" s="39">
        <v>1872.5333333333333</v>
      </c>
      <c r="I175" s="39">
        <v>1852.8666666666666</v>
      </c>
      <c r="J175" s="39">
        <v>1945.0666666666664</v>
      </c>
      <c r="K175" s="39">
        <v>1964.7333333333333</v>
      </c>
      <c r="L175" s="39">
        <v>1991.1666666666663</v>
      </c>
      <c r="M175" s="31">
        <v>1938.3</v>
      </c>
      <c r="N175" s="31">
        <v>1892.2</v>
      </c>
      <c r="O175" s="247">
        <v>7026600</v>
      </c>
      <c r="P175" s="248">
        <v>6.7839883286222299E-2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45197</v>
      </c>
      <c r="E176" s="38">
        <v>1135.5999999999999</v>
      </c>
      <c r="F176" s="38">
        <v>1129.1166666666666</v>
      </c>
      <c r="G176" s="39">
        <v>1119.083333333333</v>
      </c>
      <c r="H176" s="39">
        <v>1102.5666666666664</v>
      </c>
      <c r="I176" s="39">
        <v>1092.5333333333328</v>
      </c>
      <c r="J176" s="39">
        <v>1145.6333333333332</v>
      </c>
      <c r="K176" s="39">
        <v>1155.6666666666665</v>
      </c>
      <c r="L176" s="39">
        <v>1172.1833333333334</v>
      </c>
      <c r="M176" s="31">
        <v>1139.1500000000001</v>
      </c>
      <c r="N176" s="31">
        <v>1112.5999999999999</v>
      </c>
      <c r="O176" s="247">
        <v>22300600</v>
      </c>
      <c r="P176" s="248">
        <v>3.7681341455755824E-4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45197</v>
      </c>
      <c r="E177" s="38">
        <v>619.20000000000005</v>
      </c>
      <c r="F177" s="38">
        <v>619.69999999999993</v>
      </c>
      <c r="G177" s="39">
        <v>613.49999999999989</v>
      </c>
      <c r="H177" s="39">
        <v>607.79999999999995</v>
      </c>
      <c r="I177" s="39">
        <v>601.59999999999991</v>
      </c>
      <c r="J177" s="39">
        <v>625.39999999999986</v>
      </c>
      <c r="K177" s="39">
        <v>631.59999999999991</v>
      </c>
      <c r="L177" s="39">
        <v>637.29999999999984</v>
      </c>
      <c r="M177" s="31">
        <v>625.9</v>
      </c>
      <c r="N177" s="31">
        <v>614</v>
      </c>
      <c r="O177" s="247">
        <v>8239500</v>
      </c>
      <c r="P177" s="248">
        <v>1.5154315283681389E-2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45197</v>
      </c>
      <c r="E178" s="38">
        <v>810.25</v>
      </c>
      <c r="F178" s="38">
        <v>806.38333333333333</v>
      </c>
      <c r="G178" s="39">
        <v>799.01666666666665</v>
      </c>
      <c r="H178" s="39">
        <v>787.7833333333333</v>
      </c>
      <c r="I178" s="39">
        <v>780.41666666666663</v>
      </c>
      <c r="J178" s="39">
        <v>817.61666666666667</v>
      </c>
      <c r="K178" s="39">
        <v>824.98333333333323</v>
      </c>
      <c r="L178" s="39">
        <v>836.2166666666667</v>
      </c>
      <c r="M178" s="31">
        <v>813.75</v>
      </c>
      <c r="N178" s="31">
        <v>795.15</v>
      </c>
      <c r="O178" s="247">
        <v>3905000</v>
      </c>
      <c r="P178" s="248">
        <v>1.2820512820512821E-3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45197</v>
      </c>
      <c r="E179" s="38">
        <v>1111.1500000000001</v>
      </c>
      <c r="F179" s="38">
        <v>1108.4666666666669</v>
      </c>
      <c r="G179" s="39">
        <v>1099.2333333333338</v>
      </c>
      <c r="H179" s="39">
        <v>1087.3166666666668</v>
      </c>
      <c r="I179" s="39">
        <v>1078.0833333333337</v>
      </c>
      <c r="J179" s="39">
        <v>1120.3833333333339</v>
      </c>
      <c r="K179" s="39">
        <v>1129.616666666667</v>
      </c>
      <c r="L179" s="39">
        <v>1141.533333333334</v>
      </c>
      <c r="M179" s="31">
        <v>1117.7</v>
      </c>
      <c r="N179" s="31">
        <v>1096.55</v>
      </c>
      <c r="O179" s="247">
        <v>8496950</v>
      </c>
      <c r="P179" s="248">
        <v>9.2108701332636531E-3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45197</v>
      </c>
      <c r="E180" s="38">
        <v>1878.55</v>
      </c>
      <c r="F180" s="38">
        <v>1885.4666666666665</v>
      </c>
      <c r="G180" s="39">
        <v>1868.1833333333329</v>
      </c>
      <c r="H180" s="39">
        <v>1857.8166666666664</v>
      </c>
      <c r="I180" s="39">
        <v>1840.5333333333328</v>
      </c>
      <c r="J180" s="39">
        <v>1895.833333333333</v>
      </c>
      <c r="K180" s="39">
        <v>1913.1166666666663</v>
      </c>
      <c r="L180" s="39">
        <v>1923.4833333333331</v>
      </c>
      <c r="M180" s="31">
        <v>1902.75</v>
      </c>
      <c r="N180" s="31">
        <v>1875.1</v>
      </c>
      <c r="O180" s="247">
        <v>6843500</v>
      </c>
      <c r="P180" s="248">
        <v>6.7295695570804739E-2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45197</v>
      </c>
      <c r="E181" s="38">
        <v>850.95</v>
      </c>
      <c r="F181" s="38">
        <v>851.13333333333333</v>
      </c>
      <c r="G181" s="39">
        <v>846.56666666666661</v>
      </c>
      <c r="H181" s="39">
        <v>842.18333333333328</v>
      </c>
      <c r="I181" s="39">
        <v>837.61666666666656</v>
      </c>
      <c r="J181" s="39">
        <v>855.51666666666665</v>
      </c>
      <c r="K181" s="39">
        <v>860.08333333333348</v>
      </c>
      <c r="L181" s="39">
        <v>864.4666666666667</v>
      </c>
      <c r="M181" s="31">
        <v>855.7</v>
      </c>
      <c r="N181" s="31">
        <v>846.75</v>
      </c>
      <c r="O181" s="247">
        <v>9802800</v>
      </c>
      <c r="P181" s="248">
        <v>1.1515601783060922E-2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45197</v>
      </c>
      <c r="E182" s="38">
        <v>615</v>
      </c>
      <c r="F182" s="38">
        <v>616.43333333333328</v>
      </c>
      <c r="G182" s="39">
        <v>610.06666666666661</v>
      </c>
      <c r="H182" s="39">
        <v>605.13333333333333</v>
      </c>
      <c r="I182" s="39">
        <v>598.76666666666665</v>
      </c>
      <c r="J182" s="39">
        <v>621.36666666666656</v>
      </c>
      <c r="K182" s="39">
        <v>627.73333333333312</v>
      </c>
      <c r="L182" s="39">
        <v>632.66666666666652</v>
      </c>
      <c r="M182" s="31">
        <v>622.79999999999995</v>
      </c>
      <c r="N182" s="31">
        <v>611.5</v>
      </c>
      <c r="O182" s="247">
        <v>64380075</v>
      </c>
      <c r="P182" s="248">
        <v>1.9381768953068593E-2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45197</v>
      </c>
      <c r="E183" s="38">
        <v>259.55</v>
      </c>
      <c r="F183" s="38">
        <v>259.90000000000003</v>
      </c>
      <c r="G183" s="39">
        <v>256.25000000000006</v>
      </c>
      <c r="H183" s="39">
        <v>252.95000000000005</v>
      </c>
      <c r="I183" s="39">
        <v>249.30000000000007</v>
      </c>
      <c r="J183" s="39">
        <v>263.20000000000005</v>
      </c>
      <c r="K183" s="39">
        <v>266.85000000000002</v>
      </c>
      <c r="L183" s="39">
        <v>270.15000000000003</v>
      </c>
      <c r="M183" s="31">
        <v>263.55</v>
      </c>
      <c r="N183" s="31">
        <v>256.60000000000002</v>
      </c>
      <c r="O183" s="247">
        <v>96872625</v>
      </c>
      <c r="P183" s="248">
        <v>-2.2443975206048634E-2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45197</v>
      </c>
      <c r="E184" s="38">
        <v>132.30000000000001</v>
      </c>
      <c r="F184" s="38">
        <v>131.63333333333333</v>
      </c>
      <c r="G184" s="39">
        <v>130.01666666666665</v>
      </c>
      <c r="H184" s="39">
        <v>127.73333333333332</v>
      </c>
      <c r="I184" s="39">
        <v>126.11666666666665</v>
      </c>
      <c r="J184" s="39">
        <v>133.91666666666666</v>
      </c>
      <c r="K184" s="39">
        <v>135.53333333333333</v>
      </c>
      <c r="L184" s="39">
        <v>137.81666666666666</v>
      </c>
      <c r="M184" s="31">
        <v>133.25</v>
      </c>
      <c r="N184" s="31">
        <v>129.35</v>
      </c>
      <c r="O184" s="247">
        <v>221325500</v>
      </c>
      <c r="P184" s="248">
        <v>5.0952868596548196E-3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45197</v>
      </c>
      <c r="E185" s="38">
        <v>3449.8</v>
      </c>
      <c r="F185" s="38">
        <v>3448.7000000000003</v>
      </c>
      <c r="G185" s="39">
        <v>3428.7500000000005</v>
      </c>
      <c r="H185" s="39">
        <v>3407.7000000000003</v>
      </c>
      <c r="I185" s="39">
        <v>3387.7500000000005</v>
      </c>
      <c r="J185" s="39">
        <v>3469.7500000000005</v>
      </c>
      <c r="K185" s="39">
        <v>3489.7000000000003</v>
      </c>
      <c r="L185" s="39">
        <v>3510.7500000000005</v>
      </c>
      <c r="M185" s="31">
        <v>3468.65</v>
      </c>
      <c r="N185" s="31">
        <v>3427.65</v>
      </c>
      <c r="O185" s="247">
        <v>10263750</v>
      </c>
      <c r="P185" s="248">
        <v>1.1642949547218629E-2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45197</v>
      </c>
      <c r="E186" s="38">
        <v>1261.0999999999999</v>
      </c>
      <c r="F186" s="38">
        <v>1262.8666666666666</v>
      </c>
      <c r="G186" s="39">
        <v>1253.7333333333331</v>
      </c>
      <c r="H186" s="39">
        <v>1246.3666666666666</v>
      </c>
      <c r="I186" s="39">
        <v>1237.2333333333331</v>
      </c>
      <c r="J186" s="39">
        <v>1270.2333333333331</v>
      </c>
      <c r="K186" s="39">
        <v>1279.3666666666668</v>
      </c>
      <c r="L186" s="39">
        <v>1286.7333333333331</v>
      </c>
      <c r="M186" s="31">
        <v>1272</v>
      </c>
      <c r="N186" s="31">
        <v>1255.5</v>
      </c>
      <c r="O186" s="247">
        <v>12488400</v>
      </c>
      <c r="P186" s="248">
        <v>6.1877598375713041E-3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45197</v>
      </c>
      <c r="E187" s="38">
        <v>3146.25</v>
      </c>
      <c r="F187" s="38">
        <v>3146</v>
      </c>
      <c r="G187" s="39">
        <v>3124.1</v>
      </c>
      <c r="H187" s="39">
        <v>3101.95</v>
      </c>
      <c r="I187" s="39">
        <v>3080.0499999999997</v>
      </c>
      <c r="J187" s="39">
        <v>3168.15</v>
      </c>
      <c r="K187" s="39">
        <v>3190.0499999999997</v>
      </c>
      <c r="L187" s="39">
        <v>3212.2000000000003</v>
      </c>
      <c r="M187" s="31">
        <v>3167.9</v>
      </c>
      <c r="N187" s="31">
        <v>3123.85</v>
      </c>
      <c r="O187" s="247">
        <v>4833375</v>
      </c>
      <c r="P187" s="248">
        <v>8.6868054468617929E-3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45197</v>
      </c>
      <c r="E188" s="38">
        <v>1879.35</v>
      </c>
      <c r="F188" s="38">
        <v>1867.0833333333333</v>
      </c>
      <c r="G188" s="39">
        <v>1851.3666666666666</v>
      </c>
      <c r="H188" s="39">
        <v>1823.3833333333332</v>
      </c>
      <c r="I188" s="39">
        <v>1807.6666666666665</v>
      </c>
      <c r="J188" s="39">
        <v>1895.0666666666666</v>
      </c>
      <c r="K188" s="39">
        <v>1910.7833333333333</v>
      </c>
      <c r="L188" s="39">
        <v>1938.7666666666667</v>
      </c>
      <c r="M188" s="31">
        <v>1882.8</v>
      </c>
      <c r="N188" s="31">
        <v>1839.1</v>
      </c>
      <c r="O188" s="247">
        <v>1885000</v>
      </c>
      <c r="P188" s="248">
        <v>-9.2222489766433907E-2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45197</v>
      </c>
      <c r="E189" s="38">
        <v>2075.6</v>
      </c>
      <c r="F189" s="38">
        <v>2067.9666666666667</v>
      </c>
      <c r="G189" s="39">
        <v>2047.6333333333332</v>
      </c>
      <c r="H189" s="39">
        <v>2019.6666666666665</v>
      </c>
      <c r="I189" s="39">
        <v>1999.333333333333</v>
      </c>
      <c r="J189" s="39">
        <v>2095.9333333333334</v>
      </c>
      <c r="K189" s="39">
        <v>2116.2666666666664</v>
      </c>
      <c r="L189" s="39">
        <v>2144.2333333333336</v>
      </c>
      <c r="M189" s="31">
        <v>2088.3000000000002</v>
      </c>
      <c r="N189" s="31">
        <v>2040</v>
      </c>
      <c r="O189" s="247">
        <v>3626400</v>
      </c>
      <c r="P189" s="248">
        <v>6.9976674441852718E-3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45197</v>
      </c>
      <c r="E190" s="38">
        <v>1460.25</v>
      </c>
      <c r="F190" s="38">
        <v>1463.25</v>
      </c>
      <c r="G190" s="39">
        <v>1453</v>
      </c>
      <c r="H190" s="39">
        <v>1445.75</v>
      </c>
      <c r="I190" s="39">
        <v>1435.5</v>
      </c>
      <c r="J190" s="39">
        <v>1470.5</v>
      </c>
      <c r="K190" s="39">
        <v>1480.75</v>
      </c>
      <c r="L190" s="39">
        <v>1488</v>
      </c>
      <c r="M190" s="31">
        <v>1473.5</v>
      </c>
      <c r="N190" s="31">
        <v>1456</v>
      </c>
      <c r="O190" s="247">
        <v>7414400</v>
      </c>
      <c r="P190" s="248">
        <v>-1.1479234717685487E-2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45197</v>
      </c>
      <c r="E191" s="38">
        <v>1585.15</v>
      </c>
      <c r="F191" s="38">
        <v>1580.7333333333336</v>
      </c>
      <c r="G191" s="39">
        <v>1571.5666666666671</v>
      </c>
      <c r="H191" s="39">
        <v>1557.9833333333336</v>
      </c>
      <c r="I191" s="39">
        <v>1548.8166666666671</v>
      </c>
      <c r="J191" s="39">
        <v>1594.3166666666671</v>
      </c>
      <c r="K191" s="39">
        <v>1603.4833333333336</v>
      </c>
      <c r="L191" s="39">
        <v>1617.0666666666671</v>
      </c>
      <c r="M191" s="31">
        <v>1589.9</v>
      </c>
      <c r="N191" s="31">
        <v>1567.15</v>
      </c>
      <c r="O191" s="247">
        <v>2292800</v>
      </c>
      <c r="P191" s="248">
        <v>2.9746281714785653E-3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45197</v>
      </c>
      <c r="E192" s="38">
        <v>8508.65</v>
      </c>
      <c r="F192" s="38">
        <v>8554.8166666666657</v>
      </c>
      <c r="G192" s="39">
        <v>8455.7333333333318</v>
      </c>
      <c r="H192" s="39">
        <v>8402.8166666666657</v>
      </c>
      <c r="I192" s="39">
        <v>8303.7333333333318</v>
      </c>
      <c r="J192" s="39">
        <v>8607.7333333333318</v>
      </c>
      <c r="K192" s="39">
        <v>8706.8166666666675</v>
      </c>
      <c r="L192" s="39">
        <v>8759.7333333333318</v>
      </c>
      <c r="M192" s="31">
        <v>8653.9</v>
      </c>
      <c r="N192" s="31">
        <v>8501.9</v>
      </c>
      <c r="O192" s="247">
        <v>1447800</v>
      </c>
      <c r="P192" s="248">
        <v>2.6153519030406122E-2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45197</v>
      </c>
      <c r="E193" s="38">
        <v>611.9</v>
      </c>
      <c r="F193" s="38">
        <v>611.9</v>
      </c>
      <c r="G193" s="39">
        <v>607.5</v>
      </c>
      <c r="H193" s="39">
        <v>603.1</v>
      </c>
      <c r="I193" s="39">
        <v>598.70000000000005</v>
      </c>
      <c r="J193" s="39">
        <v>616.29999999999995</v>
      </c>
      <c r="K193" s="39">
        <v>620.69999999999982</v>
      </c>
      <c r="L193" s="39">
        <v>625.09999999999991</v>
      </c>
      <c r="M193" s="31">
        <v>616.29999999999995</v>
      </c>
      <c r="N193" s="31">
        <v>607.5</v>
      </c>
      <c r="O193" s="247">
        <v>37412700</v>
      </c>
      <c r="P193" s="248">
        <v>3.8878059345895603E-2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45197</v>
      </c>
      <c r="E194" s="38">
        <v>242.15</v>
      </c>
      <c r="F194" s="38">
        <v>242.35</v>
      </c>
      <c r="G194" s="39">
        <v>239.2</v>
      </c>
      <c r="H194" s="39">
        <v>236.25</v>
      </c>
      <c r="I194" s="39">
        <v>233.1</v>
      </c>
      <c r="J194" s="39">
        <v>245.29999999999998</v>
      </c>
      <c r="K194" s="39">
        <v>248.45000000000002</v>
      </c>
      <c r="L194" s="39">
        <v>251.39999999999998</v>
      </c>
      <c r="M194" s="31">
        <v>245.5</v>
      </c>
      <c r="N194" s="31">
        <v>239.4</v>
      </c>
      <c r="O194" s="247">
        <v>57198000</v>
      </c>
      <c r="P194" s="248">
        <v>-1.7801047120418849E-3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45197</v>
      </c>
      <c r="E195" s="38">
        <v>871.75</v>
      </c>
      <c r="F195" s="38">
        <v>870.43333333333339</v>
      </c>
      <c r="G195" s="39">
        <v>864.86666666666679</v>
      </c>
      <c r="H195" s="39">
        <v>857.98333333333335</v>
      </c>
      <c r="I195" s="39">
        <v>852.41666666666674</v>
      </c>
      <c r="J195" s="39">
        <v>877.31666666666683</v>
      </c>
      <c r="K195" s="39">
        <v>882.88333333333344</v>
      </c>
      <c r="L195" s="39">
        <v>889.76666666666688</v>
      </c>
      <c r="M195" s="31">
        <v>876</v>
      </c>
      <c r="N195" s="31">
        <v>863.55</v>
      </c>
      <c r="O195" s="247">
        <v>6641400</v>
      </c>
      <c r="P195" s="248">
        <v>1.6250459052515608E-2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45197</v>
      </c>
      <c r="E196" s="38">
        <v>434.05</v>
      </c>
      <c r="F196" s="38">
        <v>435.23333333333335</v>
      </c>
      <c r="G196" s="39">
        <v>430.81666666666672</v>
      </c>
      <c r="H196" s="39">
        <v>427.58333333333337</v>
      </c>
      <c r="I196" s="39">
        <v>423.16666666666674</v>
      </c>
      <c r="J196" s="39">
        <v>438.4666666666667</v>
      </c>
      <c r="K196" s="39">
        <v>442.88333333333333</v>
      </c>
      <c r="L196" s="39">
        <v>446.11666666666667</v>
      </c>
      <c r="M196" s="31">
        <v>439.65</v>
      </c>
      <c r="N196" s="31">
        <v>432</v>
      </c>
      <c r="O196" s="247">
        <v>35820000</v>
      </c>
      <c r="P196" s="248">
        <v>-9.2930633919681375E-3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45197</v>
      </c>
      <c r="E197" s="38">
        <v>276.60000000000002</v>
      </c>
      <c r="F197" s="38">
        <v>276.43333333333334</v>
      </c>
      <c r="G197" s="39">
        <v>267.01666666666665</v>
      </c>
      <c r="H197" s="39">
        <v>257.43333333333334</v>
      </c>
      <c r="I197" s="39">
        <v>248.01666666666665</v>
      </c>
      <c r="J197" s="39">
        <v>286.01666666666665</v>
      </c>
      <c r="K197" s="39">
        <v>295.43333333333328</v>
      </c>
      <c r="L197" s="39">
        <v>305.01666666666665</v>
      </c>
      <c r="M197" s="31">
        <v>285.85000000000002</v>
      </c>
      <c r="N197" s="31">
        <v>266.85000000000002</v>
      </c>
      <c r="O197" s="247">
        <v>91863000</v>
      </c>
      <c r="P197" s="248">
        <v>5.830510817723094E-2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45197</v>
      </c>
      <c r="E198" s="38">
        <v>637.04999999999995</v>
      </c>
      <c r="F198" s="38">
        <v>633.63333333333333</v>
      </c>
      <c r="G198" s="39">
        <v>628.51666666666665</v>
      </c>
      <c r="H198" s="39">
        <v>619.98333333333335</v>
      </c>
      <c r="I198" s="39">
        <v>614.86666666666667</v>
      </c>
      <c r="J198" s="39">
        <v>642.16666666666663</v>
      </c>
      <c r="K198" s="39">
        <v>647.28333333333319</v>
      </c>
      <c r="L198" s="39">
        <v>655.81666666666661</v>
      </c>
      <c r="M198" s="31">
        <v>638.75</v>
      </c>
      <c r="N198" s="31">
        <v>625.1</v>
      </c>
      <c r="O198" s="247">
        <v>7322400</v>
      </c>
      <c r="P198" s="248">
        <v>-7.5628202000487922E-3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45175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299" t="s">
        <v>16</v>
      </c>
      <c r="B8" s="301"/>
      <c r="C8" s="305" t="s">
        <v>20</v>
      </c>
      <c r="D8" s="305" t="s">
        <v>21</v>
      </c>
      <c r="E8" s="296" t="s">
        <v>22</v>
      </c>
      <c r="F8" s="297"/>
      <c r="G8" s="298"/>
      <c r="H8" s="296" t="s">
        <v>23</v>
      </c>
      <c r="I8" s="297"/>
      <c r="J8" s="298"/>
      <c r="K8" s="26"/>
      <c r="L8" s="53"/>
      <c r="M8" s="53"/>
      <c r="N8" s="1"/>
      <c r="O8" s="1"/>
    </row>
    <row r="9" spans="1:15" ht="36" customHeight="1">
      <c r="A9" s="303"/>
      <c r="B9" s="304"/>
      <c r="C9" s="304"/>
      <c r="D9" s="30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19574.900000000001</v>
      </c>
      <c r="D10" s="35">
        <v>19562.566666666666</v>
      </c>
      <c r="E10" s="35">
        <v>19538.083333333332</v>
      </c>
      <c r="F10" s="35">
        <v>19501.266666666666</v>
      </c>
      <c r="G10" s="35">
        <v>19476.783333333333</v>
      </c>
      <c r="H10" s="35">
        <v>19599.383333333331</v>
      </c>
      <c r="I10" s="35">
        <v>19623.866666666669</v>
      </c>
      <c r="J10" s="35">
        <v>19660.683333333331</v>
      </c>
      <c r="K10" s="35">
        <v>19587.05</v>
      </c>
      <c r="L10" s="35">
        <v>19525.75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44532.15</v>
      </c>
      <c r="D11" s="35">
        <v>44534.183333333327</v>
      </c>
      <c r="E11" s="35">
        <v>44399.666666666657</v>
      </c>
      <c r="F11" s="35">
        <v>44267.183333333327</v>
      </c>
      <c r="G11" s="35">
        <v>44132.666666666657</v>
      </c>
      <c r="H11" s="35">
        <v>44666.666666666657</v>
      </c>
      <c r="I11" s="35">
        <v>44801.183333333334</v>
      </c>
      <c r="J11" s="35">
        <v>44933.666666666657</v>
      </c>
      <c r="K11" s="35">
        <v>44668.7</v>
      </c>
      <c r="L11" s="35">
        <v>44401.7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3706.85</v>
      </c>
      <c r="D12" s="38">
        <v>3701.4833333333336</v>
      </c>
      <c r="E12" s="38">
        <v>3681.4666666666672</v>
      </c>
      <c r="F12" s="38">
        <v>3656.0833333333335</v>
      </c>
      <c r="G12" s="38">
        <v>3636.0666666666671</v>
      </c>
      <c r="H12" s="38">
        <v>3726.8666666666672</v>
      </c>
      <c r="I12" s="38">
        <v>3746.8833333333337</v>
      </c>
      <c r="J12" s="38">
        <v>3772.2666666666673</v>
      </c>
      <c r="K12" s="38">
        <v>3721.5</v>
      </c>
      <c r="L12" s="38">
        <v>3676.1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6088.3</v>
      </c>
      <c r="D13" s="38">
        <v>6084.25</v>
      </c>
      <c r="E13" s="38">
        <v>6068.2</v>
      </c>
      <c r="F13" s="38">
        <v>6048.0999999999995</v>
      </c>
      <c r="G13" s="38">
        <v>6032.0499999999993</v>
      </c>
      <c r="H13" s="38">
        <v>6104.35</v>
      </c>
      <c r="I13" s="38">
        <v>6120.4</v>
      </c>
      <c r="J13" s="38">
        <v>6140.5000000000009</v>
      </c>
      <c r="K13" s="38">
        <v>6100.3</v>
      </c>
      <c r="L13" s="38">
        <v>6064.15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32365.3</v>
      </c>
      <c r="D14" s="38">
        <v>32287.633333333331</v>
      </c>
      <c r="E14" s="38">
        <v>32092.616666666661</v>
      </c>
      <c r="F14" s="38">
        <v>31819.933333333331</v>
      </c>
      <c r="G14" s="38">
        <v>31624.916666666661</v>
      </c>
      <c r="H14" s="38">
        <v>32560.316666666662</v>
      </c>
      <c r="I14" s="38">
        <v>32755.333333333332</v>
      </c>
      <c r="J14" s="38">
        <v>33028.016666666663</v>
      </c>
      <c r="K14" s="38">
        <v>32482.65</v>
      </c>
      <c r="L14" s="38">
        <v>32014.95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5742.2</v>
      </c>
      <c r="D15" s="38">
        <v>5736.7</v>
      </c>
      <c r="E15" s="38">
        <v>5705.3499999999995</v>
      </c>
      <c r="F15" s="38">
        <v>5668.5</v>
      </c>
      <c r="G15" s="38">
        <v>5637.15</v>
      </c>
      <c r="H15" s="38">
        <v>5773.5499999999993</v>
      </c>
      <c r="I15" s="38">
        <v>5804.9</v>
      </c>
      <c r="J15" s="38">
        <v>5841.7499999999991</v>
      </c>
      <c r="K15" s="38">
        <v>5768.05</v>
      </c>
      <c r="L15" s="38">
        <v>5699.85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11437.65</v>
      </c>
      <c r="D16" s="38">
        <v>11404.466666666665</v>
      </c>
      <c r="E16" s="38">
        <v>11360.23333333333</v>
      </c>
      <c r="F16" s="38">
        <v>11282.816666666664</v>
      </c>
      <c r="G16" s="38">
        <v>11238.583333333328</v>
      </c>
      <c r="H16" s="38">
        <v>11481.883333333331</v>
      </c>
      <c r="I16" s="38">
        <v>11526.116666666665</v>
      </c>
      <c r="J16" s="38">
        <v>11603.533333333333</v>
      </c>
      <c r="K16" s="38">
        <v>11448.7</v>
      </c>
      <c r="L16" s="38">
        <v>11327.05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4440.8</v>
      </c>
      <c r="D17" s="38">
        <v>4401.9666666666662</v>
      </c>
      <c r="E17" s="38">
        <v>4353.9333333333325</v>
      </c>
      <c r="F17" s="38">
        <v>4267.0666666666666</v>
      </c>
      <c r="G17" s="38">
        <v>4219.0333333333328</v>
      </c>
      <c r="H17" s="38">
        <v>4488.8333333333321</v>
      </c>
      <c r="I17" s="38">
        <v>4536.8666666666668</v>
      </c>
      <c r="J17" s="38">
        <v>4623.7333333333318</v>
      </c>
      <c r="K17" s="31">
        <v>4450</v>
      </c>
      <c r="L17" s="31">
        <v>4315.1000000000004</v>
      </c>
      <c r="M17" s="31">
        <v>3.0615199999999998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22793.25</v>
      </c>
      <c r="D18" s="38">
        <v>22683.516666666666</v>
      </c>
      <c r="E18" s="38">
        <v>22468.033333333333</v>
      </c>
      <c r="F18" s="38">
        <v>22142.816666666666</v>
      </c>
      <c r="G18" s="38">
        <v>21927.333333333332</v>
      </c>
      <c r="H18" s="38">
        <v>23008.733333333334</v>
      </c>
      <c r="I18" s="38">
        <v>23224.216666666664</v>
      </c>
      <c r="J18" s="38">
        <v>23549.433333333334</v>
      </c>
      <c r="K18" s="31">
        <v>22899</v>
      </c>
      <c r="L18" s="31">
        <v>22358.3</v>
      </c>
      <c r="M18" s="31">
        <v>0.25555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191.4</v>
      </c>
      <c r="D19" s="38">
        <v>190.88333333333335</v>
      </c>
      <c r="E19" s="38">
        <v>189.31666666666672</v>
      </c>
      <c r="F19" s="38">
        <v>187.23333333333338</v>
      </c>
      <c r="G19" s="38">
        <v>185.66666666666674</v>
      </c>
      <c r="H19" s="38">
        <v>192.9666666666667</v>
      </c>
      <c r="I19" s="38">
        <v>194.53333333333336</v>
      </c>
      <c r="J19" s="38">
        <v>196.61666666666667</v>
      </c>
      <c r="K19" s="31">
        <v>192.45</v>
      </c>
      <c r="L19" s="31">
        <v>188.8</v>
      </c>
      <c r="M19" s="31">
        <v>46.776969999999999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230.9</v>
      </c>
      <c r="D20" s="38">
        <v>227.20000000000002</v>
      </c>
      <c r="E20" s="38">
        <v>222.70000000000005</v>
      </c>
      <c r="F20" s="38">
        <v>214.50000000000003</v>
      </c>
      <c r="G20" s="38">
        <v>210.00000000000006</v>
      </c>
      <c r="H20" s="38">
        <v>235.40000000000003</v>
      </c>
      <c r="I20" s="38">
        <v>239.89999999999998</v>
      </c>
      <c r="J20" s="38">
        <v>248.10000000000002</v>
      </c>
      <c r="K20" s="31">
        <v>231.7</v>
      </c>
      <c r="L20" s="31">
        <v>219</v>
      </c>
      <c r="M20" s="31">
        <v>112.51708000000001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2084.6</v>
      </c>
      <c r="D21" s="38">
        <v>2077.8666666666668</v>
      </c>
      <c r="E21" s="38">
        <v>2051.7333333333336</v>
      </c>
      <c r="F21" s="38">
        <v>2018.8666666666668</v>
      </c>
      <c r="G21" s="38">
        <v>1992.7333333333336</v>
      </c>
      <c r="H21" s="38">
        <v>2110.7333333333336</v>
      </c>
      <c r="I21" s="38">
        <v>2136.8666666666668</v>
      </c>
      <c r="J21" s="38">
        <v>2169.7333333333336</v>
      </c>
      <c r="K21" s="31">
        <v>2104</v>
      </c>
      <c r="L21" s="31">
        <v>2045</v>
      </c>
      <c r="M21" s="31">
        <v>7.7017699999999998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2494.0500000000002</v>
      </c>
      <c r="D22" s="38">
        <v>2486.4833333333336</v>
      </c>
      <c r="E22" s="38">
        <v>2471.5666666666671</v>
      </c>
      <c r="F22" s="38">
        <v>2449.0833333333335</v>
      </c>
      <c r="G22" s="38">
        <v>2434.166666666667</v>
      </c>
      <c r="H22" s="38">
        <v>2508.9666666666672</v>
      </c>
      <c r="I22" s="38">
        <v>2523.8833333333332</v>
      </c>
      <c r="J22" s="38">
        <v>2546.3666666666672</v>
      </c>
      <c r="K22" s="31">
        <v>2501.4</v>
      </c>
      <c r="L22" s="31">
        <v>2464</v>
      </c>
      <c r="M22" s="31">
        <v>64.893190000000004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962.1</v>
      </c>
      <c r="D23" s="38">
        <v>960.76666666666677</v>
      </c>
      <c r="E23" s="38">
        <v>953.03333333333353</v>
      </c>
      <c r="F23" s="38">
        <v>943.96666666666681</v>
      </c>
      <c r="G23" s="38">
        <v>936.23333333333358</v>
      </c>
      <c r="H23" s="38">
        <v>969.83333333333348</v>
      </c>
      <c r="I23" s="38">
        <v>977.56666666666683</v>
      </c>
      <c r="J23" s="38">
        <v>986.63333333333344</v>
      </c>
      <c r="K23" s="31">
        <v>968.5</v>
      </c>
      <c r="L23" s="31">
        <v>951.7</v>
      </c>
      <c r="M23" s="31">
        <v>51.080719999999999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804.95</v>
      </c>
      <c r="D24" s="38">
        <v>804.44999999999993</v>
      </c>
      <c r="E24" s="38">
        <v>797.99999999999989</v>
      </c>
      <c r="F24" s="38">
        <v>791.05</v>
      </c>
      <c r="G24" s="38">
        <v>784.59999999999991</v>
      </c>
      <c r="H24" s="38">
        <v>811.39999999999986</v>
      </c>
      <c r="I24" s="38">
        <v>817.84999999999991</v>
      </c>
      <c r="J24" s="38">
        <v>824.79999999999984</v>
      </c>
      <c r="K24" s="31">
        <v>810.9</v>
      </c>
      <c r="L24" s="31">
        <v>797.5</v>
      </c>
      <c r="M24" s="31">
        <v>104.83413</v>
      </c>
      <c r="N24" s="1"/>
      <c r="O24" s="1"/>
    </row>
    <row r="25" spans="1:15" ht="12.75" customHeight="1">
      <c r="A25" s="56">
        <v>16</v>
      </c>
      <c r="B25" s="58" t="s">
        <v>847</v>
      </c>
      <c r="C25" s="31">
        <v>342.45</v>
      </c>
      <c r="D25" s="38">
        <v>343.48333333333335</v>
      </c>
      <c r="E25" s="38">
        <v>334.9666666666667</v>
      </c>
      <c r="F25" s="38">
        <v>327.48333333333335</v>
      </c>
      <c r="G25" s="38">
        <v>318.9666666666667</v>
      </c>
      <c r="H25" s="38">
        <v>350.9666666666667</v>
      </c>
      <c r="I25" s="38">
        <v>359.48333333333335</v>
      </c>
      <c r="J25" s="38">
        <v>366.9666666666667</v>
      </c>
      <c r="K25" s="31">
        <v>352</v>
      </c>
      <c r="L25" s="31">
        <v>336</v>
      </c>
      <c r="M25" s="31">
        <v>164.43460999999999</v>
      </c>
      <c r="N25" s="1"/>
      <c r="O25" s="1"/>
    </row>
    <row r="26" spans="1:15" ht="12.75" customHeight="1">
      <c r="A26" s="56">
        <v>17</v>
      </c>
      <c r="B26" s="58" t="s">
        <v>53</v>
      </c>
      <c r="C26" s="31">
        <v>3646.1</v>
      </c>
      <c r="D26" s="38">
        <v>3646.3666666666668</v>
      </c>
      <c r="E26" s="38">
        <v>3619.7333333333336</v>
      </c>
      <c r="F26" s="38">
        <v>3593.3666666666668</v>
      </c>
      <c r="G26" s="38">
        <v>3566.7333333333336</v>
      </c>
      <c r="H26" s="38">
        <v>3672.7333333333336</v>
      </c>
      <c r="I26" s="38">
        <v>3699.3666666666668</v>
      </c>
      <c r="J26" s="38">
        <v>3725.7333333333336</v>
      </c>
      <c r="K26" s="31">
        <v>3673</v>
      </c>
      <c r="L26" s="31">
        <v>3620</v>
      </c>
      <c r="M26" s="31">
        <v>2.3899400000000002</v>
      </c>
      <c r="N26" s="1"/>
      <c r="O26" s="1"/>
    </row>
    <row r="27" spans="1:15" ht="12.75" customHeight="1">
      <c r="A27" s="56">
        <v>18</v>
      </c>
      <c r="B27" s="58" t="s">
        <v>54</v>
      </c>
      <c r="C27" s="31">
        <v>440.2</v>
      </c>
      <c r="D27" s="38">
        <v>440.7166666666667</v>
      </c>
      <c r="E27" s="38">
        <v>436.98333333333341</v>
      </c>
      <c r="F27" s="38">
        <v>433.76666666666671</v>
      </c>
      <c r="G27" s="38">
        <v>430.03333333333342</v>
      </c>
      <c r="H27" s="38">
        <v>443.93333333333339</v>
      </c>
      <c r="I27" s="38">
        <v>447.66666666666674</v>
      </c>
      <c r="J27" s="38">
        <v>450.88333333333338</v>
      </c>
      <c r="K27" s="31">
        <v>444.45</v>
      </c>
      <c r="L27" s="31">
        <v>437.5</v>
      </c>
      <c r="M27" s="31">
        <v>22.617429999999999</v>
      </c>
      <c r="N27" s="1"/>
      <c r="O27" s="1"/>
    </row>
    <row r="28" spans="1:15" ht="12.75" customHeight="1">
      <c r="A28" s="56">
        <v>19</v>
      </c>
      <c r="B28" s="58" t="s">
        <v>55</v>
      </c>
      <c r="C28" s="31">
        <v>4984.5</v>
      </c>
      <c r="D28" s="38">
        <v>4936.1833333333334</v>
      </c>
      <c r="E28" s="38">
        <v>4880.3666666666668</v>
      </c>
      <c r="F28" s="38">
        <v>4776.2333333333336</v>
      </c>
      <c r="G28" s="38">
        <v>4720.416666666667</v>
      </c>
      <c r="H28" s="38">
        <v>5040.3166666666666</v>
      </c>
      <c r="I28" s="38">
        <v>5096.1333333333341</v>
      </c>
      <c r="J28" s="38">
        <v>5200.2666666666664</v>
      </c>
      <c r="K28" s="31">
        <v>4992</v>
      </c>
      <c r="L28" s="31">
        <v>4832.05</v>
      </c>
      <c r="M28" s="31">
        <v>8.0055399999999999</v>
      </c>
      <c r="N28" s="1"/>
      <c r="O28" s="1"/>
    </row>
    <row r="29" spans="1:15" ht="12.75" customHeight="1">
      <c r="A29" s="56">
        <v>20</v>
      </c>
      <c r="B29" s="58" t="s">
        <v>57</v>
      </c>
      <c r="C29" s="31">
        <v>383.6</v>
      </c>
      <c r="D29" s="38">
        <v>385.05</v>
      </c>
      <c r="E29" s="38">
        <v>379.25</v>
      </c>
      <c r="F29" s="38">
        <v>374.9</v>
      </c>
      <c r="G29" s="38">
        <v>369.09999999999997</v>
      </c>
      <c r="H29" s="38">
        <v>389.40000000000003</v>
      </c>
      <c r="I29" s="38">
        <v>395.2000000000001</v>
      </c>
      <c r="J29" s="38">
        <v>399.55000000000007</v>
      </c>
      <c r="K29" s="31">
        <v>390.85</v>
      </c>
      <c r="L29" s="31">
        <v>380.7</v>
      </c>
      <c r="M29" s="31">
        <v>30.942060000000001</v>
      </c>
      <c r="N29" s="1"/>
      <c r="O29" s="1"/>
    </row>
    <row r="30" spans="1:15" ht="12.75" customHeight="1">
      <c r="A30" s="56">
        <v>21</v>
      </c>
      <c r="B30" s="58" t="s">
        <v>58</v>
      </c>
      <c r="C30" s="31">
        <v>183.4</v>
      </c>
      <c r="D30" s="38">
        <v>183.71666666666667</v>
      </c>
      <c r="E30" s="38">
        <v>182.43333333333334</v>
      </c>
      <c r="F30" s="38">
        <v>181.46666666666667</v>
      </c>
      <c r="G30" s="38">
        <v>180.18333333333334</v>
      </c>
      <c r="H30" s="38">
        <v>184.68333333333334</v>
      </c>
      <c r="I30" s="38">
        <v>185.9666666666667</v>
      </c>
      <c r="J30" s="38">
        <v>186.93333333333334</v>
      </c>
      <c r="K30" s="31">
        <v>185</v>
      </c>
      <c r="L30" s="31">
        <v>182.75</v>
      </c>
      <c r="M30" s="31">
        <v>78.499250000000004</v>
      </c>
      <c r="N30" s="1"/>
      <c r="O30" s="1"/>
    </row>
    <row r="31" spans="1:15" ht="12.75" customHeight="1">
      <c r="A31" s="56">
        <v>22</v>
      </c>
      <c r="B31" s="58" t="s">
        <v>60</v>
      </c>
      <c r="C31" s="31">
        <v>3223.3</v>
      </c>
      <c r="D31" s="38">
        <v>3230.7166666666667</v>
      </c>
      <c r="E31" s="38">
        <v>3212.5833333333335</v>
      </c>
      <c r="F31" s="38">
        <v>3201.8666666666668</v>
      </c>
      <c r="G31" s="38">
        <v>3183.7333333333336</v>
      </c>
      <c r="H31" s="38">
        <v>3241.4333333333334</v>
      </c>
      <c r="I31" s="38">
        <v>3259.5666666666666</v>
      </c>
      <c r="J31" s="38">
        <v>3270.2833333333333</v>
      </c>
      <c r="K31" s="31">
        <v>3248.85</v>
      </c>
      <c r="L31" s="31">
        <v>3220</v>
      </c>
      <c r="M31" s="31">
        <v>5.9702200000000003</v>
      </c>
      <c r="N31" s="1"/>
      <c r="O31" s="1"/>
    </row>
    <row r="32" spans="1:15" ht="12.75" customHeight="1">
      <c r="A32" s="56">
        <v>23</v>
      </c>
      <c r="B32" s="58" t="s">
        <v>61</v>
      </c>
      <c r="C32" s="31">
        <v>1914.45</v>
      </c>
      <c r="D32" s="38">
        <v>1910.0166666666664</v>
      </c>
      <c r="E32" s="38">
        <v>1897.0333333333328</v>
      </c>
      <c r="F32" s="38">
        <v>1879.6166666666663</v>
      </c>
      <c r="G32" s="38">
        <v>1866.6333333333328</v>
      </c>
      <c r="H32" s="38">
        <v>1927.4333333333329</v>
      </c>
      <c r="I32" s="38">
        <v>1940.4166666666665</v>
      </c>
      <c r="J32" s="38">
        <v>1957.833333333333</v>
      </c>
      <c r="K32" s="31">
        <v>1923</v>
      </c>
      <c r="L32" s="31">
        <v>1892.6</v>
      </c>
      <c r="M32" s="31">
        <v>6.3487999999999998</v>
      </c>
      <c r="N32" s="1"/>
      <c r="O32" s="1"/>
    </row>
    <row r="33" spans="1:15" ht="12.75" customHeight="1">
      <c r="A33" s="56">
        <v>24</v>
      </c>
      <c r="B33" s="58" t="s">
        <v>267</v>
      </c>
      <c r="C33" s="31">
        <v>633.4</v>
      </c>
      <c r="D33" s="38">
        <v>634.98333333333323</v>
      </c>
      <c r="E33" s="38">
        <v>630.51666666666642</v>
      </c>
      <c r="F33" s="38">
        <v>627.63333333333321</v>
      </c>
      <c r="G33" s="38">
        <v>623.1666666666664</v>
      </c>
      <c r="H33" s="38">
        <v>637.86666666666645</v>
      </c>
      <c r="I33" s="38">
        <v>642.33333333333337</v>
      </c>
      <c r="J33" s="38">
        <v>645.21666666666647</v>
      </c>
      <c r="K33" s="31">
        <v>639.45000000000005</v>
      </c>
      <c r="L33" s="31">
        <v>632.1</v>
      </c>
      <c r="M33" s="31">
        <v>3.7950300000000001</v>
      </c>
      <c r="N33" s="1"/>
      <c r="O33" s="1"/>
    </row>
    <row r="34" spans="1:15" ht="12.75" customHeight="1">
      <c r="A34" s="56">
        <v>25</v>
      </c>
      <c r="B34" s="58" t="s">
        <v>64</v>
      </c>
      <c r="C34" s="31">
        <v>714.95</v>
      </c>
      <c r="D34" s="38">
        <v>716.66666666666663</v>
      </c>
      <c r="E34" s="38">
        <v>712.33333333333326</v>
      </c>
      <c r="F34" s="38">
        <v>709.71666666666658</v>
      </c>
      <c r="G34" s="38">
        <v>705.38333333333321</v>
      </c>
      <c r="H34" s="38">
        <v>719.2833333333333</v>
      </c>
      <c r="I34" s="38">
        <v>723.61666666666656</v>
      </c>
      <c r="J34" s="38">
        <v>726.23333333333335</v>
      </c>
      <c r="K34" s="31">
        <v>721</v>
      </c>
      <c r="L34" s="31">
        <v>714.05</v>
      </c>
      <c r="M34" s="31">
        <v>10.839840000000001</v>
      </c>
      <c r="N34" s="1"/>
      <c r="O34" s="1"/>
    </row>
    <row r="35" spans="1:15" ht="12.75" customHeight="1">
      <c r="A35" s="56">
        <v>26</v>
      </c>
      <c r="B35" s="58" t="s">
        <v>65</v>
      </c>
      <c r="C35" s="31">
        <v>851.6</v>
      </c>
      <c r="D35" s="38">
        <v>843.4666666666667</v>
      </c>
      <c r="E35" s="38">
        <v>828.23333333333335</v>
      </c>
      <c r="F35" s="38">
        <v>804.86666666666667</v>
      </c>
      <c r="G35" s="38">
        <v>789.63333333333333</v>
      </c>
      <c r="H35" s="38">
        <v>866.83333333333337</v>
      </c>
      <c r="I35" s="38">
        <v>882.06666666666672</v>
      </c>
      <c r="J35" s="38">
        <v>905.43333333333339</v>
      </c>
      <c r="K35" s="31">
        <v>858.7</v>
      </c>
      <c r="L35" s="31">
        <v>820.1</v>
      </c>
      <c r="M35" s="31">
        <v>18.847020000000001</v>
      </c>
      <c r="N35" s="1"/>
      <c r="O35" s="1"/>
    </row>
    <row r="36" spans="1:15" ht="12.75" customHeight="1">
      <c r="A36" s="56">
        <v>27</v>
      </c>
      <c r="B36" s="58" t="s">
        <v>268</v>
      </c>
      <c r="C36" s="31">
        <v>350.4</v>
      </c>
      <c r="D36" s="38">
        <v>351.8</v>
      </c>
      <c r="E36" s="38">
        <v>348.6</v>
      </c>
      <c r="F36" s="38">
        <v>346.8</v>
      </c>
      <c r="G36" s="38">
        <v>343.6</v>
      </c>
      <c r="H36" s="38">
        <v>353.6</v>
      </c>
      <c r="I36" s="38">
        <v>356.79999999999995</v>
      </c>
      <c r="J36" s="38">
        <v>358.6</v>
      </c>
      <c r="K36" s="31">
        <v>355</v>
      </c>
      <c r="L36" s="31">
        <v>350</v>
      </c>
      <c r="M36" s="31">
        <v>16.140879999999999</v>
      </c>
      <c r="N36" s="1"/>
      <c r="O36" s="1"/>
    </row>
    <row r="37" spans="1:15" ht="12.75" customHeight="1">
      <c r="A37" s="56">
        <v>28</v>
      </c>
      <c r="B37" s="58" t="s">
        <v>66</v>
      </c>
      <c r="C37" s="31">
        <v>981.45</v>
      </c>
      <c r="D37" s="38">
        <v>981.85</v>
      </c>
      <c r="E37" s="38">
        <v>977.5</v>
      </c>
      <c r="F37" s="38">
        <v>973.55</v>
      </c>
      <c r="G37" s="38">
        <v>969.19999999999993</v>
      </c>
      <c r="H37" s="38">
        <v>985.80000000000007</v>
      </c>
      <c r="I37" s="38">
        <v>990.1500000000002</v>
      </c>
      <c r="J37" s="38">
        <v>994.10000000000014</v>
      </c>
      <c r="K37" s="31">
        <v>986.2</v>
      </c>
      <c r="L37" s="31">
        <v>977.9</v>
      </c>
      <c r="M37" s="31">
        <v>105.4866</v>
      </c>
      <c r="N37" s="1"/>
      <c r="O37" s="1"/>
    </row>
    <row r="38" spans="1:15" ht="12.75" customHeight="1">
      <c r="A38" s="56">
        <v>29</v>
      </c>
      <c r="B38" s="58" t="s">
        <v>67</v>
      </c>
      <c r="C38" s="31">
        <v>4701.6000000000004</v>
      </c>
      <c r="D38" s="38">
        <v>4690.6500000000005</v>
      </c>
      <c r="E38" s="38">
        <v>4646.3000000000011</v>
      </c>
      <c r="F38" s="38">
        <v>4591.0000000000009</v>
      </c>
      <c r="G38" s="38">
        <v>4546.6500000000015</v>
      </c>
      <c r="H38" s="38">
        <v>4745.9500000000007</v>
      </c>
      <c r="I38" s="38">
        <v>4790.3000000000011</v>
      </c>
      <c r="J38" s="38">
        <v>4845.6000000000004</v>
      </c>
      <c r="K38" s="31">
        <v>4735</v>
      </c>
      <c r="L38" s="31">
        <v>4635.3500000000004</v>
      </c>
      <c r="M38" s="31">
        <v>3.5362</v>
      </c>
      <c r="N38" s="1"/>
      <c r="O38" s="1"/>
    </row>
    <row r="39" spans="1:15" ht="12.75" customHeight="1">
      <c r="A39" s="56">
        <v>30</v>
      </c>
      <c r="B39" s="58" t="s">
        <v>69</v>
      </c>
      <c r="C39" s="31">
        <v>1510.45</v>
      </c>
      <c r="D39" s="38">
        <v>1512.0833333333333</v>
      </c>
      <c r="E39" s="38">
        <v>1504.3666666666666</v>
      </c>
      <c r="F39" s="38">
        <v>1498.2833333333333</v>
      </c>
      <c r="G39" s="38">
        <v>1490.5666666666666</v>
      </c>
      <c r="H39" s="38">
        <v>1518.1666666666665</v>
      </c>
      <c r="I39" s="38">
        <v>1525.8833333333332</v>
      </c>
      <c r="J39" s="38">
        <v>1531.9666666666665</v>
      </c>
      <c r="K39" s="31">
        <v>1519.8</v>
      </c>
      <c r="L39" s="31">
        <v>1506</v>
      </c>
      <c r="M39" s="31">
        <v>12.98151</v>
      </c>
      <c r="N39" s="1"/>
      <c r="O39" s="1"/>
    </row>
    <row r="40" spans="1:15" ht="12.75" customHeight="1">
      <c r="A40" s="56">
        <v>31</v>
      </c>
      <c r="B40" s="58" t="s">
        <v>270</v>
      </c>
      <c r="C40" s="31">
        <v>7176.8</v>
      </c>
      <c r="D40" s="38">
        <v>7199.2333333333327</v>
      </c>
      <c r="E40" s="38">
        <v>7118.4666666666653</v>
      </c>
      <c r="F40" s="38">
        <v>7060.1333333333323</v>
      </c>
      <c r="G40" s="38">
        <v>6979.366666666665</v>
      </c>
      <c r="H40" s="38">
        <v>7257.5666666666657</v>
      </c>
      <c r="I40" s="38">
        <v>7338.3333333333339</v>
      </c>
      <c r="J40" s="38">
        <v>7396.6666666666661</v>
      </c>
      <c r="K40" s="31">
        <v>7280</v>
      </c>
      <c r="L40" s="31">
        <v>7140.9</v>
      </c>
      <c r="M40" s="31">
        <v>0.85741999999999996</v>
      </c>
      <c r="N40" s="1"/>
      <c r="O40" s="1"/>
    </row>
    <row r="41" spans="1:15" ht="12.75" customHeight="1">
      <c r="A41" s="56">
        <v>32</v>
      </c>
      <c r="B41" s="58" t="s">
        <v>70</v>
      </c>
      <c r="C41" s="31">
        <v>7345.1</v>
      </c>
      <c r="D41" s="38">
        <v>7327.8499999999995</v>
      </c>
      <c r="E41" s="38">
        <v>7297.2499999999991</v>
      </c>
      <c r="F41" s="38">
        <v>7249.4</v>
      </c>
      <c r="G41" s="38">
        <v>7218.7999999999993</v>
      </c>
      <c r="H41" s="38">
        <v>7375.6999999999989</v>
      </c>
      <c r="I41" s="38">
        <v>7406.2999999999993</v>
      </c>
      <c r="J41" s="38">
        <v>7454.1499999999987</v>
      </c>
      <c r="K41" s="31">
        <v>7358.45</v>
      </c>
      <c r="L41" s="31">
        <v>7280</v>
      </c>
      <c r="M41" s="31">
        <v>12.21353</v>
      </c>
      <c r="N41" s="1"/>
      <c r="O41" s="1"/>
    </row>
    <row r="42" spans="1:15" ht="12.75" customHeight="1">
      <c r="A42" s="56">
        <v>33</v>
      </c>
      <c r="B42" s="58" t="s">
        <v>71</v>
      </c>
      <c r="C42" s="31">
        <v>2407.85</v>
      </c>
      <c r="D42" s="38">
        <v>2402.2833333333333</v>
      </c>
      <c r="E42" s="38">
        <v>2380.5666666666666</v>
      </c>
      <c r="F42" s="38">
        <v>2353.2833333333333</v>
      </c>
      <c r="G42" s="38">
        <v>2331.5666666666666</v>
      </c>
      <c r="H42" s="38">
        <v>2429.5666666666666</v>
      </c>
      <c r="I42" s="38">
        <v>2451.2833333333328</v>
      </c>
      <c r="J42" s="38">
        <v>2478.5666666666666</v>
      </c>
      <c r="K42" s="31">
        <v>2424</v>
      </c>
      <c r="L42" s="31">
        <v>2375</v>
      </c>
      <c r="M42" s="31">
        <v>2.1149800000000001</v>
      </c>
      <c r="N42" s="1"/>
      <c r="O42" s="1"/>
    </row>
    <row r="43" spans="1:15" ht="12.75" customHeight="1">
      <c r="A43" s="56">
        <v>34</v>
      </c>
      <c r="B43" s="58" t="s">
        <v>73</v>
      </c>
      <c r="C43" s="31">
        <v>234.65</v>
      </c>
      <c r="D43" s="38">
        <v>234.93333333333331</v>
      </c>
      <c r="E43" s="38">
        <v>232.71666666666661</v>
      </c>
      <c r="F43" s="38">
        <v>230.7833333333333</v>
      </c>
      <c r="G43" s="38">
        <v>228.56666666666661</v>
      </c>
      <c r="H43" s="38">
        <v>236.86666666666662</v>
      </c>
      <c r="I43" s="38">
        <v>239.08333333333331</v>
      </c>
      <c r="J43" s="38">
        <v>241.01666666666662</v>
      </c>
      <c r="K43" s="31">
        <v>237.15</v>
      </c>
      <c r="L43" s="31">
        <v>233</v>
      </c>
      <c r="M43" s="31">
        <v>39.400779999999997</v>
      </c>
      <c r="N43" s="1"/>
      <c r="O43" s="1"/>
    </row>
    <row r="44" spans="1:15" ht="12.75" customHeight="1">
      <c r="A44" s="56">
        <v>35</v>
      </c>
      <c r="B44" s="58" t="s">
        <v>74</v>
      </c>
      <c r="C44" s="31">
        <v>195.8</v>
      </c>
      <c r="D44" s="38">
        <v>196.23333333333335</v>
      </c>
      <c r="E44" s="38">
        <v>194.06666666666669</v>
      </c>
      <c r="F44" s="38">
        <v>192.33333333333334</v>
      </c>
      <c r="G44" s="38">
        <v>190.16666666666669</v>
      </c>
      <c r="H44" s="38">
        <v>197.9666666666667</v>
      </c>
      <c r="I44" s="38">
        <v>200.13333333333333</v>
      </c>
      <c r="J44" s="38">
        <v>201.8666666666667</v>
      </c>
      <c r="K44" s="31">
        <v>198.4</v>
      </c>
      <c r="L44" s="31">
        <v>194.5</v>
      </c>
      <c r="M44" s="31">
        <v>147.10292999999999</v>
      </c>
      <c r="N44" s="1"/>
      <c r="O44" s="1"/>
    </row>
    <row r="45" spans="1:15" ht="12.75" customHeight="1">
      <c r="A45" s="56">
        <v>36</v>
      </c>
      <c r="B45" s="58" t="s">
        <v>271</v>
      </c>
      <c r="C45" s="31">
        <v>93.4</v>
      </c>
      <c r="D45" s="38">
        <v>92.516666666666666</v>
      </c>
      <c r="E45" s="38">
        <v>90.533333333333331</v>
      </c>
      <c r="F45" s="38">
        <v>87.666666666666671</v>
      </c>
      <c r="G45" s="38">
        <v>85.683333333333337</v>
      </c>
      <c r="H45" s="38">
        <v>95.383333333333326</v>
      </c>
      <c r="I45" s="38">
        <v>97.366666666666646</v>
      </c>
      <c r="J45" s="38">
        <v>100.23333333333332</v>
      </c>
      <c r="K45" s="31">
        <v>94.5</v>
      </c>
      <c r="L45" s="31">
        <v>89.65</v>
      </c>
      <c r="M45" s="31">
        <v>398.76276999999999</v>
      </c>
      <c r="N45" s="1"/>
      <c r="O45" s="1"/>
    </row>
    <row r="46" spans="1:15" ht="12.75" customHeight="1">
      <c r="A46" s="56">
        <v>37</v>
      </c>
      <c r="B46" s="58" t="s">
        <v>75</v>
      </c>
      <c r="C46" s="31">
        <v>1681.9</v>
      </c>
      <c r="D46" s="38">
        <v>1674.3</v>
      </c>
      <c r="E46" s="38">
        <v>1663.6</v>
      </c>
      <c r="F46" s="38">
        <v>1645.3</v>
      </c>
      <c r="G46" s="38">
        <v>1634.6</v>
      </c>
      <c r="H46" s="38">
        <v>1692.6</v>
      </c>
      <c r="I46" s="38">
        <v>1703.3000000000002</v>
      </c>
      <c r="J46" s="38">
        <v>1721.6</v>
      </c>
      <c r="K46" s="31">
        <v>1685</v>
      </c>
      <c r="L46" s="31">
        <v>1656</v>
      </c>
      <c r="M46" s="31">
        <v>1.5304599999999999</v>
      </c>
      <c r="N46" s="1"/>
      <c r="O46" s="1"/>
    </row>
    <row r="47" spans="1:15" ht="12.75" customHeight="1">
      <c r="A47" s="56">
        <v>38</v>
      </c>
      <c r="B47" s="58" t="s">
        <v>76</v>
      </c>
      <c r="C47" s="31">
        <v>139.69999999999999</v>
      </c>
      <c r="D47" s="38">
        <v>140.26666666666668</v>
      </c>
      <c r="E47" s="38">
        <v>138.63333333333335</v>
      </c>
      <c r="F47" s="38">
        <v>137.56666666666666</v>
      </c>
      <c r="G47" s="38">
        <v>135.93333333333334</v>
      </c>
      <c r="H47" s="38">
        <v>141.33333333333337</v>
      </c>
      <c r="I47" s="38">
        <v>142.9666666666667</v>
      </c>
      <c r="J47" s="38">
        <v>144.03333333333339</v>
      </c>
      <c r="K47" s="31">
        <v>141.9</v>
      </c>
      <c r="L47" s="31">
        <v>139.19999999999999</v>
      </c>
      <c r="M47" s="31">
        <v>116.95197</v>
      </c>
      <c r="N47" s="1"/>
      <c r="O47" s="1"/>
    </row>
    <row r="48" spans="1:15" ht="12.75" customHeight="1">
      <c r="A48" s="56">
        <v>39</v>
      </c>
      <c r="B48" s="58" t="s">
        <v>77</v>
      </c>
      <c r="C48" s="31">
        <v>709.45</v>
      </c>
      <c r="D48" s="38">
        <v>708.5</v>
      </c>
      <c r="E48" s="38">
        <v>703.2</v>
      </c>
      <c r="F48" s="38">
        <v>696.95</v>
      </c>
      <c r="G48" s="38">
        <v>691.65000000000009</v>
      </c>
      <c r="H48" s="38">
        <v>714.75</v>
      </c>
      <c r="I48" s="38">
        <v>720.05</v>
      </c>
      <c r="J48" s="38">
        <v>726.3</v>
      </c>
      <c r="K48" s="31">
        <v>713.8</v>
      </c>
      <c r="L48" s="31">
        <v>702.25</v>
      </c>
      <c r="M48" s="31">
        <v>6.5708200000000003</v>
      </c>
      <c r="N48" s="1"/>
      <c r="O48" s="1"/>
    </row>
    <row r="49" spans="1:15" ht="12.75" customHeight="1">
      <c r="A49" s="56">
        <v>40</v>
      </c>
      <c r="B49" s="58" t="s">
        <v>78</v>
      </c>
      <c r="C49" s="31">
        <v>1097.4000000000001</v>
      </c>
      <c r="D49" s="38">
        <v>1090.6166666666668</v>
      </c>
      <c r="E49" s="38">
        <v>1081.7833333333335</v>
      </c>
      <c r="F49" s="38">
        <v>1066.1666666666667</v>
      </c>
      <c r="G49" s="38">
        <v>1057.3333333333335</v>
      </c>
      <c r="H49" s="38">
        <v>1106.2333333333336</v>
      </c>
      <c r="I49" s="38">
        <v>1115.0666666666666</v>
      </c>
      <c r="J49" s="38">
        <v>1130.6833333333336</v>
      </c>
      <c r="K49" s="31">
        <v>1099.45</v>
      </c>
      <c r="L49" s="31">
        <v>1075</v>
      </c>
      <c r="M49" s="31">
        <v>6.2942299999999998</v>
      </c>
      <c r="N49" s="1"/>
      <c r="O49" s="1"/>
    </row>
    <row r="50" spans="1:15" ht="12.75" customHeight="1">
      <c r="A50" s="56">
        <v>41</v>
      </c>
      <c r="B50" s="58" t="s">
        <v>80</v>
      </c>
      <c r="C50" s="31">
        <v>865.9</v>
      </c>
      <c r="D50" s="38">
        <v>864.0333333333333</v>
      </c>
      <c r="E50" s="38">
        <v>860.26666666666665</v>
      </c>
      <c r="F50" s="38">
        <v>854.63333333333333</v>
      </c>
      <c r="G50" s="38">
        <v>850.86666666666667</v>
      </c>
      <c r="H50" s="38">
        <v>869.66666666666663</v>
      </c>
      <c r="I50" s="38">
        <v>873.43333333333328</v>
      </c>
      <c r="J50" s="38">
        <v>879.06666666666661</v>
      </c>
      <c r="K50" s="31">
        <v>867.8</v>
      </c>
      <c r="L50" s="31">
        <v>858.4</v>
      </c>
      <c r="M50" s="31">
        <v>22.167539999999999</v>
      </c>
      <c r="N50" s="1"/>
      <c r="O50" s="1"/>
    </row>
    <row r="51" spans="1:15" ht="12.75" customHeight="1">
      <c r="A51" s="56">
        <v>42</v>
      </c>
      <c r="B51" s="58" t="s">
        <v>81</v>
      </c>
      <c r="C51" s="31">
        <v>138.4</v>
      </c>
      <c r="D51" s="38">
        <v>139.71666666666667</v>
      </c>
      <c r="E51" s="38">
        <v>135.83333333333334</v>
      </c>
      <c r="F51" s="38">
        <v>133.26666666666668</v>
      </c>
      <c r="G51" s="38">
        <v>129.38333333333335</v>
      </c>
      <c r="H51" s="38">
        <v>142.28333333333333</v>
      </c>
      <c r="I51" s="38">
        <v>146.16666666666666</v>
      </c>
      <c r="J51" s="38">
        <v>148.73333333333332</v>
      </c>
      <c r="K51" s="31">
        <v>143.6</v>
      </c>
      <c r="L51" s="31">
        <v>137.15</v>
      </c>
      <c r="M51" s="31">
        <v>520.60352999999998</v>
      </c>
      <c r="N51" s="1"/>
      <c r="O51" s="1"/>
    </row>
    <row r="52" spans="1:15" ht="12.75" customHeight="1">
      <c r="A52" s="56">
        <v>43</v>
      </c>
      <c r="B52" s="58" t="s">
        <v>82</v>
      </c>
      <c r="C52" s="31">
        <v>267.10000000000002</v>
      </c>
      <c r="D52" s="38">
        <v>265.9666666666667</v>
      </c>
      <c r="E52" s="38">
        <v>262.63333333333338</v>
      </c>
      <c r="F52" s="38">
        <v>258.16666666666669</v>
      </c>
      <c r="G52" s="38">
        <v>254.83333333333337</v>
      </c>
      <c r="H52" s="38">
        <v>270.43333333333339</v>
      </c>
      <c r="I52" s="38">
        <v>273.76666666666665</v>
      </c>
      <c r="J52" s="38">
        <v>278.23333333333341</v>
      </c>
      <c r="K52" s="31">
        <v>269.3</v>
      </c>
      <c r="L52" s="31">
        <v>261.5</v>
      </c>
      <c r="M52" s="31">
        <v>50.133569999999999</v>
      </c>
      <c r="N52" s="1"/>
      <c r="O52" s="1"/>
    </row>
    <row r="53" spans="1:15" ht="12.75" customHeight="1">
      <c r="A53" s="56">
        <v>44</v>
      </c>
      <c r="B53" s="58" t="s">
        <v>83</v>
      </c>
      <c r="C53" s="31">
        <v>19150.8</v>
      </c>
      <c r="D53" s="38">
        <v>19135.083333333332</v>
      </c>
      <c r="E53" s="38">
        <v>19015.166666666664</v>
      </c>
      <c r="F53" s="38">
        <v>18879.533333333333</v>
      </c>
      <c r="G53" s="38">
        <v>18759.616666666665</v>
      </c>
      <c r="H53" s="38">
        <v>19270.716666666664</v>
      </c>
      <c r="I53" s="38">
        <v>19390.633333333328</v>
      </c>
      <c r="J53" s="38">
        <v>19526.266666666663</v>
      </c>
      <c r="K53" s="31">
        <v>19255</v>
      </c>
      <c r="L53" s="31">
        <v>18999.45</v>
      </c>
      <c r="M53" s="31">
        <v>0.20402000000000001</v>
      </c>
      <c r="N53" s="1"/>
      <c r="O53" s="1"/>
    </row>
    <row r="54" spans="1:15" ht="12.75" customHeight="1">
      <c r="A54" s="56">
        <v>45</v>
      </c>
      <c r="B54" s="58" t="s">
        <v>85</v>
      </c>
      <c r="C54" s="31">
        <v>350.2</v>
      </c>
      <c r="D54" s="38">
        <v>349.34999999999997</v>
      </c>
      <c r="E54" s="38">
        <v>346.09999999999991</v>
      </c>
      <c r="F54" s="38">
        <v>341.99999999999994</v>
      </c>
      <c r="G54" s="38">
        <v>338.74999999999989</v>
      </c>
      <c r="H54" s="38">
        <v>353.44999999999993</v>
      </c>
      <c r="I54" s="38">
        <v>356.70000000000005</v>
      </c>
      <c r="J54" s="38">
        <v>360.79999999999995</v>
      </c>
      <c r="K54" s="31">
        <v>352.6</v>
      </c>
      <c r="L54" s="31">
        <v>345.25</v>
      </c>
      <c r="M54" s="31">
        <v>41.815890000000003</v>
      </c>
      <c r="N54" s="1"/>
      <c r="O54" s="1"/>
    </row>
    <row r="55" spans="1:15" ht="12.75" customHeight="1">
      <c r="A55" s="56">
        <v>46</v>
      </c>
      <c r="B55" s="58" t="s">
        <v>86</v>
      </c>
      <c r="C55" s="31">
        <v>4514.95</v>
      </c>
      <c r="D55" s="38">
        <v>4512.9833333333336</v>
      </c>
      <c r="E55" s="38">
        <v>4486.9666666666672</v>
      </c>
      <c r="F55" s="38">
        <v>4458.9833333333336</v>
      </c>
      <c r="G55" s="38">
        <v>4432.9666666666672</v>
      </c>
      <c r="H55" s="38">
        <v>4540.9666666666672</v>
      </c>
      <c r="I55" s="38">
        <v>4566.9833333333336</v>
      </c>
      <c r="J55" s="38">
        <v>4594.9666666666672</v>
      </c>
      <c r="K55" s="31">
        <v>4539</v>
      </c>
      <c r="L55" s="31">
        <v>4485</v>
      </c>
      <c r="M55" s="31">
        <v>4.5334899999999996</v>
      </c>
      <c r="N55" s="1"/>
      <c r="O55" s="1"/>
    </row>
    <row r="56" spans="1:15" ht="12.75" customHeight="1">
      <c r="A56" s="56">
        <v>47</v>
      </c>
      <c r="B56" s="58" t="s">
        <v>89</v>
      </c>
      <c r="C56" s="31">
        <v>338.45</v>
      </c>
      <c r="D56" s="38">
        <v>337.86666666666667</v>
      </c>
      <c r="E56" s="38">
        <v>334.43333333333334</v>
      </c>
      <c r="F56" s="38">
        <v>330.41666666666669</v>
      </c>
      <c r="G56" s="38">
        <v>326.98333333333335</v>
      </c>
      <c r="H56" s="38">
        <v>341.88333333333333</v>
      </c>
      <c r="I56" s="38">
        <v>345.31666666666672</v>
      </c>
      <c r="J56" s="38">
        <v>349.33333333333331</v>
      </c>
      <c r="K56" s="31">
        <v>341.3</v>
      </c>
      <c r="L56" s="31">
        <v>333.85</v>
      </c>
      <c r="M56" s="31">
        <v>69.959919999999997</v>
      </c>
      <c r="N56" s="1"/>
      <c r="O56" s="1"/>
    </row>
    <row r="57" spans="1:15" ht="12.75" customHeight="1">
      <c r="A57" s="56">
        <v>48</v>
      </c>
      <c r="B57" s="58" t="s">
        <v>349</v>
      </c>
      <c r="C57" s="31">
        <v>437.45</v>
      </c>
      <c r="D57" s="38">
        <v>440.13333333333338</v>
      </c>
      <c r="E57" s="38">
        <v>430.31666666666678</v>
      </c>
      <c r="F57" s="38">
        <v>423.18333333333339</v>
      </c>
      <c r="G57" s="38">
        <v>413.36666666666679</v>
      </c>
      <c r="H57" s="38">
        <v>447.26666666666677</v>
      </c>
      <c r="I57" s="38">
        <v>457.08333333333337</v>
      </c>
      <c r="J57" s="38">
        <v>464.21666666666675</v>
      </c>
      <c r="K57" s="31">
        <v>449.95</v>
      </c>
      <c r="L57" s="31">
        <v>433</v>
      </c>
      <c r="M57" s="31">
        <v>38.172080000000001</v>
      </c>
      <c r="N57" s="1"/>
      <c r="O57" s="1"/>
    </row>
    <row r="58" spans="1:15" ht="12.75" customHeight="1">
      <c r="A58" s="56">
        <v>49</v>
      </c>
      <c r="B58" s="58" t="s">
        <v>92</v>
      </c>
      <c r="C58" s="31">
        <v>1096.75</v>
      </c>
      <c r="D58" s="38">
        <v>1097.7833333333333</v>
      </c>
      <c r="E58" s="38">
        <v>1083.3166666666666</v>
      </c>
      <c r="F58" s="38">
        <v>1069.8833333333332</v>
      </c>
      <c r="G58" s="38">
        <v>1055.4166666666665</v>
      </c>
      <c r="H58" s="38">
        <v>1111.2166666666667</v>
      </c>
      <c r="I58" s="38">
        <v>1125.6833333333334</v>
      </c>
      <c r="J58" s="38">
        <v>1139.1166666666668</v>
      </c>
      <c r="K58" s="31">
        <v>1112.25</v>
      </c>
      <c r="L58" s="31">
        <v>1084.3499999999999</v>
      </c>
      <c r="M58" s="31">
        <v>22.362030000000001</v>
      </c>
      <c r="N58" s="1"/>
      <c r="O58" s="1"/>
    </row>
    <row r="59" spans="1:15" ht="12.75" customHeight="1">
      <c r="A59" s="56">
        <v>50</v>
      </c>
      <c r="B59" s="58" t="s">
        <v>93</v>
      </c>
      <c r="C59" s="31">
        <v>1238.95</v>
      </c>
      <c r="D59" s="38">
        <v>1246.6833333333332</v>
      </c>
      <c r="E59" s="38">
        <v>1227.3666666666663</v>
      </c>
      <c r="F59" s="38">
        <v>1215.7833333333331</v>
      </c>
      <c r="G59" s="38">
        <v>1196.4666666666662</v>
      </c>
      <c r="H59" s="38">
        <v>1258.2666666666664</v>
      </c>
      <c r="I59" s="38">
        <v>1277.5833333333335</v>
      </c>
      <c r="J59" s="38">
        <v>1289.1666666666665</v>
      </c>
      <c r="K59" s="31">
        <v>1266</v>
      </c>
      <c r="L59" s="31">
        <v>1235.0999999999999</v>
      </c>
      <c r="M59" s="31">
        <v>21.799469999999999</v>
      </c>
      <c r="N59" s="1"/>
      <c r="O59" s="1"/>
    </row>
    <row r="60" spans="1:15" ht="12.75" customHeight="1">
      <c r="A60" s="56">
        <v>51</v>
      </c>
      <c r="B60" s="58" t="s">
        <v>94</v>
      </c>
      <c r="C60" s="31">
        <v>255.35</v>
      </c>
      <c r="D60" s="38">
        <v>252.91666666666666</v>
      </c>
      <c r="E60" s="38">
        <v>249.93333333333331</v>
      </c>
      <c r="F60" s="38">
        <v>244.51666666666665</v>
      </c>
      <c r="G60" s="38">
        <v>241.5333333333333</v>
      </c>
      <c r="H60" s="38">
        <v>258.33333333333331</v>
      </c>
      <c r="I60" s="38">
        <v>261.31666666666666</v>
      </c>
      <c r="J60" s="38">
        <v>266.73333333333335</v>
      </c>
      <c r="K60" s="31">
        <v>255.9</v>
      </c>
      <c r="L60" s="31">
        <v>247.5</v>
      </c>
      <c r="M60" s="31">
        <v>196.54487</v>
      </c>
      <c r="N60" s="1"/>
      <c r="O60" s="1"/>
    </row>
    <row r="61" spans="1:15" ht="12.75" customHeight="1">
      <c r="A61" s="56">
        <v>52</v>
      </c>
      <c r="B61" s="58" t="s">
        <v>95</v>
      </c>
      <c r="C61" s="31">
        <v>5611.5</v>
      </c>
      <c r="D61" s="38">
        <v>5575.9833333333336</v>
      </c>
      <c r="E61" s="38">
        <v>5516.9666666666672</v>
      </c>
      <c r="F61" s="38">
        <v>5422.4333333333334</v>
      </c>
      <c r="G61" s="38">
        <v>5363.416666666667</v>
      </c>
      <c r="H61" s="38">
        <v>5670.5166666666673</v>
      </c>
      <c r="I61" s="38">
        <v>5729.5333333333338</v>
      </c>
      <c r="J61" s="38">
        <v>5824.0666666666675</v>
      </c>
      <c r="K61" s="31">
        <v>5635</v>
      </c>
      <c r="L61" s="31">
        <v>5481.45</v>
      </c>
      <c r="M61" s="31">
        <v>6.2523999999999997</v>
      </c>
      <c r="N61" s="1"/>
      <c r="O61" s="1"/>
    </row>
    <row r="62" spans="1:15" ht="12.75" customHeight="1">
      <c r="A62" s="56">
        <v>53</v>
      </c>
      <c r="B62" s="58" t="s">
        <v>96</v>
      </c>
      <c r="C62" s="31">
        <v>1988.95</v>
      </c>
      <c r="D62" s="38">
        <v>1975.3166666666666</v>
      </c>
      <c r="E62" s="38">
        <v>1956.6833333333332</v>
      </c>
      <c r="F62" s="38">
        <v>1924.4166666666665</v>
      </c>
      <c r="G62" s="38">
        <v>1905.7833333333331</v>
      </c>
      <c r="H62" s="38">
        <v>2007.5833333333333</v>
      </c>
      <c r="I62" s="38">
        <v>2026.2166666666665</v>
      </c>
      <c r="J62" s="38">
        <v>2058.4833333333336</v>
      </c>
      <c r="K62" s="31">
        <v>1993.95</v>
      </c>
      <c r="L62" s="31">
        <v>1943.05</v>
      </c>
      <c r="M62" s="31">
        <v>4.10832</v>
      </c>
      <c r="N62" s="1"/>
      <c r="O62" s="1"/>
    </row>
    <row r="63" spans="1:15" ht="12.75" customHeight="1">
      <c r="A63" s="56">
        <v>54</v>
      </c>
      <c r="B63" s="58" t="s">
        <v>97</v>
      </c>
      <c r="C63" s="31">
        <v>686.25</v>
      </c>
      <c r="D63" s="38">
        <v>683.54999999999984</v>
      </c>
      <c r="E63" s="38">
        <v>677.74999999999966</v>
      </c>
      <c r="F63" s="38">
        <v>669.24999999999977</v>
      </c>
      <c r="G63" s="38">
        <v>663.44999999999959</v>
      </c>
      <c r="H63" s="38">
        <v>692.04999999999973</v>
      </c>
      <c r="I63" s="38">
        <v>697.84999999999991</v>
      </c>
      <c r="J63" s="38">
        <v>706.3499999999998</v>
      </c>
      <c r="K63" s="31">
        <v>689.35</v>
      </c>
      <c r="L63" s="31">
        <v>675.05</v>
      </c>
      <c r="M63" s="31">
        <v>7.6927500000000002</v>
      </c>
      <c r="N63" s="1"/>
      <c r="O63" s="1"/>
    </row>
    <row r="64" spans="1:15" ht="12.75" customHeight="1">
      <c r="A64" s="56">
        <v>55</v>
      </c>
      <c r="B64" s="58" t="s">
        <v>98</v>
      </c>
      <c r="C64" s="31">
        <v>1133.3</v>
      </c>
      <c r="D64" s="38">
        <v>1127.7666666666667</v>
      </c>
      <c r="E64" s="38">
        <v>1117.5333333333333</v>
      </c>
      <c r="F64" s="38">
        <v>1101.7666666666667</v>
      </c>
      <c r="G64" s="38">
        <v>1091.5333333333333</v>
      </c>
      <c r="H64" s="38">
        <v>1143.5333333333333</v>
      </c>
      <c r="I64" s="38">
        <v>1153.7666666666664</v>
      </c>
      <c r="J64" s="38">
        <v>1169.5333333333333</v>
      </c>
      <c r="K64" s="31">
        <v>1138</v>
      </c>
      <c r="L64" s="31">
        <v>1112</v>
      </c>
      <c r="M64" s="31">
        <v>4.6176500000000003</v>
      </c>
      <c r="N64" s="1"/>
      <c r="O64" s="1"/>
    </row>
    <row r="65" spans="1:15" ht="12.75" customHeight="1">
      <c r="A65" s="56">
        <v>56</v>
      </c>
      <c r="B65" s="58" t="s">
        <v>99</v>
      </c>
      <c r="C65" s="31">
        <v>304</v>
      </c>
      <c r="D65" s="38">
        <v>305.31666666666666</v>
      </c>
      <c r="E65" s="38">
        <v>301.7833333333333</v>
      </c>
      <c r="F65" s="38">
        <v>299.56666666666666</v>
      </c>
      <c r="G65" s="38">
        <v>296.0333333333333</v>
      </c>
      <c r="H65" s="38">
        <v>307.5333333333333</v>
      </c>
      <c r="I65" s="38">
        <v>311.06666666666672</v>
      </c>
      <c r="J65" s="38">
        <v>313.2833333333333</v>
      </c>
      <c r="K65" s="31">
        <v>308.85000000000002</v>
      </c>
      <c r="L65" s="31">
        <v>303.10000000000002</v>
      </c>
      <c r="M65" s="31">
        <v>20.797000000000001</v>
      </c>
      <c r="N65" s="1"/>
      <c r="O65" s="1"/>
    </row>
    <row r="66" spans="1:15" ht="12.75" customHeight="1">
      <c r="A66" s="56">
        <v>57</v>
      </c>
      <c r="B66" s="58" t="s">
        <v>101</v>
      </c>
      <c r="C66" s="31">
        <v>1720.15</v>
      </c>
      <c r="D66" s="38">
        <v>1726.0833333333333</v>
      </c>
      <c r="E66" s="38">
        <v>1709.7666666666664</v>
      </c>
      <c r="F66" s="38">
        <v>1699.3833333333332</v>
      </c>
      <c r="G66" s="38">
        <v>1683.0666666666664</v>
      </c>
      <c r="H66" s="38">
        <v>1736.4666666666665</v>
      </c>
      <c r="I66" s="38">
        <v>1752.7833333333335</v>
      </c>
      <c r="J66" s="38">
        <v>1763.1666666666665</v>
      </c>
      <c r="K66" s="31">
        <v>1742.4</v>
      </c>
      <c r="L66" s="31">
        <v>1715.7</v>
      </c>
      <c r="M66" s="31">
        <v>5.5524500000000003</v>
      </c>
      <c r="N66" s="1"/>
      <c r="O66" s="1"/>
    </row>
    <row r="67" spans="1:15" ht="12.75" customHeight="1">
      <c r="A67" s="56">
        <v>58</v>
      </c>
      <c r="B67" s="58" t="s">
        <v>102</v>
      </c>
      <c r="C67" s="31">
        <v>559.85</v>
      </c>
      <c r="D67" s="38">
        <v>560.25</v>
      </c>
      <c r="E67" s="38">
        <v>557.6</v>
      </c>
      <c r="F67" s="38">
        <v>555.35</v>
      </c>
      <c r="G67" s="38">
        <v>552.70000000000005</v>
      </c>
      <c r="H67" s="38">
        <v>562.5</v>
      </c>
      <c r="I67" s="38">
        <v>565.15000000000009</v>
      </c>
      <c r="J67" s="38">
        <v>567.4</v>
      </c>
      <c r="K67" s="31">
        <v>562.9</v>
      </c>
      <c r="L67" s="31">
        <v>558</v>
      </c>
      <c r="M67" s="31">
        <v>9.9244699999999995</v>
      </c>
      <c r="N67" s="1"/>
      <c r="O67" s="1"/>
    </row>
    <row r="68" spans="1:15" ht="12.75" customHeight="1">
      <c r="A68" s="56">
        <v>59</v>
      </c>
      <c r="B68" s="58" t="s">
        <v>103</v>
      </c>
      <c r="C68" s="31">
        <v>2266.5</v>
      </c>
      <c r="D68" s="38">
        <v>2264.0166666666669</v>
      </c>
      <c r="E68" s="38">
        <v>2248.0333333333338</v>
      </c>
      <c r="F68" s="38">
        <v>2229.5666666666671</v>
      </c>
      <c r="G68" s="38">
        <v>2213.5833333333339</v>
      </c>
      <c r="H68" s="38">
        <v>2282.4833333333336</v>
      </c>
      <c r="I68" s="38">
        <v>2298.4666666666662</v>
      </c>
      <c r="J68" s="38">
        <v>2316.9333333333334</v>
      </c>
      <c r="K68" s="31">
        <v>2280</v>
      </c>
      <c r="L68" s="31">
        <v>2245.5500000000002</v>
      </c>
      <c r="M68" s="31">
        <v>3.6993100000000001</v>
      </c>
      <c r="N68" s="1"/>
      <c r="O68" s="1"/>
    </row>
    <row r="69" spans="1:15" ht="12.75" customHeight="1">
      <c r="A69" s="56">
        <v>60</v>
      </c>
      <c r="B69" s="58" t="s">
        <v>104</v>
      </c>
      <c r="C69" s="31">
        <v>2280.9</v>
      </c>
      <c r="D69" s="38">
        <v>2279.9166666666665</v>
      </c>
      <c r="E69" s="38">
        <v>2243.833333333333</v>
      </c>
      <c r="F69" s="38">
        <v>2206.7666666666664</v>
      </c>
      <c r="G69" s="38">
        <v>2170.6833333333329</v>
      </c>
      <c r="H69" s="38">
        <v>2316.9833333333331</v>
      </c>
      <c r="I69" s="38">
        <v>2353.0666666666662</v>
      </c>
      <c r="J69" s="38">
        <v>2390.1333333333332</v>
      </c>
      <c r="K69" s="31">
        <v>2316</v>
      </c>
      <c r="L69" s="31">
        <v>2242.85</v>
      </c>
      <c r="M69" s="31">
        <v>9.7641399999999994</v>
      </c>
      <c r="N69" s="1"/>
      <c r="O69" s="1"/>
    </row>
    <row r="70" spans="1:15" ht="12.75" customHeight="1">
      <c r="A70" s="56">
        <v>61</v>
      </c>
      <c r="B70" s="58" t="s">
        <v>273</v>
      </c>
      <c r="C70" s="31">
        <v>440.05</v>
      </c>
      <c r="D70" s="38">
        <v>442.65000000000003</v>
      </c>
      <c r="E70" s="38">
        <v>432.90000000000009</v>
      </c>
      <c r="F70" s="38">
        <v>425.75000000000006</v>
      </c>
      <c r="G70" s="38">
        <v>416.00000000000011</v>
      </c>
      <c r="H70" s="38">
        <v>449.80000000000007</v>
      </c>
      <c r="I70" s="38">
        <v>459.54999999999995</v>
      </c>
      <c r="J70" s="38">
        <v>466.70000000000005</v>
      </c>
      <c r="K70" s="31">
        <v>452.4</v>
      </c>
      <c r="L70" s="31">
        <v>435.5</v>
      </c>
      <c r="M70" s="31">
        <v>9.98888</v>
      </c>
      <c r="N70" s="1"/>
      <c r="O70" s="1"/>
    </row>
    <row r="71" spans="1:15" ht="12.75" customHeight="1">
      <c r="A71" s="56">
        <v>62</v>
      </c>
      <c r="B71" s="58" t="s">
        <v>371</v>
      </c>
      <c r="C71" s="31">
        <v>215.55</v>
      </c>
      <c r="D71" s="38">
        <v>210.73333333333335</v>
      </c>
      <c r="E71" s="38">
        <v>203.16666666666669</v>
      </c>
      <c r="F71" s="38">
        <v>190.78333333333333</v>
      </c>
      <c r="G71" s="38">
        <v>183.21666666666667</v>
      </c>
      <c r="H71" s="38">
        <v>223.1166666666667</v>
      </c>
      <c r="I71" s="38">
        <v>230.68333333333337</v>
      </c>
      <c r="J71" s="38">
        <v>243.06666666666672</v>
      </c>
      <c r="K71" s="31">
        <v>218.3</v>
      </c>
      <c r="L71" s="31">
        <v>198.35</v>
      </c>
      <c r="M71" s="31">
        <v>176.4956</v>
      </c>
      <c r="N71" s="1"/>
      <c r="O71" s="1"/>
    </row>
    <row r="72" spans="1:15" ht="12.75" customHeight="1">
      <c r="A72" s="56">
        <v>63</v>
      </c>
      <c r="B72" s="58" t="s">
        <v>106</v>
      </c>
      <c r="C72" s="31">
        <v>3642.3</v>
      </c>
      <c r="D72" s="38">
        <v>3643.2166666666672</v>
      </c>
      <c r="E72" s="38">
        <v>3619.1333333333341</v>
      </c>
      <c r="F72" s="38">
        <v>3595.9666666666672</v>
      </c>
      <c r="G72" s="38">
        <v>3571.8833333333341</v>
      </c>
      <c r="H72" s="38">
        <v>3666.3833333333341</v>
      </c>
      <c r="I72" s="38">
        <v>3690.4666666666672</v>
      </c>
      <c r="J72" s="38">
        <v>3713.6333333333341</v>
      </c>
      <c r="K72" s="31">
        <v>3667.3</v>
      </c>
      <c r="L72" s="31">
        <v>3620.05</v>
      </c>
      <c r="M72" s="31">
        <v>4.4996099999999997</v>
      </c>
      <c r="N72" s="1"/>
      <c r="O72" s="1"/>
    </row>
    <row r="73" spans="1:15" ht="12.75" customHeight="1">
      <c r="A73" s="56">
        <v>64</v>
      </c>
      <c r="B73" s="58" t="s">
        <v>107</v>
      </c>
      <c r="C73" s="31">
        <v>5127.55</v>
      </c>
      <c r="D73" s="38">
        <v>5143.333333333333</v>
      </c>
      <c r="E73" s="38">
        <v>5061.7166666666662</v>
      </c>
      <c r="F73" s="38">
        <v>4995.8833333333332</v>
      </c>
      <c r="G73" s="38">
        <v>4914.2666666666664</v>
      </c>
      <c r="H73" s="38">
        <v>5209.1666666666661</v>
      </c>
      <c r="I73" s="38">
        <v>5290.7833333333328</v>
      </c>
      <c r="J73" s="38">
        <v>5356.6166666666659</v>
      </c>
      <c r="K73" s="31">
        <v>5224.95</v>
      </c>
      <c r="L73" s="31">
        <v>5077.5</v>
      </c>
      <c r="M73" s="31">
        <v>5.7202599999999997</v>
      </c>
      <c r="N73" s="1"/>
      <c r="O73" s="1"/>
    </row>
    <row r="74" spans="1:15" ht="12.75" customHeight="1">
      <c r="A74" s="56">
        <v>65</v>
      </c>
      <c r="B74" s="58" t="s">
        <v>109</v>
      </c>
      <c r="C74" s="31">
        <v>521.29999999999995</v>
      </c>
      <c r="D74" s="38">
        <v>520.43333333333328</v>
      </c>
      <c r="E74" s="38">
        <v>515.06666666666661</v>
      </c>
      <c r="F74" s="38">
        <v>508.83333333333337</v>
      </c>
      <c r="G74" s="38">
        <v>503.4666666666667</v>
      </c>
      <c r="H74" s="38">
        <v>526.66666666666652</v>
      </c>
      <c r="I74" s="38">
        <v>532.03333333333308</v>
      </c>
      <c r="J74" s="38">
        <v>538.26666666666642</v>
      </c>
      <c r="K74" s="31">
        <v>525.79999999999995</v>
      </c>
      <c r="L74" s="31">
        <v>514.20000000000005</v>
      </c>
      <c r="M74" s="31">
        <v>55.193890000000003</v>
      </c>
      <c r="N74" s="1"/>
      <c r="O74" s="1"/>
    </row>
    <row r="75" spans="1:15" ht="12.75" customHeight="1">
      <c r="A75" s="56">
        <v>66</v>
      </c>
      <c r="B75" s="58" t="s">
        <v>269</v>
      </c>
      <c r="C75" s="31">
        <v>3776.9</v>
      </c>
      <c r="D75" s="38">
        <v>3766.5166666666664</v>
      </c>
      <c r="E75" s="38">
        <v>3738.083333333333</v>
      </c>
      <c r="F75" s="38">
        <v>3699.2666666666664</v>
      </c>
      <c r="G75" s="38">
        <v>3670.833333333333</v>
      </c>
      <c r="H75" s="38">
        <v>3805.333333333333</v>
      </c>
      <c r="I75" s="38">
        <v>3833.7666666666664</v>
      </c>
      <c r="J75" s="38">
        <v>3872.583333333333</v>
      </c>
      <c r="K75" s="31">
        <v>3794.95</v>
      </c>
      <c r="L75" s="31">
        <v>3727.7</v>
      </c>
      <c r="M75" s="31">
        <v>2.3285300000000002</v>
      </c>
      <c r="N75" s="1"/>
      <c r="O75" s="1"/>
    </row>
    <row r="76" spans="1:15" ht="12.75" customHeight="1">
      <c r="A76" s="56">
        <v>67</v>
      </c>
      <c r="B76" s="58" t="s">
        <v>110</v>
      </c>
      <c r="C76" s="31">
        <v>5578.9</v>
      </c>
      <c r="D76" s="38">
        <v>5593.1500000000005</v>
      </c>
      <c r="E76" s="38">
        <v>5546.3000000000011</v>
      </c>
      <c r="F76" s="38">
        <v>5513.7000000000007</v>
      </c>
      <c r="G76" s="38">
        <v>5466.8500000000013</v>
      </c>
      <c r="H76" s="38">
        <v>5625.7500000000009</v>
      </c>
      <c r="I76" s="38">
        <v>5672.6000000000013</v>
      </c>
      <c r="J76" s="38">
        <v>5705.2000000000007</v>
      </c>
      <c r="K76" s="31">
        <v>5640</v>
      </c>
      <c r="L76" s="31">
        <v>5560.55</v>
      </c>
      <c r="M76" s="31">
        <v>3.9369399999999999</v>
      </c>
      <c r="N76" s="1"/>
      <c r="O76" s="1"/>
    </row>
    <row r="77" spans="1:15" ht="12.75" customHeight="1">
      <c r="A77" s="56">
        <v>68</v>
      </c>
      <c r="B77" s="58" t="s">
        <v>111</v>
      </c>
      <c r="C77" s="31">
        <v>3403.45</v>
      </c>
      <c r="D77" s="38">
        <v>3414.65</v>
      </c>
      <c r="E77" s="38">
        <v>3385.3</v>
      </c>
      <c r="F77" s="38">
        <v>3367.15</v>
      </c>
      <c r="G77" s="38">
        <v>3337.8</v>
      </c>
      <c r="H77" s="38">
        <v>3432.8</v>
      </c>
      <c r="I77" s="38">
        <v>3462.1499999999996</v>
      </c>
      <c r="J77" s="38">
        <v>3480.3</v>
      </c>
      <c r="K77" s="31">
        <v>3444</v>
      </c>
      <c r="L77" s="31">
        <v>3396.5</v>
      </c>
      <c r="M77" s="31">
        <v>3.7490199999999998</v>
      </c>
      <c r="N77" s="1"/>
      <c r="O77" s="1"/>
    </row>
    <row r="78" spans="1:15" ht="12.75" customHeight="1">
      <c r="A78" s="56">
        <v>69</v>
      </c>
      <c r="B78" s="58" t="s">
        <v>112</v>
      </c>
      <c r="C78" s="31">
        <v>3062.2</v>
      </c>
      <c r="D78" s="38">
        <v>3068.15</v>
      </c>
      <c r="E78" s="38">
        <v>3020.05</v>
      </c>
      <c r="F78" s="38">
        <v>2977.9</v>
      </c>
      <c r="G78" s="38">
        <v>2929.8</v>
      </c>
      <c r="H78" s="38">
        <v>3110.3</v>
      </c>
      <c r="I78" s="38">
        <v>3158.3999999999996</v>
      </c>
      <c r="J78" s="38">
        <v>3200.55</v>
      </c>
      <c r="K78" s="31">
        <v>3116.25</v>
      </c>
      <c r="L78" s="31">
        <v>3026</v>
      </c>
      <c r="M78" s="31">
        <v>8.2554200000000009</v>
      </c>
      <c r="N78" s="1"/>
      <c r="O78" s="1"/>
    </row>
    <row r="79" spans="1:15" ht="12.75" customHeight="1">
      <c r="A79" s="56">
        <v>70</v>
      </c>
      <c r="B79" s="58" t="s">
        <v>114</v>
      </c>
      <c r="C79" s="31">
        <v>144.69999999999999</v>
      </c>
      <c r="D79" s="38">
        <v>144.39999999999998</v>
      </c>
      <c r="E79" s="38">
        <v>143.19999999999996</v>
      </c>
      <c r="F79" s="38">
        <v>141.69999999999999</v>
      </c>
      <c r="G79" s="38">
        <v>140.49999999999997</v>
      </c>
      <c r="H79" s="38">
        <v>145.89999999999995</v>
      </c>
      <c r="I79" s="38">
        <v>147.1</v>
      </c>
      <c r="J79" s="38">
        <v>148.59999999999994</v>
      </c>
      <c r="K79" s="31">
        <v>145.6</v>
      </c>
      <c r="L79" s="31">
        <v>142.9</v>
      </c>
      <c r="M79" s="31">
        <v>138.33678</v>
      </c>
      <c r="N79" s="1"/>
      <c r="O79" s="1"/>
    </row>
    <row r="80" spans="1:15" ht="12.75" customHeight="1">
      <c r="A80" s="56">
        <v>71</v>
      </c>
      <c r="B80" s="58" t="s">
        <v>402</v>
      </c>
      <c r="C80" s="31">
        <v>3033.45</v>
      </c>
      <c r="D80" s="38">
        <v>3044.7999999999997</v>
      </c>
      <c r="E80" s="38">
        <v>2998.5999999999995</v>
      </c>
      <c r="F80" s="38">
        <v>2963.7499999999995</v>
      </c>
      <c r="G80" s="38">
        <v>2917.5499999999993</v>
      </c>
      <c r="H80" s="38">
        <v>3079.6499999999996</v>
      </c>
      <c r="I80" s="38">
        <v>3125.8499999999995</v>
      </c>
      <c r="J80" s="38">
        <v>3160.7</v>
      </c>
      <c r="K80" s="31">
        <v>3091</v>
      </c>
      <c r="L80" s="31">
        <v>3009.95</v>
      </c>
      <c r="M80" s="31">
        <v>1.0864</v>
      </c>
      <c r="N80" s="1"/>
      <c r="O80" s="1"/>
    </row>
    <row r="81" spans="1:15" ht="12.75" customHeight="1">
      <c r="A81" s="56">
        <v>72</v>
      </c>
      <c r="B81" s="58" t="s">
        <v>276</v>
      </c>
      <c r="C81" s="31">
        <v>334.85</v>
      </c>
      <c r="D81" s="38">
        <v>333.93333333333334</v>
      </c>
      <c r="E81" s="38">
        <v>331.86666666666667</v>
      </c>
      <c r="F81" s="38">
        <v>328.88333333333333</v>
      </c>
      <c r="G81" s="38">
        <v>326.81666666666666</v>
      </c>
      <c r="H81" s="38">
        <v>336.91666666666669</v>
      </c>
      <c r="I81" s="38">
        <v>338.98333333333341</v>
      </c>
      <c r="J81" s="38">
        <v>341.9666666666667</v>
      </c>
      <c r="K81" s="31">
        <v>336</v>
      </c>
      <c r="L81" s="31">
        <v>330.95</v>
      </c>
      <c r="M81" s="31">
        <v>5.8425700000000003</v>
      </c>
      <c r="N81" s="1"/>
      <c r="O81" s="1"/>
    </row>
    <row r="82" spans="1:15" ht="12.75" customHeight="1">
      <c r="A82" s="56">
        <v>73</v>
      </c>
      <c r="B82" s="58" t="s">
        <v>115</v>
      </c>
      <c r="C82" s="31">
        <v>123.4</v>
      </c>
      <c r="D82" s="38">
        <v>123.93333333333334</v>
      </c>
      <c r="E82" s="38">
        <v>120.76666666666668</v>
      </c>
      <c r="F82" s="38">
        <v>118.13333333333334</v>
      </c>
      <c r="G82" s="38">
        <v>114.96666666666668</v>
      </c>
      <c r="H82" s="38">
        <v>126.56666666666668</v>
      </c>
      <c r="I82" s="38">
        <v>129.73333333333335</v>
      </c>
      <c r="J82" s="38">
        <v>132.36666666666667</v>
      </c>
      <c r="K82" s="31">
        <v>127.1</v>
      </c>
      <c r="L82" s="31">
        <v>121.3</v>
      </c>
      <c r="M82" s="31">
        <v>416.71778</v>
      </c>
      <c r="N82" s="1"/>
      <c r="O82" s="1"/>
    </row>
    <row r="83" spans="1:15" ht="12.75" customHeight="1">
      <c r="A83" s="56">
        <v>74</v>
      </c>
      <c r="B83" s="58" t="s">
        <v>277</v>
      </c>
      <c r="C83" s="31">
        <v>1690.15</v>
      </c>
      <c r="D83" s="38">
        <v>1712.7666666666667</v>
      </c>
      <c r="E83" s="38">
        <v>1657.6833333333334</v>
      </c>
      <c r="F83" s="38">
        <v>1625.2166666666667</v>
      </c>
      <c r="G83" s="38">
        <v>1570.1333333333334</v>
      </c>
      <c r="H83" s="38">
        <v>1745.2333333333333</v>
      </c>
      <c r="I83" s="38">
        <v>1800.3166666666668</v>
      </c>
      <c r="J83" s="38">
        <v>1832.7833333333333</v>
      </c>
      <c r="K83" s="31">
        <v>1767.85</v>
      </c>
      <c r="L83" s="31">
        <v>1680.3</v>
      </c>
      <c r="M83" s="31">
        <v>6.6763000000000003</v>
      </c>
      <c r="N83" s="1"/>
      <c r="O83" s="1"/>
    </row>
    <row r="84" spans="1:15" ht="12.75" customHeight="1">
      <c r="A84" s="56">
        <v>75</v>
      </c>
      <c r="B84" s="58" t="s">
        <v>120</v>
      </c>
      <c r="C84" s="31">
        <v>1009.1</v>
      </c>
      <c r="D84" s="38">
        <v>1006.1166666666667</v>
      </c>
      <c r="E84" s="38">
        <v>1000.9833333333333</v>
      </c>
      <c r="F84" s="38">
        <v>992.86666666666667</v>
      </c>
      <c r="G84" s="38">
        <v>987.73333333333335</v>
      </c>
      <c r="H84" s="38">
        <v>1014.2333333333333</v>
      </c>
      <c r="I84" s="38">
        <v>1019.3666666666668</v>
      </c>
      <c r="J84" s="38">
        <v>1027.4833333333333</v>
      </c>
      <c r="K84" s="31">
        <v>1011.25</v>
      </c>
      <c r="L84" s="31">
        <v>998</v>
      </c>
      <c r="M84" s="31">
        <v>3.99675</v>
      </c>
      <c r="N84" s="1"/>
      <c r="O84" s="1"/>
    </row>
    <row r="85" spans="1:15" ht="12.75" customHeight="1">
      <c r="A85" s="56">
        <v>76</v>
      </c>
      <c r="B85" s="58" t="s">
        <v>121</v>
      </c>
      <c r="C85" s="31">
        <v>1659.7</v>
      </c>
      <c r="D85" s="38">
        <v>1662.0333333333335</v>
      </c>
      <c r="E85" s="38">
        <v>1649.666666666667</v>
      </c>
      <c r="F85" s="38">
        <v>1639.6333333333334</v>
      </c>
      <c r="G85" s="38">
        <v>1627.2666666666669</v>
      </c>
      <c r="H85" s="38">
        <v>1672.0666666666671</v>
      </c>
      <c r="I85" s="38">
        <v>1684.4333333333334</v>
      </c>
      <c r="J85" s="38">
        <v>1694.4666666666672</v>
      </c>
      <c r="K85" s="31">
        <v>1674.4</v>
      </c>
      <c r="L85" s="31">
        <v>1652</v>
      </c>
      <c r="M85" s="31">
        <v>3.78823</v>
      </c>
      <c r="N85" s="1"/>
      <c r="O85" s="1"/>
    </row>
    <row r="86" spans="1:15" ht="12.75" customHeight="1">
      <c r="A86" s="56">
        <v>77</v>
      </c>
      <c r="B86" s="58" t="s">
        <v>123</v>
      </c>
      <c r="C86" s="31">
        <v>1853.8</v>
      </c>
      <c r="D86" s="38">
        <v>1856.7666666666667</v>
      </c>
      <c r="E86" s="38">
        <v>1841.5333333333333</v>
      </c>
      <c r="F86" s="38">
        <v>1829.2666666666667</v>
      </c>
      <c r="G86" s="38">
        <v>1814.0333333333333</v>
      </c>
      <c r="H86" s="38">
        <v>1869.0333333333333</v>
      </c>
      <c r="I86" s="38">
        <v>1884.2666666666664</v>
      </c>
      <c r="J86" s="38">
        <v>1896.5333333333333</v>
      </c>
      <c r="K86" s="31">
        <v>1872</v>
      </c>
      <c r="L86" s="31">
        <v>1844.5</v>
      </c>
      <c r="M86" s="31">
        <v>8.81175</v>
      </c>
      <c r="N86" s="1"/>
      <c r="O86" s="1"/>
    </row>
    <row r="87" spans="1:15" ht="12.75" customHeight="1">
      <c r="A87" s="56">
        <v>78</v>
      </c>
      <c r="B87" s="58" t="s">
        <v>124</v>
      </c>
      <c r="C87" s="31">
        <v>456.55</v>
      </c>
      <c r="D87" s="38">
        <v>458.51666666666665</v>
      </c>
      <c r="E87" s="38">
        <v>453.0333333333333</v>
      </c>
      <c r="F87" s="38">
        <v>449.51666666666665</v>
      </c>
      <c r="G87" s="38">
        <v>444.0333333333333</v>
      </c>
      <c r="H87" s="38">
        <v>462.0333333333333</v>
      </c>
      <c r="I87" s="38">
        <v>467.51666666666665</v>
      </c>
      <c r="J87" s="38">
        <v>471.0333333333333</v>
      </c>
      <c r="K87" s="31">
        <v>464</v>
      </c>
      <c r="L87" s="31">
        <v>455</v>
      </c>
      <c r="M87" s="31">
        <v>13.12323</v>
      </c>
      <c r="N87" s="1"/>
      <c r="O87" s="1"/>
    </row>
    <row r="88" spans="1:15" ht="12.75" customHeight="1">
      <c r="A88" s="56">
        <v>79</v>
      </c>
      <c r="B88" s="58" t="s">
        <v>125</v>
      </c>
      <c r="C88" s="31">
        <v>3952.85</v>
      </c>
      <c r="D88" s="38">
        <v>3960.35</v>
      </c>
      <c r="E88" s="38">
        <v>3935.7</v>
      </c>
      <c r="F88" s="38">
        <v>3918.5499999999997</v>
      </c>
      <c r="G88" s="38">
        <v>3893.8999999999996</v>
      </c>
      <c r="H88" s="38">
        <v>3977.5</v>
      </c>
      <c r="I88" s="38">
        <v>4002.1500000000005</v>
      </c>
      <c r="J88" s="38">
        <v>4019.3</v>
      </c>
      <c r="K88" s="31">
        <v>3985</v>
      </c>
      <c r="L88" s="31">
        <v>3943.2</v>
      </c>
      <c r="M88" s="31">
        <v>4.18736</v>
      </c>
      <c r="N88" s="1"/>
      <c r="O88" s="1"/>
    </row>
    <row r="89" spans="1:15" ht="12.75" customHeight="1">
      <c r="A89" s="56">
        <v>80</v>
      </c>
      <c r="B89" s="58" t="s">
        <v>126</v>
      </c>
      <c r="C89" s="31">
        <v>1359.4</v>
      </c>
      <c r="D89" s="38">
        <v>1362.95</v>
      </c>
      <c r="E89" s="38">
        <v>1348.45</v>
      </c>
      <c r="F89" s="38">
        <v>1337.5</v>
      </c>
      <c r="G89" s="38">
        <v>1323</v>
      </c>
      <c r="H89" s="38">
        <v>1373.9</v>
      </c>
      <c r="I89" s="38">
        <v>1388.4</v>
      </c>
      <c r="J89" s="38">
        <v>1399.3500000000001</v>
      </c>
      <c r="K89" s="31">
        <v>1377.45</v>
      </c>
      <c r="L89" s="31">
        <v>1352</v>
      </c>
      <c r="M89" s="31">
        <v>6.1150000000000002</v>
      </c>
      <c r="N89" s="1"/>
      <c r="O89" s="1"/>
    </row>
    <row r="90" spans="1:15" ht="12.75" customHeight="1">
      <c r="A90" s="56">
        <v>81</v>
      </c>
      <c r="B90" s="58" t="s">
        <v>127</v>
      </c>
      <c r="C90" s="31">
        <v>1235.55</v>
      </c>
      <c r="D90" s="38">
        <v>1234.1499999999999</v>
      </c>
      <c r="E90" s="38">
        <v>1226.5999999999997</v>
      </c>
      <c r="F90" s="38">
        <v>1217.6499999999999</v>
      </c>
      <c r="G90" s="38">
        <v>1210.0999999999997</v>
      </c>
      <c r="H90" s="38">
        <v>1243.0999999999997</v>
      </c>
      <c r="I90" s="38">
        <v>1250.6499999999999</v>
      </c>
      <c r="J90" s="38">
        <v>1259.5999999999997</v>
      </c>
      <c r="K90" s="31">
        <v>1241.7</v>
      </c>
      <c r="L90" s="31">
        <v>1225.2</v>
      </c>
      <c r="M90" s="31">
        <v>28.423999999999999</v>
      </c>
      <c r="N90" s="1"/>
      <c r="O90" s="1"/>
    </row>
    <row r="91" spans="1:15" ht="12.75" customHeight="1">
      <c r="A91" s="56">
        <v>82</v>
      </c>
      <c r="B91" s="58" t="s">
        <v>128</v>
      </c>
      <c r="C91" s="31">
        <v>2471.6</v>
      </c>
      <c r="D91" s="38">
        <v>2465.1833333333329</v>
      </c>
      <c r="E91" s="38">
        <v>2446.4166666666661</v>
      </c>
      <c r="F91" s="38">
        <v>2421.2333333333331</v>
      </c>
      <c r="G91" s="38">
        <v>2402.4666666666662</v>
      </c>
      <c r="H91" s="38">
        <v>2490.3666666666659</v>
      </c>
      <c r="I91" s="38">
        <v>2509.1333333333332</v>
      </c>
      <c r="J91" s="38">
        <v>2534.3166666666657</v>
      </c>
      <c r="K91" s="31">
        <v>2483.9499999999998</v>
      </c>
      <c r="L91" s="31">
        <v>2440</v>
      </c>
      <c r="M91" s="31">
        <v>4.7410899999999998</v>
      </c>
      <c r="N91" s="1"/>
      <c r="O91" s="1"/>
    </row>
    <row r="92" spans="1:15" ht="12.75" customHeight="1">
      <c r="A92" s="56">
        <v>83</v>
      </c>
      <c r="B92" s="58" t="s">
        <v>129</v>
      </c>
      <c r="C92" s="31">
        <v>1574.9</v>
      </c>
      <c r="D92" s="38">
        <v>1577.9666666666665</v>
      </c>
      <c r="E92" s="38">
        <v>1567.5333333333328</v>
      </c>
      <c r="F92" s="38">
        <v>1560.1666666666663</v>
      </c>
      <c r="G92" s="38">
        <v>1549.7333333333327</v>
      </c>
      <c r="H92" s="38">
        <v>1585.333333333333</v>
      </c>
      <c r="I92" s="38">
        <v>1595.7666666666669</v>
      </c>
      <c r="J92" s="38">
        <v>1603.1333333333332</v>
      </c>
      <c r="K92" s="31">
        <v>1588.4</v>
      </c>
      <c r="L92" s="31">
        <v>1570.6</v>
      </c>
      <c r="M92" s="31">
        <v>193.56040999999999</v>
      </c>
      <c r="N92" s="1"/>
      <c r="O92" s="1"/>
    </row>
    <row r="93" spans="1:15" ht="12.75" customHeight="1">
      <c r="A93" s="56">
        <v>84</v>
      </c>
      <c r="B93" s="58" t="s">
        <v>130</v>
      </c>
      <c r="C93" s="31">
        <v>640.95000000000005</v>
      </c>
      <c r="D93" s="38">
        <v>641.68333333333339</v>
      </c>
      <c r="E93" s="38">
        <v>635.26666666666677</v>
      </c>
      <c r="F93" s="38">
        <v>629.58333333333337</v>
      </c>
      <c r="G93" s="38">
        <v>623.16666666666674</v>
      </c>
      <c r="H93" s="38">
        <v>647.36666666666679</v>
      </c>
      <c r="I93" s="38">
        <v>653.7833333333333</v>
      </c>
      <c r="J93" s="38">
        <v>659.46666666666681</v>
      </c>
      <c r="K93" s="31">
        <v>648.1</v>
      </c>
      <c r="L93" s="31">
        <v>636</v>
      </c>
      <c r="M93" s="31">
        <v>37.5946</v>
      </c>
      <c r="N93" s="1"/>
      <c r="O93" s="1"/>
    </row>
    <row r="94" spans="1:15" ht="12.75" customHeight="1">
      <c r="A94" s="56">
        <v>85</v>
      </c>
      <c r="B94" s="58" t="s">
        <v>131</v>
      </c>
      <c r="C94" s="31">
        <v>2935.35</v>
      </c>
      <c r="D94" s="38">
        <v>2945.8166666666671</v>
      </c>
      <c r="E94" s="38">
        <v>2917.733333333334</v>
      </c>
      <c r="F94" s="38">
        <v>2900.1166666666668</v>
      </c>
      <c r="G94" s="38">
        <v>2872.0333333333338</v>
      </c>
      <c r="H94" s="38">
        <v>2963.4333333333343</v>
      </c>
      <c r="I94" s="38">
        <v>2991.5166666666673</v>
      </c>
      <c r="J94" s="38">
        <v>3009.1333333333346</v>
      </c>
      <c r="K94" s="31">
        <v>2973.9</v>
      </c>
      <c r="L94" s="31">
        <v>2928.2</v>
      </c>
      <c r="M94" s="31">
        <v>3.0674199999999998</v>
      </c>
      <c r="N94" s="1"/>
      <c r="O94" s="1"/>
    </row>
    <row r="95" spans="1:15" ht="12.75" customHeight="1">
      <c r="A95" s="56">
        <v>86</v>
      </c>
      <c r="B95" s="58" t="s">
        <v>133</v>
      </c>
      <c r="C95" s="31">
        <v>486.1</v>
      </c>
      <c r="D95" s="38">
        <v>484.68333333333334</v>
      </c>
      <c r="E95" s="38">
        <v>479.61666666666667</v>
      </c>
      <c r="F95" s="38">
        <v>473.13333333333333</v>
      </c>
      <c r="G95" s="38">
        <v>468.06666666666666</v>
      </c>
      <c r="H95" s="38">
        <v>491.16666666666669</v>
      </c>
      <c r="I95" s="38">
        <v>496.23333333333341</v>
      </c>
      <c r="J95" s="38">
        <v>502.7166666666667</v>
      </c>
      <c r="K95" s="31">
        <v>489.75</v>
      </c>
      <c r="L95" s="31">
        <v>478.2</v>
      </c>
      <c r="M95" s="31">
        <v>49.41534</v>
      </c>
      <c r="N95" s="1"/>
      <c r="O95" s="1"/>
    </row>
    <row r="96" spans="1:15" ht="12.75" customHeight="1">
      <c r="A96" s="56">
        <v>87</v>
      </c>
      <c r="B96" s="58" t="s">
        <v>135</v>
      </c>
      <c r="C96" s="31">
        <v>254.65</v>
      </c>
      <c r="D96" s="38">
        <v>255.28333333333333</v>
      </c>
      <c r="E96" s="38">
        <v>251.86666666666667</v>
      </c>
      <c r="F96" s="38">
        <v>249.08333333333334</v>
      </c>
      <c r="G96" s="38">
        <v>245.66666666666669</v>
      </c>
      <c r="H96" s="38">
        <v>258.06666666666666</v>
      </c>
      <c r="I96" s="38">
        <v>261.48333333333335</v>
      </c>
      <c r="J96" s="38">
        <v>264.26666666666665</v>
      </c>
      <c r="K96" s="31">
        <v>258.7</v>
      </c>
      <c r="L96" s="31">
        <v>252.5</v>
      </c>
      <c r="M96" s="31">
        <v>33.221139999999998</v>
      </c>
      <c r="N96" s="1"/>
      <c r="O96" s="1"/>
    </row>
    <row r="97" spans="1:15" ht="12.75" customHeight="1">
      <c r="A97" s="56">
        <v>88</v>
      </c>
      <c r="B97" s="58" t="s">
        <v>136</v>
      </c>
      <c r="C97" s="31">
        <v>2507.0500000000002</v>
      </c>
      <c r="D97" s="38">
        <v>2510.8666666666668</v>
      </c>
      <c r="E97" s="38">
        <v>2498.2833333333338</v>
      </c>
      <c r="F97" s="38">
        <v>2489.5166666666669</v>
      </c>
      <c r="G97" s="38">
        <v>2476.9333333333338</v>
      </c>
      <c r="H97" s="38">
        <v>2519.6333333333337</v>
      </c>
      <c r="I97" s="38">
        <v>2532.2166666666667</v>
      </c>
      <c r="J97" s="38">
        <v>2540.9833333333336</v>
      </c>
      <c r="K97" s="31">
        <v>2523.4499999999998</v>
      </c>
      <c r="L97" s="31">
        <v>2502.1</v>
      </c>
      <c r="M97" s="31">
        <v>8.4408799999999999</v>
      </c>
      <c r="N97" s="1"/>
      <c r="O97" s="1"/>
    </row>
    <row r="98" spans="1:15" ht="12.75" customHeight="1">
      <c r="A98" s="56">
        <v>89</v>
      </c>
      <c r="B98" s="58" t="s">
        <v>279</v>
      </c>
      <c r="C98" s="31">
        <v>324</v>
      </c>
      <c r="D98" s="38">
        <v>323.7</v>
      </c>
      <c r="E98" s="38">
        <v>320.95</v>
      </c>
      <c r="F98" s="38">
        <v>317.89999999999998</v>
      </c>
      <c r="G98" s="38">
        <v>315.14999999999998</v>
      </c>
      <c r="H98" s="38">
        <v>326.75</v>
      </c>
      <c r="I98" s="38">
        <v>329.5</v>
      </c>
      <c r="J98" s="38">
        <v>332.55</v>
      </c>
      <c r="K98" s="31">
        <v>326.45</v>
      </c>
      <c r="L98" s="31">
        <v>320.64999999999998</v>
      </c>
      <c r="M98" s="31">
        <v>5.3515699999999997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39232.9</v>
      </c>
      <c r="D99" s="38">
        <v>39284.450000000004</v>
      </c>
      <c r="E99" s="38">
        <v>38973.450000000012</v>
      </c>
      <c r="F99" s="38">
        <v>38714.000000000007</v>
      </c>
      <c r="G99" s="38">
        <v>38403.000000000015</v>
      </c>
      <c r="H99" s="38">
        <v>39543.900000000009</v>
      </c>
      <c r="I99" s="38">
        <v>39854.899999999994</v>
      </c>
      <c r="J99" s="38">
        <v>40114.350000000006</v>
      </c>
      <c r="K99" s="31">
        <v>39595.449999999997</v>
      </c>
      <c r="L99" s="31">
        <v>39025</v>
      </c>
      <c r="M99" s="31">
        <v>2.2849999999999999E-2</v>
      </c>
      <c r="N99" s="1"/>
      <c r="O99" s="1"/>
    </row>
    <row r="100" spans="1:15" ht="12.75" customHeight="1">
      <c r="A100" s="56">
        <v>91</v>
      </c>
      <c r="B100" s="58" t="s">
        <v>138</v>
      </c>
      <c r="C100" s="31">
        <v>968.4</v>
      </c>
      <c r="D100" s="38">
        <v>966.88333333333333</v>
      </c>
      <c r="E100" s="38">
        <v>963.76666666666665</v>
      </c>
      <c r="F100" s="38">
        <v>959.13333333333333</v>
      </c>
      <c r="G100" s="38">
        <v>956.01666666666665</v>
      </c>
      <c r="H100" s="38">
        <v>971.51666666666665</v>
      </c>
      <c r="I100" s="38">
        <v>974.63333333333321</v>
      </c>
      <c r="J100" s="38">
        <v>979.26666666666665</v>
      </c>
      <c r="K100" s="31">
        <v>970</v>
      </c>
      <c r="L100" s="31">
        <v>962.25</v>
      </c>
      <c r="M100" s="31">
        <v>166.23486</v>
      </c>
      <c r="N100" s="1"/>
      <c r="O100" s="1"/>
    </row>
    <row r="101" spans="1:15" ht="12.75" customHeight="1">
      <c r="A101" s="56">
        <v>92</v>
      </c>
      <c r="B101" s="58" t="s">
        <v>139</v>
      </c>
      <c r="C101" s="31">
        <v>1346.3</v>
      </c>
      <c r="D101" s="38">
        <v>1349.3833333333332</v>
      </c>
      <c r="E101" s="38">
        <v>1334.4166666666665</v>
      </c>
      <c r="F101" s="38">
        <v>1322.5333333333333</v>
      </c>
      <c r="G101" s="38">
        <v>1307.5666666666666</v>
      </c>
      <c r="H101" s="38">
        <v>1361.2666666666664</v>
      </c>
      <c r="I101" s="38">
        <v>1376.2333333333331</v>
      </c>
      <c r="J101" s="38">
        <v>1388.1166666666663</v>
      </c>
      <c r="K101" s="31">
        <v>1364.35</v>
      </c>
      <c r="L101" s="31">
        <v>1337.5</v>
      </c>
      <c r="M101" s="31">
        <v>7.7628000000000004</v>
      </c>
      <c r="N101" s="1"/>
      <c r="O101" s="1"/>
    </row>
    <row r="102" spans="1:15" ht="12.75" customHeight="1">
      <c r="A102" s="56">
        <v>93</v>
      </c>
      <c r="B102" s="58" t="s">
        <v>140</v>
      </c>
      <c r="C102" s="31">
        <v>536.85</v>
      </c>
      <c r="D102" s="38">
        <v>543.35</v>
      </c>
      <c r="E102" s="38">
        <v>528.6</v>
      </c>
      <c r="F102" s="38">
        <v>520.35</v>
      </c>
      <c r="G102" s="38">
        <v>505.6</v>
      </c>
      <c r="H102" s="38">
        <v>551.6</v>
      </c>
      <c r="I102" s="38">
        <v>566.35</v>
      </c>
      <c r="J102" s="38">
        <v>574.6</v>
      </c>
      <c r="K102" s="31">
        <v>558.1</v>
      </c>
      <c r="L102" s="31">
        <v>535.1</v>
      </c>
      <c r="M102" s="31">
        <v>21.2986</v>
      </c>
      <c r="N102" s="1"/>
      <c r="O102" s="1"/>
    </row>
    <row r="103" spans="1:15" ht="12.75" customHeight="1">
      <c r="A103" s="56">
        <v>94</v>
      </c>
      <c r="B103" s="58" t="s">
        <v>141</v>
      </c>
      <c r="C103" s="31">
        <v>9.9</v>
      </c>
      <c r="D103" s="38">
        <v>9.9333333333333336</v>
      </c>
      <c r="E103" s="38">
        <v>9.6666666666666679</v>
      </c>
      <c r="F103" s="38">
        <v>9.4333333333333336</v>
      </c>
      <c r="G103" s="38">
        <v>9.1666666666666679</v>
      </c>
      <c r="H103" s="38">
        <v>10.166666666666668</v>
      </c>
      <c r="I103" s="38">
        <v>10.433333333333334</v>
      </c>
      <c r="J103" s="38">
        <v>10.666666666666668</v>
      </c>
      <c r="K103" s="31">
        <v>10.199999999999999</v>
      </c>
      <c r="L103" s="31">
        <v>9.6999999999999993</v>
      </c>
      <c r="M103" s="31">
        <v>1352.1263899999999</v>
      </c>
      <c r="N103" s="1"/>
      <c r="O103" s="1"/>
    </row>
    <row r="104" spans="1:15" ht="12.75" customHeight="1">
      <c r="A104" s="56">
        <v>95</v>
      </c>
      <c r="B104" s="58" t="s">
        <v>143</v>
      </c>
      <c r="C104" s="31">
        <v>99.2</v>
      </c>
      <c r="D104" s="38">
        <v>99.2</v>
      </c>
      <c r="E104" s="38">
        <v>97.7</v>
      </c>
      <c r="F104" s="38">
        <v>96.2</v>
      </c>
      <c r="G104" s="38">
        <v>94.7</v>
      </c>
      <c r="H104" s="38">
        <v>100.7</v>
      </c>
      <c r="I104" s="38">
        <v>102.2</v>
      </c>
      <c r="J104" s="38">
        <v>103.7</v>
      </c>
      <c r="K104" s="31">
        <v>100.7</v>
      </c>
      <c r="L104" s="31">
        <v>97.7</v>
      </c>
      <c r="M104" s="31">
        <v>547.09325000000001</v>
      </c>
      <c r="N104" s="1"/>
      <c r="O104" s="1"/>
    </row>
    <row r="105" spans="1:15" ht="12.75" customHeight="1">
      <c r="A105" s="56">
        <v>96</v>
      </c>
      <c r="B105" s="58" t="s">
        <v>145</v>
      </c>
      <c r="C105" s="31">
        <v>459.15</v>
      </c>
      <c r="D105" s="38">
        <v>460.63333333333338</v>
      </c>
      <c r="E105" s="38">
        <v>454.46666666666675</v>
      </c>
      <c r="F105" s="38">
        <v>449.78333333333336</v>
      </c>
      <c r="G105" s="38">
        <v>443.61666666666673</v>
      </c>
      <c r="H105" s="38">
        <v>465.31666666666678</v>
      </c>
      <c r="I105" s="38">
        <v>471.48333333333341</v>
      </c>
      <c r="J105" s="38">
        <v>476.1666666666668</v>
      </c>
      <c r="K105" s="31">
        <v>466.8</v>
      </c>
      <c r="L105" s="31">
        <v>455.95</v>
      </c>
      <c r="M105" s="31">
        <v>13.38686</v>
      </c>
      <c r="N105" s="1"/>
      <c r="O105" s="1"/>
    </row>
    <row r="106" spans="1:15" ht="12.75" customHeight="1">
      <c r="A106" s="56">
        <v>97</v>
      </c>
      <c r="B106" s="58" t="s">
        <v>146</v>
      </c>
      <c r="C106" s="31">
        <v>422.45</v>
      </c>
      <c r="D106" s="38">
        <v>422.7</v>
      </c>
      <c r="E106" s="38">
        <v>419.59999999999997</v>
      </c>
      <c r="F106" s="38">
        <v>416.75</v>
      </c>
      <c r="G106" s="38">
        <v>413.65</v>
      </c>
      <c r="H106" s="38">
        <v>425.54999999999995</v>
      </c>
      <c r="I106" s="38">
        <v>428.65</v>
      </c>
      <c r="J106" s="38">
        <v>431.49999999999994</v>
      </c>
      <c r="K106" s="31">
        <v>425.8</v>
      </c>
      <c r="L106" s="31">
        <v>419.85</v>
      </c>
      <c r="M106" s="31">
        <v>19.17747</v>
      </c>
      <c r="N106" s="1"/>
      <c r="O106" s="1"/>
    </row>
    <row r="107" spans="1:15" ht="12.75" customHeight="1">
      <c r="A107" s="56">
        <v>98</v>
      </c>
      <c r="B107" s="58" t="s">
        <v>282</v>
      </c>
      <c r="C107" s="31">
        <v>391.4</v>
      </c>
      <c r="D107" s="38">
        <v>390.06666666666666</v>
      </c>
      <c r="E107" s="38">
        <v>386.33333333333331</v>
      </c>
      <c r="F107" s="38">
        <v>381.26666666666665</v>
      </c>
      <c r="G107" s="38">
        <v>377.5333333333333</v>
      </c>
      <c r="H107" s="38">
        <v>395.13333333333333</v>
      </c>
      <c r="I107" s="38">
        <v>398.86666666666667</v>
      </c>
      <c r="J107" s="38">
        <v>403.93333333333334</v>
      </c>
      <c r="K107" s="31">
        <v>393.8</v>
      </c>
      <c r="L107" s="31">
        <v>385</v>
      </c>
      <c r="M107" s="31">
        <v>14.60549</v>
      </c>
      <c r="N107" s="1"/>
      <c r="O107" s="1"/>
    </row>
    <row r="108" spans="1:15" ht="12.75" customHeight="1">
      <c r="A108" s="56">
        <v>99</v>
      </c>
      <c r="B108" s="58" t="s">
        <v>149</v>
      </c>
      <c r="C108" s="31">
        <v>2450.0500000000002</v>
      </c>
      <c r="D108" s="38">
        <v>2460.1333333333332</v>
      </c>
      <c r="E108" s="38">
        <v>2430.2666666666664</v>
      </c>
      <c r="F108" s="38">
        <v>2410.4833333333331</v>
      </c>
      <c r="G108" s="38">
        <v>2380.6166666666663</v>
      </c>
      <c r="H108" s="38">
        <v>2479.9166666666665</v>
      </c>
      <c r="I108" s="38">
        <v>2509.7833333333333</v>
      </c>
      <c r="J108" s="38">
        <v>2529.5666666666666</v>
      </c>
      <c r="K108" s="31">
        <v>2490</v>
      </c>
      <c r="L108" s="31">
        <v>2440.35</v>
      </c>
      <c r="M108" s="31">
        <v>5.7827400000000004</v>
      </c>
      <c r="N108" s="1"/>
      <c r="O108" s="1"/>
    </row>
    <row r="109" spans="1:15" ht="12.75" customHeight="1">
      <c r="A109" s="56">
        <v>100</v>
      </c>
      <c r="B109" s="58" t="s">
        <v>150</v>
      </c>
      <c r="C109" s="31">
        <v>1423.75</v>
      </c>
      <c r="D109" s="38">
        <v>1423.3</v>
      </c>
      <c r="E109" s="38">
        <v>1416.8</v>
      </c>
      <c r="F109" s="38">
        <v>1409.85</v>
      </c>
      <c r="G109" s="38">
        <v>1403.35</v>
      </c>
      <c r="H109" s="38">
        <v>1430.25</v>
      </c>
      <c r="I109" s="38">
        <v>1436.75</v>
      </c>
      <c r="J109" s="38">
        <v>1443.7</v>
      </c>
      <c r="K109" s="31">
        <v>1429.8</v>
      </c>
      <c r="L109" s="31">
        <v>1416.35</v>
      </c>
      <c r="M109" s="31">
        <v>14.69938</v>
      </c>
      <c r="N109" s="1"/>
      <c r="O109" s="1"/>
    </row>
    <row r="110" spans="1:15" ht="12.75" customHeight="1">
      <c r="A110" s="56">
        <v>101</v>
      </c>
      <c r="B110" s="58" t="s">
        <v>151</v>
      </c>
      <c r="C110" s="31">
        <v>177.4</v>
      </c>
      <c r="D110" s="38">
        <v>178.61666666666667</v>
      </c>
      <c r="E110" s="38">
        <v>175.78333333333336</v>
      </c>
      <c r="F110" s="38">
        <v>174.16666666666669</v>
      </c>
      <c r="G110" s="38">
        <v>171.33333333333337</v>
      </c>
      <c r="H110" s="38">
        <v>180.23333333333335</v>
      </c>
      <c r="I110" s="38">
        <v>183.06666666666666</v>
      </c>
      <c r="J110" s="38">
        <v>184.68333333333334</v>
      </c>
      <c r="K110" s="31">
        <v>181.45</v>
      </c>
      <c r="L110" s="31">
        <v>177</v>
      </c>
      <c r="M110" s="31">
        <v>38.647880000000001</v>
      </c>
      <c r="N110" s="1"/>
      <c r="O110" s="1"/>
    </row>
    <row r="111" spans="1:15" ht="12.75" customHeight="1">
      <c r="A111" s="56">
        <v>102</v>
      </c>
      <c r="B111" s="58" t="s">
        <v>152</v>
      </c>
      <c r="C111" s="31">
        <v>1478.9</v>
      </c>
      <c r="D111" s="38">
        <v>1471.8166666666666</v>
      </c>
      <c r="E111" s="38">
        <v>1463.5833333333333</v>
      </c>
      <c r="F111" s="38">
        <v>1448.2666666666667</v>
      </c>
      <c r="G111" s="38">
        <v>1440.0333333333333</v>
      </c>
      <c r="H111" s="38">
        <v>1487.1333333333332</v>
      </c>
      <c r="I111" s="38">
        <v>1495.3666666666668</v>
      </c>
      <c r="J111" s="38">
        <v>1510.6833333333332</v>
      </c>
      <c r="K111" s="31">
        <v>1480.05</v>
      </c>
      <c r="L111" s="31">
        <v>1456.5</v>
      </c>
      <c r="M111" s="31">
        <v>54.968400000000003</v>
      </c>
      <c r="N111" s="1"/>
      <c r="O111" s="1"/>
    </row>
    <row r="112" spans="1:15" ht="12.75" customHeight="1">
      <c r="A112" s="56">
        <v>103</v>
      </c>
      <c r="B112" s="58" t="s">
        <v>154</v>
      </c>
      <c r="C112" s="31">
        <v>91.35</v>
      </c>
      <c r="D112" s="38">
        <v>91.15000000000002</v>
      </c>
      <c r="E112" s="38">
        <v>90.600000000000037</v>
      </c>
      <c r="F112" s="38">
        <v>89.850000000000023</v>
      </c>
      <c r="G112" s="38">
        <v>89.30000000000004</v>
      </c>
      <c r="H112" s="38">
        <v>91.900000000000034</v>
      </c>
      <c r="I112" s="38">
        <v>92.450000000000017</v>
      </c>
      <c r="J112" s="38">
        <v>93.200000000000031</v>
      </c>
      <c r="K112" s="31">
        <v>91.7</v>
      </c>
      <c r="L112" s="31">
        <v>90.4</v>
      </c>
      <c r="M112" s="31">
        <v>128.49664999999999</v>
      </c>
      <c r="N112" s="1"/>
      <c r="O112" s="1"/>
    </row>
    <row r="113" spans="1:15" ht="12.75" customHeight="1">
      <c r="A113" s="56">
        <v>104</v>
      </c>
      <c r="B113" s="58" t="s">
        <v>155</v>
      </c>
      <c r="C113" s="31">
        <v>892.6</v>
      </c>
      <c r="D113" s="38">
        <v>890.11666666666667</v>
      </c>
      <c r="E113" s="38">
        <v>879.83333333333337</v>
      </c>
      <c r="F113" s="38">
        <v>867.06666666666672</v>
      </c>
      <c r="G113" s="38">
        <v>856.78333333333342</v>
      </c>
      <c r="H113" s="38">
        <v>902.88333333333333</v>
      </c>
      <c r="I113" s="38">
        <v>913.16666666666663</v>
      </c>
      <c r="J113" s="38">
        <v>925.93333333333328</v>
      </c>
      <c r="K113" s="31">
        <v>900.4</v>
      </c>
      <c r="L113" s="31">
        <v>877.35</v>
      </c>
      <c r="M113" s="31">
        <v>3.5754199999999998</v>
      </c>
      <c r="N113" s="1"/>
      <c r="O113" s="1"/>
    </row>
    <row r="114" spans="1:15" ht="12.75" customHeight="1">
      <c r="A114" s="56">
        <v>105</v>
      </c>
      <c r="B114" s="58" t="s">
        <v>156</v>
      </c>
      <c r="C114" s="31">
        <v>701.9</v>
      </c>
      <c r="D114" s="38">
        <v>703.11666666666667</v>
      </c>
      <c r="E114" s="38">
        <v>694.7833333333333</v>
      </c>
      <c r="F114" s="38">
        <v>687.66666666666663</v>
      </c>
      <c r="G114" s="38">
        <v>679.33333333333326</v>
      </c>
      <c r="H114" s="38">
        <v>710.23333333333335</v>
      </c>
      <c r="I114" s="38">
        <v>718.56666666666661</v>
      </c>
      <c r="J114" s="38">
        <v>725.68333333333339</v>
      </c>
      <c r="K114" s="31">
        <v>711.45</v>
      </c>
      <c r="L114" s="31">
        <v>696</v>
      </c>
      <c r="M114" s="31">
        <v>26.786429999999999</v>
      </c>
      <c r="N114" s="1"/>
      <c r="O114" s="1"/>
    </row>
    <row r="115" spans="1:15" ht="12.75" customHeight="1">
      <c r="A115" s="56">
        <v>106</v>
      </c>
      <c r="B115" s="58" t="s">
        <v>422</v>
      </c>
      <c r="C115" s="31">
        <v>72.25</v>
      </c>
      <c r="D115" s="38">
        <v>72.483333333333334</v>
      </c>
      <c r="E115" s="38">
        <v>69.266666666666666</v>
      </c>
      <c r="F115" s="38">
        <v>66.283333333333331</v>
      </c>
      <c r="G115" s="38">
        <v>63.066666666666663</v>
      </c>
      <c r="H115" s="38">
        <v>75.466666666666669</v>
      </c>
      <c r="I115" s="38">
        <v>78.683333333333337</v>
      </c>
      <c r="J115" s="38">
        <v>81.666666666666671</v>
      </c>
      <c r="K115" s="31">
        <v>75.7</v>
      </c>
      <c r="L115" s="31">
        <v>69.5</v>
      </c>
      <c r="M115" s="31">
        <v>5738.7000200000002</v>
      </c>
      <c r="N115" s="1"/>
      <c r="O115" s="1"/>
    </row>
    <row r="116" spans="1:15" ht="12.75" customHeight="1">
      <c r="A116" s="56">
        <v>107</v>
      </c>
      <c r="B116" s="58" t="s">
        <v>157</v>
      </c>
      <c r="C116" s="31">
        <v>443.1</v>
      </c>
      <c r="D116" s="38">
        <v>442.0333333333333</v>
      </c>
      <c r="E116" s="38">
        <v>439.56666666666661</v>
      </c>
      <c r="F116" s="38">
        <v>436.0333333333333</v>
      </c>
      <c r="G116" s="38">
        <v>433.56666666666661</v>
      </c>
      <c r="H116" s="38">
        <v>445.56666666666661</v>
      </c>
      <c r="I116" s="38">
        <v>448.0333333333333</v>
      </c>
      <c r="J116" s="38">
        <v>451.56666666666661</v>
      </c>
      <c r="K116" s="31">
        <v>444.5</v>
      </c>
      <c r="L116" s="31">
        <v>438.5</v>
      </c>
      <c r="M116" s="31">
        <v>83.789150000000006</v>
      </c>
      <c r="N116" s="1"/>
      <c r="O116" s="1"/>
    </row>
    <row r="117" spans="1:15" ht="12.75" customHeight="1">
      <c r="A117" s="56">
        <v>108</v>
      </c>
      <c r="B117" s="58" t="s">
        <v>158</v>
      </c>
      <c r="C117" s="31">
        <v>712.55</v>
      </c>
      <c r="D117" s="38">
        <v>708.11666666666667</v>
      </c>
      <c r="E117" s="38">
        <v>699.5333333333333</v>
      </c>
      <c r="F117" s="38">
        <v>686.51666666666665</v>
      </c>
      <c r="G117" s="38">
        <v>677.93333333333328</v>
      </c>
      <c r="H117" s="38">
        <v>721.13333333333333</v>
      </c>
      <c r="I117" s="38">
        <v>729.71666666666658</v>
      </c>
      <c r="J117" s="38">
        <v>742.73333333333335</v>
      </c>
      <c r="K117" s="31">
        <v>716.7</v>
      </c>
      <c r="L117" s="31">
        <v>695.1</v>
      </c>
      <c r="M117" s="31">
        <v>24.079910000000002</v>
      </c>
      <c r="N117" s="1"/>
      <c r="O117" s="1"/>
    </row>
    <row r="118" spans="1:15" ht="12.75" customHeight="1">
      <c r="A118" s="56">
        <v>109</v>
      </c>
      <c r="B118" s="58" t="s">
        <v>283</v>
      </c>
      <c r="C118" s="31">
        <v>378.75</v>
      </c>
      <c r="D118" s="38">
        <v>374.81666666666666</v>
      </c>
      <c r="E118" s="38">
        <v>365.0333333333333</v>
      </c>
      <c r="F118" s="38">
        <v>351.31666666666666</v>
      </c>
      <c r="G118" s="38">
        <v>341.5333333333333</v>
      </c>
      <c r="H118" s="38">
        <v>388.5333333333333</v>
      </c>
      <c r="I118" s="38">
        <v>398.31666666666672</v>
      </c>
      <c r="J118" s="38">
        <v>412.0333333333333</v>
      </c>
      <c r="K118" s="31">
        <v>384.6</v>
      </c>
      <c r="L118" s="31">
        <v>361.1</v>
      </c>
      <c r="M118" s="31">
        <v>100.62926</v>
      </c>
      <c r="N118" s="1"/>
      <c r="O118" s="1"/>
    </row>
    <row r="119" spans="1:15" ht="12.75" customHeight="1">
      <c r="A119" s="56">
        <v>110</v>
      </c>
      <c r="B119" s="58" t="s">
        <v>160</v>
      </c>
      <c r="C119" s="31">
        <v>815.95</v>
      </c>
      <c r="D119" s="38">
        <v>811.48333333333323</v>
      </c>
      <c r="E119" s="38">
        <v>804.96666666666647</v>
      </c>
      <c r="F119" s="38">
        <v>793.98333333333323</v>
      </c>
      <c r="G119" s="38">
        <v>787.46666666666647</v>
      </c>
      <c r="H119" s="38">
        <v>822.46666666666647</v>
      </c>
      <c r="I119" s="38">
        <v>828.98333333333312</v>
      </c>
      <c r="J119" s="38">
        <v>839.96666666666647</v>
      </c>
      <c r="K119" s="31">
        <v>818</v>
      </c>
      <c r="L119" s="31">
        <v>800.5</v>
      </c>
      <c r="M119" s="31">
        <v>17.702120000000001</v>
      </c>
      <c r="N119" s="1"/>
      <c r="O119" s="1"/>
    </row>
    <row r="120" spans="1:15" ht="12.75" customHeight="1">
      <c r="A120" s="56">
        <v>111</v>
      </c>
      <c r="B120" s="58" t="s">
        <v>161</v>
      </c>
      <c r="C120" s="31">
        <v>533.29999999999995</v>
      </c>
      <c r="D120" s="38">
        <v>524.76666666666654</v>
      </c>
      <c r="E120" s="38">
        <v>509.6333333333331</v>
      </c>
      <c r="F120" s="38">
        <v>485.96666666666658</v>
      </c>
      <c r="G120" s="38">
        <v>470.83333333333314</v>
      </c>
      <c r="H120" s="38">
        <v>548.43333333333305</v>
      </c>
      <c r="I120" s="38">
        <v>563.56666666666649</v>
      </c>
      <c r="J120" s="38">
        <v>587.23333333333301</v>
      </c>
      <c r="K120" s="31">
        <v>539.9</v>
      </c>
      <c r="L120" s="31">
        <v>501.1</v>
      </c>
      <c r="M120" s="31">
        <v>97.904210000000006</v>
      </c>
      <c r="N120" s="1"/>
      <c r="O120" s="1"/>
    </row>
    <row r="121" spans="1:15" ht="12.75" customHeight="1">
      <c r="A121" s="56">
        <v>112</v>
      </c>
      <c r="B121" s="58" t="s">
        <v>162</v>
      </c>
      <c r="C121" s="31">
        <v>1771.05</v>
      </c>
      <c r="D121" s="38">
        <v>1772.3833333333332</v>
      </c>
      <c r="E121" s="38">
        <v>1761.7666666666664</v>
      </c>
      <c r="F121" s="38">
        <v>1752.4833333333331</v>
      </c>
      <c r="G121" s="38">
        <v>1741.8666666666663</v>
      </c>
      <c r="H121" s="38">
        <v>1781.6666666666665</v>
      </c>
      <c r="I121" s="38">
        <v>1792.2833333333333</v>
      </c>
      <c r="J121" s="38">
        <v>1801.5666666666666</v>
      </c>
      <c r="K121" s="31">
        <v>1783</v>
      </c>
      <c r="L121" s="31">
        <v>1763.1</v>
      </c>
      <c r="M121" s="31">
        <v>42.573430000000002</v>
      </c>
      <c r="N121" s="1"/>
      <c r="O121" s="1"/>
    </row>
    <row r="122" spans="1:15" ht="12.75" customHeight="1">
      <c r="A122" s="56">
        <v>113</v>
      </c>
      <c r="B122" s="58" t="s">
        <v>163</v>
      </c>
      <c r="C122" s="31">
        <v>129.80000000000001</v>
      </c>
      <c r="D122" s="38">
        <v>129.83333333333334</v>
      </c>
      <c r="E122" s="38">
        <v>128.66666666666669</v>
      </c>
      <c r="F122" s="38">
        <v>127.53333333333333</v>
      </c>
      <c r="G122" s="38">
        <v>126.36666666666667</v>
      </c>
      <c r="H122" s="38">
        <v>130.9666666666667</v>
      </c>
      <c r="I122" s="38">
        <v>132.13333333333338</v>
      </c>
      <c r="J122" s="38">
        <v>133.26666666666671</v>
      </c>
      <c r="K122" s="31">
        <v>131</v>
      </c>
      <c r="L122" s="31">
        <v>128.69999999999999</v>
      </c>
      <c r="M122" s="31">
        <v>81.427379999999999</v>
      </c>
      <c r="N122" s="1"/>
      <c r="O122" s="1"/>
    </row>
    <row r="123" spans="1:15" ht="12.75" customHeight="1">
      <c r="A123" s="56">
        <v>114</v>
      </c>
      <c r="B123" s="58" t="s">
        <v>164</v>
      </c>
      <c r="C123" s="31">
        <v>2205.8000000000002</v>
      </c>
      <c r="D123" s="38">
        <v>2196.5666666666671</v>
      </c>
      <c r="E123" s="38">
        <v>2180.233333333334</v>
      </c>
      <c r="F123" s="38">
        <v>2154.666666666667</v>
      </c>
      <c r="G123" s="38">
        <v>2138.3333333333339</v>
      </c>
      <c r="H123" s="38">
        <v>2222.1333333333341</v>
      </c>
      <c r="I123" s="38">
        <v>2238.4666666666672</v>
      </c>
      <c r="J123" s="38">
        <v>2264.0333333333342</v>
      </c>
      <c r="K123" s="31">
        <v>2212.9</v>
      </c>
      <c r="L123" s="31">
        <v>2171</v>
      </c>
      <c r="M123" s="31">
        <v>1.17113</v>
      </c>
      <c r="N123" s="1"/>
      <c r="O123" s="1"/>
    </row>
    <row r="124" spans="1:15" ht="12.75" customHeight="1">
      <c r="A124" s="56">
        <v>115</v>
      </c>
      <c r="B124" s="58" t="s">
        <v>165</v>
      </c>
      <c r="C124" s="31">
        <v>406.6</v>
      </c>
      <c r="D124" s="38">
        <v>404</v>
      </c>
      <c r="E124" s="38">
        <v>397.05</v>
      </c>
      <c r="F124" s="38">
        <v>387.5</v>
      </c>
      <c r="G124" s="38">
        <v>380.55</v>
      </c>
      <c r="H124" s="38">
        <v>413.55</v>
      </c>
      <c r="I124" s="38">
        <v>420.50000000000006</v>
      </c>
      <c r="J124" s="38">
        <v>430.05</v>
      </c>
      <c r="K124" s="31">
        <v>410.95</v>
      </c>
      <c r="L124" s="31">
        <v>394.45</v>
      </c>
      <c r="M124" s="31">
        <v>24.285360000000001</v>
      </c>
      <c r="N124" s="1"/>
      <c r="O124" s="1"/>
    </row>
    <row r="125" spans="1:15" ht="12.75" customHeight="1">
      <c r="A125" s="56">
        <v>116</v>
      </c>
      <c r="B125" s="58" t="s">
        <v>166</v>
      </c>
      <c r="C125" s="31">
        <v>451.05</v>
      </c>
      <c r="D125" s="38">
        <v>452.4666666666667</v>
      </c>
      <c r="E125" s="38">
        <v>445.73333333333341</v>
      </c>
      <c r="F125" s="38">
        <v>440.41666666666669</v>
      </c>
      <c r="G125" s="38">
        <v>433.68333333333339</v>
      </c>
      <c r="H125" s="38">
        <v>457.78333333333342</v>
      </c>
      <c r="I125" s="38">
        <v>464.51666666666677</v>
      </c>
      <c r="J125" s="38">
        <v>469.83333333333343</v>
      </c>
      <c r="K125" s="31">
        <v>459.2</v>
      </c>
      <c r="L125" s="31">
        <v>447.15</v>
      </c>
      <c r="M125" s="31">
        <v>58.49342</v>
      </c>
      <c r="N125" s="1"/>
      <c r="O125" s="1"/>
    </row>
    <row r="126" spans="1:15" ht="12.75" customHeight="1">
      <c r="A126" s="56">
        <v>117</v>
      </c>
      <c r="B126" s="58" t="s">
        <v>284</v>
      </c>
      <c r="C126" s="31">
        <v>660</v>
      </c>
      <c r="D126" s="38">
        <v>662.7166666666667</v>
      </c>
      <c r="E126" s="38">
        <v>656.38333333333344</v>
      </c>
      <c r="F126" s="38">
        <v>652.76666666666677</v>
      </c>
      <c r="G126" s="38">
        <v>646.43333333333351</v>
      </c>
      <c r="H126" s="38">
        <v>666.33333333333337</v>
      </c>
      <c r="I126" s="38">
        <v>672.66666666666663</v>
      </c>
      <c r="J126" s="38">
        <v>676.2833333333333</v>
      </c>
      <c r="K126" s="31">
        <v>669.05</v>
      </c>
      <c r="L126" s="31">
        <v>659.1</v>
      </c>
      <c r="M126" s="31">
        <v>18.781860000000002</v>
      </c>
      <c r="N126" s="1"/>
      <c r="O126" s="1"/>
    </row>
    <row r="127" spans="1:15" ht="12.75" customHeight="1">
      <c r="A127" s="56">
        <v>118</v>
      </c>
      <c r="B127" s="58" t="s">
        <v>167</v>
      </c>
      <c r="C127" s="31">
        <v>2732.95</v>
      </c>
      <c r="D127" s="38">
        <v>2730.65</v>
      </c>
      <c r="E127" s="38">
        <v>2722.3</v>
      </c>
      <c r="F127" s="38">
        <v>2711.65</v>
      </c>
      <c r="G127" s="38">
        <v>2703.3</v>
      </c>
      <c r="H127" s="38">
        <v>2741.3</v>
      </c>
      <c r="I127" s="38">
        <v>2749.6499999999996</v>
      </c>
      <c r="J127" s="38">
        <v>2760.3</v>
      </c>
      <c r="K127" s="31">
        <v>2739</v>
      </c>
      <c r="L127" s="31">
        <v>2720</v>
      </c>
      <c r="M127" s="31">
        <v>10.66447</v>
      </c>
      <c r="N127" s="1"/>
      <c r="O127" s="1"/>
    </row>
    <row r="128" spans="1:15" ht="12.75" customHeight="1">
      <c r="A128" s="56">
        <v>119</v>
      </c>
      <c r="B128" s="58" t="s">
        <v>168</v>
      </c>
      <c r="C128" s="31">
        <v>5426.15</v>
      </c>
      <c r="D128" s="38">
        <v>5409.833333333333</v>
      </c>
      <c r="E128" s="38">
        <v>5357.6666666666661</v>
      </c>
      <c r="F128" s="38">
        <v>5289.1833333333334</v>
      </c>
      <c r="G128" s="38">
        <v>5237.0166666666664</v>
      </c>
      <c r="H128" s="38">
        <v>5478.3166666666657</v>
      </c>
      <c r="I128" s="38">
        <v>5530.4833333333318</v>
      </c>
      <c r="J128" s="38">
        <v>5598.9666666666653</v>
      </c>
      <c r="K128" s="31">
        <v>5462</v>
      </c>
      <c r="L128" s="31">
        <v>5341.35</v>
      </c>
      <c r="M128" s="31">
        <v>6.0082399999999998</v>
      </c>
      <c r="N128" s="1"/>
      <c r="O128" s="1"/>
    </row>
    <row r="129" spans="1:15" ht="12.75" customHeight="1">
      <c r="A129" s="56">
        <v>120</v>
      </c>
      <c r="B129" s="58" t="s">
        <v>169</v>
      </c>
      <c r="C129" s="31">
        <v>4602.5</v>
      </c>
      <c r="D129" s="38">
        <v>4581.4666666666662</v>
      </c>
      <c r="E129" s="38">
        <v>4537.9333333333325</v>
      </c>
      <c r="F129" s="38">
        <v>4473.3666666666659</v>
      </c>
      <c r="G129" s="38">
        <v>4429.8333333333321</v>
      </c>
      <c r="H129" s="38">
        <v>4646.0333333333328</v>
      </c>
      <c r="I129" s="38">
        <v>4689.5666666666675</v>
      </c>
      <c r="J129" s="38">
        <v>4754.1333333333332</v>
      </c>
      <c r="K129" s="31">
        <v>4625</v>
      </c>
      <c r="L129" s="31">
        <v>4516.8999999999996</v>
      </c>
      <c r="M129" s="31">
        <v>2.7759900000000002</v>
      </c>
      <c r="N129" s="1"/>
      <c r="O129" s="1"/>
    </row>
    <row r="130" spans="1:15" ht="12.75" customHeight="1">
      <c r="A130" s="56">
        <v>121</v>
      </c>
      <c r="B130" s="58" t="s">
        <v>170</v>
      </c>
      <c r="C130" s="31">
        <v>1119.25</v>
      </c>
      <c r="D130" s="38">
        <v>1114.6833333333334</v>
      </c>
      <c r="E130" s="38">
        <v>1100.4666666666667</v>
      </c>
      <c r="F130" s="38">
        <v>1081.6833333333334</v>
      </c>
      <c r="G130" s="38">
        <v>1067.4666666666667</v>
      </c>
      <c r="H130" s="38">
        <v>1133.4666666666667</v>
      </c>
      <c r="I130" s="38">
        <v>1147.6833333333334</v>
      </c>
      <c r="J130" s="38">
        <v>1166.4666666666667</v>
      </c>
      <c r="K130" s="31">
        <v>1128.9000000000001</v>
      </c>
      <c r="L130" s="31">
        <v>1095.9000000000001</v>
      </c>
      <c r="M130" s="31">
        <v>12.25586</v>
      </c>
      <c r="N130" s="1"/>
      <c r="O130" s="1"/>
    </row>
    <row r="131" spans="1:15" ht="12.75" customHeight="1">
      <c r="A131" s="56">
        <v>122</v>
      </c>
      <c r="B131" s="58" t="s">
        <v>171</v>
      </c>
      <c r="C131" s="31">
        <v>1571.15</v>
      </c>
      <c r="D131" s="38">
        <v>1573.5</v>
      </c>
      <c r="E131" s="38">
        <v>1562.9</v>
      </c>
      <c r="F131" s="38">
        <v>1554.65</v>
      </c>
      <c r="G131" s="38">
        <v>1544.0500000000002</v>
      </c>
      <c r="H131" s="38">
        <v>1581.75</v>
      </c>
      <c r="I131" s="38">
        <v>1592.35</v>
      </c>
      <c r="J131" s="38">
        <v>1600.6</v>
      </c>
      <c r="K131" s="31">
        <v>1584.1</v>
      </c>
      <c r="L131" s="31">
        <v>1565.25</v>
      </c>
      <c r="M131" s="31">
        <v>10.78759</v>
      </c>
      <c r="N131" s="1"/>
      <c r="O131" s="1"/>
    </row>
    <row r="132" spans="1:15" ht="12.75" customHeight="1">
      <c r="A132" s="56">
        <v>123</v>
      </c>
      <c r="B132" s="58" t="s">
        <v>172</v>
      </c>
      <c r="C132" s="31">
        <v>292.64999999999998</v>
      </c>
      <c r="D132" s="38">
        <v>295.05</v>
      </c>
      <c r="E132" s="38">
        <v>288.60000000000002</v>
      </c>
      <c r="F132" s="38">
        <v>284.55</v>
      </c>
      <c r="G132" s="38">
        <v>278.10000000000002</v>
      </c>
      <c r="H132" s="38">
        <v>299.10000000000002</v>
      </c>
      <c r="I132" s="38">
        <v>305.54999999999995</v>
      </c>
      <c r="J132" s="38">
        <v>309.60000000000002</v>
      </c>
      <c r="K132" s="31">
        <v>301.5</v>
      </c>
      <c r="L132" s="31">
        <v>291</v>
      </c>
      <c r="M132" s="31">
        <v>38.390309999999999</v>
      </c>
      <c r="N132" s="1"/>
      <c r="O132" s="1"/>
    </row>
    <row r="133" spans="1:15" ht="12.75" customHeight="1">
      <c r="A133" s="56">
        <v>124</v>
      </c>
      <c r="B133" s="58" t="s">
        <v>871</v>
      </c>
      <c r="C133" s="31">
        <v>1772.15</v>
      </c>
      <c r="D133" s="38">
        <v>1763.4666666666665</v>
      </c>
      <c r="E133" s="38">
        <v>1742.9333333333329</v>
      </c>
      <c r="F133" s="38">
        <v>1713.7166666666665</v>
      </c>
      <c r="G133" s="38">
        <v>1693.1833333333329</v>
      </c>
      <c r="H133" s="38">
        <v>1792.6833333333329</v>
      </c>
      <c r="I133" s="38">
        <v>1813.2166666666662</v>
      </c>
      <c r="J133" s="38">
        <v>1842.4333333333329</v>
      </c>
      <c r="K133" s="31">
        <v>1784</v>
      </c>
      <c r="L133" s="31">
        <v>1734.25</v>
      </c>
      <c r="M133" s="31">
        <v>1.41018</v>
      </c>
      <c r="N133" s="1"/>
      <c r="O133" s="1"/>
    </row>
    <row r="134" spans="1:15" ht="12.75" customHeight="1">
      <c r="A134" s="56">
        <v>125</v>
      </c>
      <c r="B134" s="58" t="s">
        <v>174</v>
      </c>
      <c r="C134" s="31">
        <v>577.65</v>
      </c>
      <c r="D134" s="38">
        <v>578.05000000000007</v>
      </c>
      <c r="E134" s="38">
        <v>573.85000000000014</v>
      </c>
      <c r="F134" s="38">
        <v>570.05000000000007</v>
      </c>
      <c r="G134" s="38">
        <v>565.85000000000014</v>
      </c>
      <c r="H134" s="38">
        <v>581.85000000000014</v>
      </c>
      <c r="I134" s="38">
        <v>586.05000000000018</v>
      </c>
      <c r="J134" s="38">
        <v>589.85000000000014</v>
      </c>
      <c r="K134" s="31">
        <v>582.25</v>
      </c>
      <c r="L134" s="31">
        <v>574.25</v>
      </c>
      <c r="M134" s="31">
        <v>18.304849999999998</v>
      </c>
      <c r="N134" s="1"/>
      <c r="O134" s="1"/>
    </row>
    <row r="135" spans="1:15" ht="12.75" customHeight="1">
      <c r="A135" s="56">
        <v>126</v>
      </c>
      <c r="B135" s="58" t="s">
        <v>175</v>
      </c>
      <c r="C135" s="31">
        <v>10262.1</v>
      </c>
      <c r="D135" s="38">
        <v>10306.866666666667</v>
      </c>
      <c r="E135" s="38">
        <v>10201.033333333333</v>
      </c>
      <c r="F135" s="38">
        <v>10139.966666666665</v>
      </c>
      <c r="G135" s="38">
        <v>10034.133333333331</v>
      </c>
      <c r="H135" s="38">
        <v>10367.933333333334</v>
      </c>
      <c r="I135" s="38">
        <v>10473.766666666666</v>
      </c>
      <c r="J135" s="38">
        <v>10534.833333333336</v>
      </c>
      <c r="K135" s="31">
        <v>10412.700000000001</v>
      </c>
      <c r="L135" s="31">
        <v>10245.799999999999</v>
      </c>
      <c r="M135" s="31">
        <v>5.0710699999999997</v>
      </c>
      <c r="N135" s="1"/>
      <c r="O135" s="1"/>
    </row>
    <row r="136" spans="1:15" ht="12.75" customHeight="1">
      <c r="A136" s="56">
        <v>127</v>
      </c>
      <c r="B136" s="58" t="s">
        <v>286</v>
      </c>
      <c r="C136" s="31">
        <v>594.45000000000005</v>
      </c>
      <c r="D136" s="38">
        <v>588.95000000000005</v>
      </c>
      <c r="E136" s="38">
        <v>580.95000000000005</v>
      </c>
      <c r="F136" s="38">
        <v>567.45000000000005</v>
      </c>
      <c r="G136" s="38">
        <v>559.45000000000005</v>
      </c>
      <c r="H136" s="38">
        <v>602.45000000000005</v>
      </c>
      <c r="I136" s="38">
        <v>610.45000000000005</v>
      </c>
      <c r="J136" s="38">
        <v>623.95000000000005</v>
      </c>
      <c r="K136" s="31">
        <v>596.95000000000005</v>
      </c>
      <c r="L136" s="31">
        <v>575.45000000000005</v>
      </c>
      <c r="M136" s="31">
        <v>16.046340000000001</v>
      </c>
      <c r="N136" s="1"/>
      <c r="O136" s="1"/>
    </row>
    <row r="137" spans="1:15" ht="12.75" customHeight="1">
      <c r="A137" s="56">
        <v>128</v>
      </c>
      <c r="B137" s="58" t="s">
        <v>176</v>
      </c>
      <c r="C137" s="31">
        <v>1031.6500000000001</v>
      </c>
      <c r="D137" s="38">
        <v>1029.7833333333335</v>
      </c>
      <c r="E137" s="38">
        <v>1024.5666666666671</v>
      </c>
      <c r="F137" s="38">
        <v>1017.4833333333336</v>
      </c>
      <c r="G137" s="38">
        <v>1012.2666666666671</v>
      </c>
      <c r="H137" s="38">
        <v>1036.866666666667</v>
      </c>
      <c r="I137" s="38">
        <v>1042.0833333333337</v>
      </c>
      <c r="J137" s="38">
        <v>1049.166666666667</v>
      </c>
      <c r="K137" s="31">
        <v>1035</v>
      </c>
      <c r="L137" s="31">
        <v>1022.7</v>
      </c>
      <c r="M137" s="31">
        <v>6.6001799999999999</v>
      </c>
      <c r="N137" s="1"/>
      <c r="O137" s="1"/>
    </row>
    <row r="138" spans="1:15" ht="12.75" customHeight="1">
      <c r="A138" s="56">
        <v>129</v>
      </c>
      <c r="B138" s="58" t="s">
        <v>179</v>
      </c>
      <c r="C138" s="31">
        <v>920.35</v>
      </c>
      <c r="D138" s="38">
        <v>923.56666666666661</v>
      </c>
      <c r="E138" s="38">
        <v>913.13333333333321</v>
      </c>
      <c r="F138" s="38">
        <v>905.91666666666663</v>
      </c>
      <c r="G138" s="38">
        <v>895.48333333333323</v>
      </c>
      <c r="H138" s="38">
        <v>930.78333333333319</v>
      </c>
      <c r="I138" s="38">
        <v>941.21666666666658</v>
      </c>
      <c r="J138" s="38">
        <v>948.43333333333317</v>
      </c>
      <c r="K138" s="31">
        <v>934</v>
      </c>
      <c r="L138" s="31">
        <v>916.35</v>
      </c>
      <c r="M138" s="31">
        <v>14.79612</v>
      </c>
      <c r="N138" s="1"/>
      <c r="O138" s="1"/>
    </row>
    <row r="139" spans="1:15" ht="12.75" customHeight="1">
      <c r="A139" s="56">
        <v>130</v>
      </c>
      <c r="B139" s="58" t="s">
        <v>181</v>
      </c>
      <c r="C139" s="31">
        <v>99.95</v>
      </c>
      <c r="D139" s="38">
        <v>100.96666666666668</v>
      </c>
      <c r="E139" s="38">
        <v>98.53333333333336</v>
      </c>
      <c r="F139" s="38">
        <v>97.116666666666674</v>
      </c>
      <c r="G139" s="38">
        <v>94.683333333333351</v>
      </c>
      <c r="H139" s="38">
        <v>102.38333333333337</v>
      </c>
      <c r="I139" s="38">
        <v>104.81666666666668</v>
      </c>
      <c r="J139" s="38">
        <v>106.23333333333338</v>
      </c>
      <c r="K139" s="31">
        <v>103.4</v>
      </c>
      <c r="L139" s="31">
        <v>99.55</v>
      </c>
      <c r="M139" s="31">
        <v>130.21784</v>
      </c>
      <c r="N139" s="1"/>
      <c r="O139" s="1"/>
    </row>
    <row r="140" spans="1:15" ht="12.75" customHeight="1">
      <c r="A140" s="56">
        <v>131</v>
      </c>
      <c r="B140" s="58" t="s">
        <v>182</v>
      </c>
      <c r="C140" s="31">
        <v>2521.9</v>
      </c>
      <c r="D140" s="38">
        <v>2519.0833333333335</v>
      </c>
      <c r="E140" s="38">
        <v>2486.166666666667</v>
      </c>
      <c r="F140" s="38">
        <v>2450.4333333333334</v>
      </c>
      <c r="G140" s="38">
        <v>2417.5166666666669</v>
      </c>
      <c r="H140" s="38">
        <v>2554.8166666666671</v>
      </c>
      <c r="I140" s="38">
        <v>2587.733333333334</v>
      </c>
      <c r="J140" s="38">
        <v>2623.4666666666672</v>
      </c>
      <c r="K140" s="31">
        <v>2552</v>
      </c>
      <c r="L140" s="31">
        <v>2483.35</v>
      </c>
      <c r="M140" s="31">
        <v>7.8716600000000003</v>
      </c>
      <c r="N140" s="1"/>
      <c r="O140" s="1"/>
    </row>
    <row r="141" spans="1:15" ht="12.75" customHeight="1">
      <c r="A141" s="56">
        <v>132</v>
      </c>
      <c r="B141" s="58" t="s">
        <v>183</v>
      </c>
      <c r="C141" s="31">
        <v>108520</v>
      </c>
      <c r="D141" s="38">
        <v>108402.71666666667</v>
      </c>
      <c r="E141" s="38">
        <v>108005.43333333335</v>
      </c>
      <c r="F141" s="38">
        <v>107490.86666666667</v>
      </c>
      <c r="G141" s="38">
        <v>107093.58333333334</v>
      </c>
      <c r="H141" s="38">
        <v>108917.28333333335</v>
      </c>
      <c r="I141" s="38">
        <v>109314.56666666668</v>
      </c>
      <c r="J141" s="38">
        <v>109829.13333333336</v>
      </c>
      <c r="K141" s="31">
        <v>108800</v>
      </c>
      <c r="L141" s="31">
        <v>107888.15</v>
      </c>
      <c r="M141" s="31">
        <v>3.4939999999999999E-2</v>
      </c>
      <c r="N141" s="1"/>
      <c r="O141" s="1"/>
    </row>
    <row r="142" spans="1:15" ht="12.75" customHeight="1">
      <c r="A142" s="56">
        <v>133</v>
      </c>
      <c r="B142" s="58" t="s">
        <v>287</v>
      </c>
      <c r="C142" s="31">
        <v>65.45</v>
      </c>
      <c r="D142" s="38">
        <v>65.899999999999991</v>
      </c>
      <c r="E142" s="38">
        <v>64.34999999999998</v>
      </c>
      <c r="F142" s="38">
        <v>63.249999999999986</v>
      </c>
      <c r="G142" s="38">
        <v>61.699999999999974</v>
      </c>
      <c r="H142" s="38">
        <v>66.999999999999986</v>
      </c>
      <c r="I142" s="38">
        <v>68.55</v>
      </c>
      <c r="J142" s="38">
        <v>69.649999999999991</v>
      </c>
      <c r="K142" s="31">
        <v>67.45</v>
      </c>
      <c r="L142" s="31">
        <v>64.8</v>
      </c>
      <c r="M142" s="31">
        <v>62.505159999999997</v>
      </c>
      <c r="N142" s="1"/>
      <c r="O142" s="1"/>
    </row>
    <row r="143" spans="1:15" ht="12.75" customHeight="1">
      <c r="A143" s="56">
        <v>134</v>
      </c>
      <c r="B143" s="58" t="s">
        <v>184</v>
      </c>
      <c r="C143" s="31">
        <v>1283</v>
      </c>
      <c r="D143" s="38">
        <v>1285.8333333333333</v>
      </c>
      <c r="E143" s="38">
        <v>1275.1666666666665</v>
      </c>
      <c r="F143" s="38">
        <v>1267.3333333333333</v>
      </c>
      <c r="G143" s="38">
        <v>1256.6666666666665</v>
      </c>
      <c r="H143" s="38">
        <v>1293.6666666666665</v>
      </c>
      <c r="I143" s="38">
        <v>1304.333333333333</v>
      </c>
      <c r="J143" s="38">
        <v>1312.1666666666665</v>
      </c>
      <c r="K143" s="31">
        <v>1296.5</v>
      </c>
      <c r="L143" s="31">
        <v>1278</v>
      </c>
      <c r="M143" s="31">
        <v>8.2816399999999994</v>
      </c>
      <c r="N143" s="1"/>
      <c r="O143" s="1"/>
    </row>
    <row r="144" spans="1:15" ht="12.75" customHeight="1">
      <c r="A144" s="56">
        <v>135</v>
      </c>
      <c r="B144" s="58" t="s">
        <v>186</v>
      </c>
      <c r="C144" s="31">
        <v>4477.3999999999996</v>
      </c>
      <c r="D144" s="38">
        <v>4461.45</v>
      </c>
      <c r="E144" s="38">
        <v>4432.8999999999996</v>
      </c>
      <c r="F144" s="38">
        <v>4388.3999999999996</v>
      </c>
      <c r="G144" s="38">
        <v>4359.8499999999995</v>
      </c>
      <c r="H144" s="38">
        <v>4505.95</v>
      </c>
      <c r="I144" s="38">
        <v>4534.5000000000009</v>
      </c>
      <c r="J144" s="38">
        <v>4579</v>
      </c>
      <c r="K144" s="31">
        <v>4490</v>
      </c>
      <c r="L144" s="31">
        <v>4416.95</v>
      </c>
      <c r="M144" s="31">
        <v>2.7938000000000001</v>
      </c>
      <c r="N144" s="1"/>
      <c r="O144" s="1"/>
    </row>
    <row r="145" spans="1:15" ht="12.75" customHeight="1">
      <c r="A145" s="56">
        <v>136</v>
      </c>
      <c r="B145" s="58" t="s">
        <v>187</v>
      </c>
      <c r="C145" s="31">
        <v>4605.3500000000004</v>
      </c>
      <c r="D145" s="38">
        <v>4601.45</v>
      </c>
      <c r="E145" s="38">
        <v>4563.8999999999996</v>
      </c>
      <c r="F145" s="38">
        <v>4522.45</v>
      </c>
      <c r="G145" s="38">
        <v>4484.8999999999996</v>
      </c>
      <c r="H145" s="38">
        <v>4642.8999999999996</v>
      </c>
      <c r="I145" s="38">
        <v>4680.4500000000007</v>
      </c>
      <c r="J145" s="38">
        <v>4721.8999999999996</v>
      </c>
      <c r="K145" s="31">
        <v>4639</v>
      </c>
      <c r="L145" s="31">
        <v>4560</v>
      </c>
      <c r="M145" s="31">
        <v>0.94874999999999998</v>
      </c>
      <c r="N145" s="1"/>
      <c r="O145" s="1"/>
    </row>
    <row r="146" spans="1:15" ht="12.75" customHeight="1">
      <c r="A146" s="56">
        <v>137</v>
      </c>
      <c r="B146" s="58" t="s">
        <v>188</v>
      </c>
      <c r="C146" s="31">
        <v>21954.45</v>
      </c>
      <c r="D146" s="38">
        <v>21902.533333333336</v>
      </c>
      <c r="E146" s="38">
        <v>21806.466666666674</v>
      </c>
      <c r="F146" s="38">
        <v>21658.483333333337</v>
      </c>
      <c r="G146" s="38">
        <v>21562.416666666675</v>
      </c>
      <c r="H146" s="38">
        <v>22050.516666666674</v>
      </c>
      <c r="I146" s="38">
        <v>22146.583333333332</v>
      </c>
      <c r="J146" s="38">
        <v>22294.566666666673</v>
      </c>
      <c r="K146" s="31">
        <v>21998.6</v>
      </c>
      <c r="L146" s="31">
        <v>21754.55</v>
      </c>
      <c r="M146" s="31">
        <v>0.62312999999999996</v>
      </c>
      <c r="N146" s="1"/>
      <c r="O146" s="1"/>
    </row>
    <row r="147" spans="1:15" ht="12.75" customHeight="1">
      <c r="A147" s="56">
        <v>138</v>
      </c>
      <c r="B147" s="58" t="s">
        <v>467</v>
      </c>
      <c r="C147" s="31">
        <v>52.7</v>
      </c>
      <c r="D147" s="38">
        <v>52.666666666666664</v>
      </c>
      <c r="E147" s="38">
        <v>51.633333333333326</v>
      </c>
      <c r="F147" s="38">
        <v>50.566666666666663</v>
      </c>
      <c r="G147" s="38">
        <v>49.533333333333324</v>
      </c>
      <c r="H147" s="38">
        <v>53.733333333333327</v>
      </c>
      <c r="I147" s="38">
        <v>54.766666666666673</v>
      </c>
      <c r="J147" s="38">
        <v>55.833333333333329</v>
      </c>
      <c r="K147" s="31">
        <v>53.7</v>
      </c>
      <c r="L147" s="31">
        <v>51.6</v>
      </c>
      <c r="M147" s="31">
        <v>867.54268000000002</v>
      </c>
      <c r="N147" s="1"/>
      <c r="O147" s="1"/>
    </row>
    <row r="148" spans="1:15" ht="12.75" customHeight="1">
      <c r="A148" s="56">
        <v>139</v>
      </c>
      <c r="B148" s="58" t="s">
        <v>189</v>
      </c>
      <c r="C148" s="31">
        <v>143.30000000000001</v>
      </c>
      <c r="D148" s="38">
        <v>141.26666666666668</v>
      </c>
      <c r="E148" s="38">
        <v>138.53333333333336</v>
      </c>
      <c r="F148" s="38">
        <v>133.76666666666668</v>
      </c>
      <c r="G148" s="38">
        <v>131.03333333333336</v>
      </c>
      <c r="H148" s="38">
        <v>146.03333333333336</v>
      </c>
      <c r="I148" s="38">
        <v>148.76666666666665</v>
      </c>
      <c r="J148" s="38">
        <v>153.53333333333336</v>
      </c>
      <c r="K148" s="31">
        <v>144</v>
      </c>
      <c r="L148" s="31">
        <v>136.5</v>
      </c>
      <c r="M148" s="31">
        <v>288.95943</v>
      </c>
      <c r="N148" s="1"/>
      <c r="O148" s="1"/>
    </row>
    <row r="149" spans="1:15" ht="12.75" customHeight="1">
      <c r="A149" s="56">
        <v>140</v>
      </c>
      <c r="B149" s="58" t="s">
        <v>191</v>
      </c>
      <c r="C149" s="31">
        <v>234.6</v>
      </c>
      <c r="D149" s="38">
        <v>234.4</v>
      </c>
      <c r="E149" s="38">
        <v>231.9</v>
      </c>
      <c r="F149" s="38">
        <v>229.2</v>
      </c>
      <c r="G149" s="38">
        <v>226.7</v>
      </c>
      <c r="H149" s="38">
        <v>237.10000000000002</v>
      </c>
      <c r="I149" s="38">
        <v>239.60000000000002</v>
      </c>
      <c r="J149" s="38">
        <v>242.30000000000004</v>
      </c>
      <c r="K149" s="31">
        <v>236.9</v>
      </c>
      <c r="L149" s="31">
        <v>231.7</v>
      </c>
      <c r="M149" s="31">
        <v>139.52922000000001</v>
      </c>
      <c r="N149" s="1"/>
      <c r="O149" s="1"/>
    </row>
    <row r="150" spans="1:15" ht="12.75" customHeight="1">
      <c r="A150" s="56">
        <v>141</v>
      </c>
      <c r="B150" s="58" t="s">
        <v>275</v>
      </c>
      <c r="C150" s="31">
        <v>138.05000000000001</v>
      </c>
      <c r="D150" s="38">
        <v>137.58333333333334</v>
      </c>
      <c r="E150" s="38">
        <v>134.86666666666667</v>
      </c>
      <c r="F150" s="38">
        <v>131.68333333333334</v>
      </c>
      <c r="G150" s="38">
        <v>128.96666666666667</v>
      </c>
      <c r="H150" s="38">
        <v>140.76666666666668</v>
      </c>
      <c r="I150" s="38">
        <v>143.48333333333332</v>
      </c>
      <c r="J150" s="38">
        <v>146.66666666666669</v>
      </c>
      <c r="K150" s="31">
        <v>140.30000000000001</v>
      </c>
      <c r="L150" s="31">
        <v>134.4</v>
      </c>
      <c r="M150" s="31">
        <v>142.57019</v>
      </c>
      <c r="N150" s="1"/>
      <c r="O150" s="1"/>
    </row>
    <row r="151" spans="1:15" ht="12.75" customHeight="1">
      <c r="A151" s="56">
        <v>142</v>
      </c>
      <c r="B151" s="58" t="s">
        <v>192</v>
      </c>
      <c r="C151" s="31">
        <v>1146.4000000000001</v>
      </c>
      <c r="D151" s="38">
        <v>1142.8</v>
      </c>
      <c r="E151" s="38">
        <v>1130.5999999999999</v>
      </c>
      <c r="F151" s="38">
        <v>1114.8</v>
      </c>
      <c r="G151" s="38">
        <v>1102.5999999999999</v>
      </c>
      <c r="H151" s="38">
        <v>1158.5999999999999</v>
      </c>
      <c r="I151" s="38">
        <v>1170.8000000000002</v>
      </c>
      <c r="J151" s="38">
        <v>1186.5999999999999</v>
      </c>
      <c r="K151" s="31">
        <v>1155</v>
      </c>
      <c r="L151" s="31">
        <v>1127</v>
      </c>
      <c r="M151" s="31">
        <v>5.5081600000000002</v>
      </c>
      <c r="N151" s="1"/>
      <c r="O151" s="1"/>
    </row>
    <row r="152" spans="1:15" ht="12.75" customHeight="1">
      <c r="A152" s="56">
        <v>143</v>
      </c>
      <c r="B152" s="58" t="s">
        <v>193</v>
      </c>
      <c r="C152" s="31">
        <v>4204.25</v>
      </c>
      <c r="D152" s="38">
        <v>4186.4666666666662</v>
      </c>
      <c r="E152" s="38">
        <v>4137.9333333333325</v>
      </c>
      <c r="F152" s="38">
        <v>4071.6166666666659</v>
      </c>
      <c r="G152" s="38">
        <v>4023.0833333333321</v>
      </c>
      <c r="H152" s="38">
        <v>4252.7833333333328</v>
      </c>
      <c r="I152" s="38">
        <v>4301.3166666666675</v>
      </c>
      <c r="J152" s="38">
        <v>4367.6333333333332</v>
      </c>
      <c r="K152" s="31">
        <v>4235</v>
      </c>
      <c r="L152" s="31">
        <v>4120.1499999999996</v>
      </c>
      <c r="M152" s="31">
        <v>0.94411</v>
      </c>
      <c r="N152" s="1"/>
      <c r="O152" s="1"/>
    </row>
    <row r="153" spans="1:15" ht="12.75" customHeight="1">
      <c r="A153" s="56">
        <v>144</v>
      </c>
      <c r="B153" s="58" t="s">
        <v>289</v>
      </c>
      <c r="C153" s="31">
        <v>280.60000000000002</v>
      </c>
      <c r="D153" s="38">
        <v>282.76666666666665</v>
      </c>
      <c r="E153" s="38">
        <v>277.13333333333333</v>
      </c>
      <c r="F153" s="38">
        <v>273.66666666666669</v>
      </c>
      <c r="G153" s="38">
        <v>268.03333333333336</v>
      </c>
      <c r="H153" s="38">
        <v>286.23333333333329</v>
      </c>
      <c r="I153" s="38">
        <v>291.86666666666662</v>
      </c>
      <c r="J153" s="38">
        <v>295.33333333333326</v>
      </c>
      <c r="K153" s="31">
        <v>288.39999999999998</v>
      </c>
      <c r="L153" s="31">
        <v>279.3</v>
      </c>
      <c r="M153" s="31">
        <v>31.780390000000001</v>
      </c>
      <c r="N153" s="1"/>
      <c r="O153" s="1"/>
    </row>
    <row r="154" spans="1:15" ht="12.75" customHeight="1">
      <c r="A154" s="56">
        <v>145</v>
      </c>
      <c r="B154" s="58" t="s">
        <v>194</v>
      </c>
      <c r="C154" s="31">
        <v>183.1</v>
      </c>
      <c r="D154" s="38">
        <v>183.83333333333334</v>
      </c>
      <c r="E154" s="38">
        <v>181.66666666666669</v>
      </c>
      <c r="F154" s="38">
        <v>180.23333333333335</v>
      </c>
      <c r="G154" s="38">
        <v>178.06666666666669</v>
      </c>
      <c r="H154" s="38">
        <v>185.26666666666668</v>
      </c>
      <c r="I154" s="38">
        <v>187.43333333333337</v>
      </c>
      <c r="J154" s="38">
        <v>188.86666666666667</v>
      </c>
      <c r="K154" s="31">
        <v>186</v>
      </c>
      <c r="L154" s="31">
        <v>182.4</v>
      </c>
      <c r="M154" s="31">
        <v>135.06519</v>
      </c>
      <c r="N154" s="1"/>
      <c r="O154" s="1"/>
    </row>
    <row r="155" spans="1:15" ht="12.75" customHeight="1">
      <c r="A155" s="56">
        <v>146</v>
      </c>
      <c r="B155" s="58" t="s">
        <v>195</v>
      </c>
      <c r="C155" s="31">
        <v>39504.800000000003</v>
      </c>
      <c r="D155" s="38">
        <v>39573.26666666667</v>
      </c>
      <c r="E155" s="38">
        <v>39306.53333333334</v>
      </c>
      <c r="F155" s="38">
        <v>39108.26666666667</v>
      </c>
      <c r="G155" s="38">
        <v>38841.53333333334</v>
      </c>
      <c r="H155" s="38">
        <v>39771.53333333334</v>
      </c>
      <c r="I155" s="38">
        <v>40038.266666666663</v>
      </c>
      <c r="J155" s="38">
        <v>40236.53333333334</v>
      </c>
      <c r="K155" s="31">
        <v>39840</v>
      </c>
      <c r="L155" s="31">
        <v>39375</v>
      </c>
      <c r="M155" s="31">
        <v>6.3930000000000001E-2</v>
      </c>
      <c r="N155" s="1"/>
      <c r="O155" s="1"/>
    </row>
    <row r="156" spans="1:15" ht="12.75" customHeight="1">
      <c r="A156" s="56">
        <v>147</v>
      </c>
      <c r="B156" s="58" t="s">
        <v>292</v>
      </c>
      <c r="C156" s="31">
        <v>1285.7</v>
      </c>
      <c r="D156" s="38">
        <v>1278.1333333333334</v>
      </c>
      <c r="E156" s="38">
        <v>1247.5666666666668</v>
      </c>
      <c r="F156" s="38">
        <v>1209.4333333333334</v>
      </c>
      <c r="G156" s="38">
        <v>1178.8666666666668</v>
      </c>
      <c r="H156" s="38">
        <v>1316.2666666666669</v>
      </c>
      <c r="I156" s="38">
        <v>1346.8333333333335</v>
      </c>
      <c r="J156" s="38">
        <v>1384.9666666666669</v>
      </c>
      <c r="K156" s="31">
        <v>1308.7</v>
      </c>
      <c r="L156" s="31">
        <v>1240</v>
      </c>
      <c r="M156" s="31">
        <v>3.3848699999999998</v>
      </c>
      <c r="N156" s="1"/>
      <c r="O156" s="1"/>
    </row>
    <row r="157" spans="1:15" ht="12.75" customHeight="1">
      <c r="A157" s="56">
        <v>148</v>
      </c>
      <c r="B157" s="58" t="s">
        <v>290</v>
      </c>
      <c r="C157" s="31">
        <v>881.1</v>
      </c>
      <c r="D157" s="38">
        <v>877.79999999999984</v>
      </c>
      <c r="E157" s="38">
        <v>866.59999999999968</v>
      </c>
      <c r="F157" s="38">
        <v>852.0999999999998</v>
      </c>
      <c r="G157" s="38">
        <v>840.89999999999964</v>
      </c>
      <c r="H157" s="38">
        <v>892.29999999999973</v>
      </c>
      <c r="I157" s="38">
        <v>903.49999999999977</v>
      </c>
      <c r="J157" s="38">
        <v>917.99999999999977</v>
      </c>
      <c r="K157" s="31">
        <v>889</v>
      </c>
      <c r="L157" s="31">
        <v>863.3</v>
      </c>
      <c r="M157" s="31">
        <v>27.222370000000002</v>
      </c>
      <c r="N157" s="1"/>
      <c r="O157" s="1"/>
    </row>
    <row r="158" spans="1:15" ht="12.75" customHeight="1">
      <c r="A158" s="56">
        <v>149</v>
      </c>
      <c r="B158" s="58" t="s">
        <v>196</v>
      </c>
      <c r="C158" s="31">
        <v>1098.9000000000001</v>
      </c>
      <c r="D158" s="38">
        <v>1099.6499999999999</v>
      </c>
      <c r="E158" s="38">
        <v>1083.2999999999997</v>
      </c>
      <c r="F158" s="38">
        <v>1067.6999999999998</v>
      </c>
      <c r="G158" s="38">
        <v>1051.3499999999997</v>
      </c>
      <c r="H158" s="38">
        <v>1115.2499999999998</v>
      </c>
      <c r="I158" s="38">
        <v>1131.5999999999997</v>
      </c>
      <c r="J158" s="38">
        <v>1147.1999999999998</v>
      </c>
      <c r="K158" s="31">
        <v>1116</v>
      </c>
      <c r="L158" s="31">
        <v>1084.05</v>
      </c>
      <c r="M158" s="31">
        <v>15.29529</v>
      </c>
      <c r="N158" s="1"/>
      <c r="O158" s="1"/>
    </row>
    <row r="159" spans="1:15" ht="12.75" customHeight="1">
      <c r="A159" s="56">
        <v>150</v>
      </c>
      <c r="B159" s="58" t="s">
        <v>197</v>
      </c>
      <c r="C159" s="31">
        <v>5925.7</v>
      </c>
      <c r="D159" s="38">
        <v>5861.1333333333341</v>
      </c>
      <c r="E159" s="38">
        <v>5782.8166666666684</v>
      </c>
      <c r="F159" s="38">
        <v>5639.9333333333343</v>
      </c>
      <c r="G159" s="38">
        <v>5561.6166666666686</v>
      </c>
      <c r="H159" s="38">
        <v>6004.0166666666682</v>
      </c>
      <c r="I159" s="38">
        <v>6082.3333333333339</v>
      </c>
      <c r="J159" s="38">
        <v>6225.2166666666681</v>
      </c>
      <c r="K159" s="31">
        <v>5939.45</v>
      </c>
      <c r="L159" s="31">
        <v>5718.25</v>
      </c>
      <c r="M159" s="31">
        <v>6.7349500000000004</v>
      </c>
      <c r="N159" s="1"/>
      <c r="O159" s="1"/>
    </row>
    <row r="160" spans="1:15" ht="12.75" customHeight="1">
      <c r="A160" s="56">
        <v>151</v>
      </c>
      <c r="B160" s="58" t="s">
        <v>198</v>
      </c>
      <c r="C160" s="31">
        <v>229.15</v>
      </c>
      <c r="D160" s="38">
        <v>226.15</v>
      </c>
      <c r="E160" s="38">
        <v>222.5</v>
      </c>
      <c r="F160" s="38">
        <v>215.85</v>
      </c>
      <c r="G160" s="38">
        <v>212.2</v>
      </c>
      <c r="H160" s="38">
        <v>232.8</v>
      </c>
      <c r="I160" s="38">
        <v>236.45000000000005</v>
      </c>
      <c r="J160" s="38">
        <v>243.10000000000002</v>
      </c>
      <c r="K160" s="31">
        <v>229.8</v>
      </c>
      <c r="L160" s="31">
        <v>219.5</v>
      </c>
      <c r="M160" s="31">
        <v>72.64631</v>
      </c>
      <c r="N160" s="1"/>
      <c r="O160" s="1"/>
    </row>
    <row r="161" spans="1:15" ht="12.75" customHeight="1">
      <c r="A161" s="56">
        <v>152</v>
      </c>
      <c r="B161" s="58" t="s">
        <v>199</v>
      </c>
      <c r="C161" s="31">
        <v>262.10000000000002</v>
      </c>
      <c r="D161" s="38">
        <v>262.56666666666666</v>
      </c>
      <c r="E161" s="38">
        <v>260.08333333333331</v>
      </c>
      <c r="F161" s="38">
        <v>258.06666666666666</v>
      </c>
      <c r="G161" s="38">
        <v>255.58333333333331</v>
      </c>
      <c r="H161" s="38">
        <v>264.58333333333331</v>
      </c>
      <c r="I161" s="38">
        <v>267.06666666666666</v>
      </c>
      <c r="J161" s="38">
        <v>269.08333333333331</v>
      </c>
      <c r="K161" s="31">
        <v>265.05</v>
      </c>
      <c r="L161" s="31">
        <v>260.55</v>
      </c>
      <c r="M161" s="31">
        <v>144.19281000000001</v>
      </c>
      <c r="N161" s="1"/>
      <c r="O161" s="1"/>
    </row>
    <row r="162" spans="1:15" ht="12.75" customHeight="1">
      <c r="A162" s="56">
        <v>153</v>
      </c>
      <c r="B162" s="58" t="s">
        <v>295</v>
      </c>
      <c r="C162" s="31">
        <v>16153.75</v>
      </c>
      <c r="D162" s="38">
        <v>16205.949999999999</v>
      </c>
      <c r="E162" s="38">
        <v>16011.899999999998</v>
      </c>
      <c r="F162" s="38">
        <v>15870.05</v>
      </c>
      <c r="G162" s="38">
        <v>15675.999999999998</v>
      </c>
      <c r="H162" s="38">
        <v>16347.799999999997</v>
      </c>
      <c r="I162" s="38">
        <v>16541.849999999999</v>
      </c>
      <c r="J162" s="38">
        <v>16683.699999999997</v>
      </c>
      <c r="K162" s="31">
        <v>16400</v>
      </c>
      <c r="L162" s="31">
        <v>16064.1</v>
      </c>
      <c r="M162" s="31">
        <v>4.8300000000000003E-2</v>
      </c>
      <c r="N162" s="1"/>
      <c r="O162" s="1"/>
    </row>
    <row r="163" spans="1:15" ht="12.75" customHeight="1">
      <c r="A163" s="56">
        <v>154</v>
      </c>
      <c r="B163" s="58" t="s">
        <v>200</v>
      </c>
      <c r="C163" s="31">
        <v>2491.3000000000002</v>
      </c>
      <c r="D163" s="38">
        <v>2491.9</v>
      </c>
      <c r="E163" s="38">
        <v>2476.8000000000002</v>
      </c>
      <c r="F163" s="38">
        <v>2462.3000000000002</v>
      </c>
      <c r="G163" s="38">
        <v>2447.2000000000003</v>
      </c>
      <c r="H163" s="38">
        <v>2506.4</v>
      </c>
      <c r="I163" s="38">
        <v>2521.4999999999995</v>
      </c>
      <c r="J163" s="38">
        <v>2536</v>
      </c>
      <c r="K163" s="31">
        <v>2507</v>
      </c>
      <c r="L163" s="31">
        <v>2477.4</v>
      </c>
      <c r="M163" s="31">
        <v>3.6031599999999999</v>
      </c>
      <c r="N163" s="1"/>
      <c r="O163" s="1"/>
    </row>
    <row r="164" spans="1:15" ht="12.75" customHeight="1">
      <c r="A164" s="56">
        <v>155</v>
      </c>
      <c r="B164" s="58" t="s">
        <v>201</v>
      </c>
      <c r="C164" s="31">
        <v>3609.4</v>
      </c>
      <c r="D164" s="38">
        <v>3626.1166666666668</v>
      </c>
      <c r="E164" s="38">
        <v>3583.2833333333338</v>
      </c>
      <c r="F164" s="38">
        <v>3557.166666666667</v>
      </c>
      <c r="G164" s="38">
        <v>3514.3333333333339</v>
      </c>
      <c r="H164" s="38">
        <v>3652.2333333333336</v>
      </c>
      <c r="I164" s="38">
        <v>3695.0666666666666</v>
      </c>
      <c r="J164" s="38">
        <v>3721.1833333333334</v>
      </c>
      <c r="K164" s="31">
        <v>3668.95</v>
      </c>
      <c r="L164" s="31">
        <v>3600</v>
      </c>
      <c r="M164" s="31">
        <v>3.3908</v>
      </c>
      <c r="N164" s="1"/>
      <c r="O164" s="1"/>
    </row>
    <row r="165" spans="1:15" ht="12.75" customHeight="1">
      <c r="A165" s="56">
        <v>156</v>
      </c>
      <c r="B165" s="58" t="s">
        <v>202</v>
      </c>
      <c r="C165" s="31">
        <v>67.349999999999994</v>
      </c>
      <c r="D165" s="38">
        <v>67.533333333333331</v>
      </c>
      <c r="E165" s="38">
        <v>66.466666666666669</v>
      </c>
      <c r="F165" s="38">
        <v>65.583333333333343</v>
      </c>
      <c r="G165" s="38">
        <v>64.51666666666668</v>
      </c>
      <c r="H165" s="38">
        <v>68.416666666666657</v>
      </c>
      <c r="I165" s="38">
        <v>69.48333333333332</v>
      </c>
      <c r="J165" s="38">
        <v>70.366666666666646</v>
      </c>
      <c r="K165" s="31">
        <v>68.599999999999994</v>
      </c>
      <c r="L165" s="31">
        <v>66.650000000000006</v>
      </c>
      <c r="M165" s="31">
        <v>705.25265000000002</v>
      </c>
      <c r="N165" s="1"/>
      <c r="O165" s="1"/>
    </row>
    <row r="166" spans="1:15" ht="12.75" customHeight="1">
      <c r="A166" s="56">
        <v>157</v>
      </c>
      <c r="B166" s="58" t="s">
        <v>291</v>
      </c>
      <c r="C166" s="31">
        <v>758.3</v>
      </c>
      <c r="D166" s="38">
        <v>762.11666666666667</v>
      </c>
      <c r="E166" s="38">
        <v>748.83333333333337</v>
      </c>
      <c r="F166" s="38">
        <v>739.36666666666667</v>
      </c>
      <c r="G166" s="38">
        <v>726.08333333333337</v>
      </c>
      <c r="H166" s="38">
        <v>771.58333333333337</v>
      </c>
      <c r="I166" s="38">
        <v>784.86666666666667</v>
      </c>
      <c r="J166" s="38">
        <v>794.33333333333337</v>
      </c>
      <c r="K166" s="31">
        <v>775.4</v>
      </c>
      <c r="L166" s="31">
        <v>752.65</v>
      </c>
      <c r="M166" s="31">
        <v>4.4358199999999997</v>
      </c>
      <c r="N166" s="1"/>
      <c r="O166" s="1"/>
    </row>
    <row r="167" spans="1:15" ht="12.75" customHeight="1">
      <c r="A167" s="56">
        <v>158</v>
      </c>
      <c r="B167" s="58" t="s">
        <v>203</v>
      </c>
      <c r="C167" s="31">
        <v>5303.75</v>
      </c>
      <c r="D167" s="38">
        <v>5275.4000000000005</v>
      </c>
      <c r="E167" s="38">
        <v>5239.8000000000011</v>
      </c>
      <c r="F167" s="38">
        <v>5175.8500000000004</v>
      </c>
      <c r="G167" s="38">
        <v>5140.2500000000009</v>
      </c>
      <c r="H167" s="38">
        <v>5339.3500000000013</v>
      </c>
      <c r="I167" s="38">
        <v>5374.9500000000016</v>
      </c>
      <c r="J167" s="38">
        <v>5438.9000000000015</v>
      </c>
      <c r="K167" s="31">
        <v>5311</v>
      </c>
      <c r="L167" s="31">
        <v>5211.45</v>
      </c>
      <c r="M167" s="31">
        <v>4.6467900000000002</v>
      </c>
      <c r="N167" s="1"/>
      <c r="O167" s="1"/>
    </row>
    <row r="168" spans="1:15" ht="12.75" customHeight="1">
      <c r="A168" s="56">
        <v>159</v>
      </c>
      <c r="B168" s="58" t="s">
        <v>293</v>
      </c>
      <c r="C168" s="31">
        <v>409.75</v>
      </c>
      <c r="D168" s="38">
        <v>408.91666666666669</v>
      </c>
      <c r="E168" s="38">
        <v>404.83333333333337</v>
      </c>
      <c r="F168" s="38">
        <v>399.91666666666669</v>
      </c>
      <c r="G168" s="38">
        <v>395.83333333333337</v>
      </c>
      <c r="H168" s="38">
        <v>413.83333333333337</v>
      </c>
      <c r="I168" s="38">
        <v>417.91666666666674</v>
      </c>
      <c r="J168" s="38">
        <v>422.83333333333337</v>
      </c>
      <c r="K168" s="31">
        <v>413</v>
      </c>
      <c r="L168" s="31">
        <v>404</v>
      </c>
      <c r="M168" s="31">
        <v>15.482749999999999</v>
      </c>
      <c r="N168" s="1"/>
      <c r="O168" s="1"/>
    </row>
    <row r="169" spans="1:15" ht="12.75" customHeight="1">
      <c r="A169" s="56">
        <v>160</v>
      </c>
      <c r="B169" s="58" t="s">
        <v>204</v>
      </c>
      <c r="C169" s="31">
        <v>254.3</v>
      </c>
      <c r="D169" s="38">
        <v>254.76666666666665</v>
      </c>
      <c r="E169" s="38">
        <v>252.5333333333333</v>
      </c>
      <c r="F169" s="38">
        <v>250.76666666666665</v>
      </c>
      <c r="G169" s="38">
        <v>248.5333333333333</v>
      </c>
      <c r="H169" s="38">
        <v>256.5333333333333</v>
      </c>
      <c r="I169" s="38">
        <v>258.76666666666665</v>
      </c>
      <c r="J169" s="38">
        <v>260.5333333333333</v>
      </c>
      <c r="K169" s="31">
        <v>257</v>
      </c>
      <c r="L169" s="31">
        <v>253</v>
      </c>
      <c r="M169" s="31">
        <v>81.698899999999995</v>
      </c>
      <c r="N169" s="1"/>
      <c r="O169" s="1"/>
    </row>
    <row r="170" spans="1:15" ht="12.75" customHeight="1">
      <c r="A170" s="56">
        <v>161</v>
      </c>
      <c r="B170" s="58" t="s">
        <v>294</v>
      </c>
      <c r="C170" s="31">
        <v>642.25</v>
      </c>
      <c r="D170" s="38">
        <v>644.80000000000007</v>
      </c>
      <c r="E170" s="38">
        <v>635.60000000000014</v>
      </c>
      <c r="F170" s="38">
        <v>628.95000000000005</v>
      </c>
      <c r="G170" s="38">
        <v>619.75000000000011</v>
      </c>
      <c r="H170" s="38">
        <v>651.45000000000016</v>
      </c>
      <c r="I170" s="38">
        <v>660.6500000000002</v>
      </c>
      <c r="J170" s="38">
        <v>667.30000000000018</v>
      </c>
      <c r="K170" s="31">
        <v>654</v>
      </c>
      <c r="L170" s="31">
        <v>638.15</v>
      </c>
      <c r="M170" s="31">
        <v>3.2063700000000002</v>
      </c>
      <c r="N170" s="1"/>
      <c r="O170" s="1"/>
    </row>
    <row r="171" spans="1:15" ht="12.75" customHeight="1">
      <c r="A171" s="56">
        <v>162</v>
      </c>
      <c r="B171" s="58" t="s">
        <v>208</v>
      </c>
      <c r="C171" s="31">
        <v>920.95</v>
      </c>
      <c r="D171" s="38">
        <v>921.85</v>
      </c>
      <c r="E171" s="38">
        <v>914.25</v>
      </c>
      <c r="F171" s="38">
        <v>907.55</v>
      </c>
      <c r="G171" s="38">
        <v>899.94999999999993</v>
      </c>
      <c r="H171" s="38">
        <v>928.55000000000007</v>
      </c>
      <c r="I171" s="38">
        <v>936.1500000000002</v>
      </c>
      <c r="J171" s="38">
        <v>942.85000000000014</v>
      </c>
      <c r="K171" s="31">
        <v>929.45</v>
      </c>
      <c r="L171" s="31">
        <v>915.15</v>
      </c>
      <c r="M171" s="31">
        <v>2.49377</v>
      </c>
      <c r="N171" s="1"/>
      <c r="O171" s="1"/>
    </row>
    <row r="172" spans="1:15" ht="12.75" customHeight="1">
      <c r="A172" s="56">
        <v>163</v>
      </c>
      <c r="B172" s="58" t="s">
        <v>210</v>
      </c>
      <c r="C172" s="31">
        <v>240.3</v>
      </c>
      <c r="D172" s="38">
        <v>240.91666666666666</v>
      </c>
      <c r="E172" s="38">
        <v>237.38333333333333</v>
      </c>
      <c r="F172" s="38">
        <v>234.46666666666667</v>
      </c>
      <c r="G172" s="38">
        <v>230.93333333333334</v>
      </c>
      <c r="H172" s="38">
        <v>243.83333333333331</v>
      </c>
      <c r="I172" s="38">
        <v>247.36666666666667</v>
      </c>
      <c r="J172" s="38">
        <v>250.2833333333333</v>
      </c>
      <c r="K172" s="31">
        <v>244.45</v>
      </c>
      <c r="L172" s="31">
        <v>238</v>
      </c>
      <c r="M172" s="31">
        <v>158.83425</v>
      </c>
      <c r="N172" s="1"/>
      <c r="O172" s="1"/>
    </row>
    <row r="173" spans="1:15" ht="12.75" customHeight="1">
      <c r="A173" s="56">
        <v>164</v>
      </c>
      <c r="B173" s="58" t="s">
        <v>211</v>
      </c>
      <c r="C173" s="31">
        <v>2423.6</v>
      </c>
      <c r="D173" s="38">
        <v>2423.333333333333</v>
      </c>
      <c r="E173" s="38">
        <v>2412.7166666666662</v>
      </c>
      <c r="F173" s="38">
        <v>2401.833333333333</v>
      </c>
      <c r="G173" s="38">
        <v>2391.2166666666662</v>
      </c>
      <c r="H173" s="38">
        <v>2434.2166666666662</v>
      </c>
      <c r="I173" s="38">
        <v>2444.833333333333</v>
      </c>
      <c r="J173" s="38">
        <v>2455.7166666666662</v>
      </c>
      <c r="K173" s="31">
        <v>2433.9499999999998</v>
      </c>
      <c r="L173" s="31">
        <v>2412.4499999999998</v>
      </c>
      <c r="M173" s="31">
        <v>43.379379999999998</v>
      </c>
      <c r="N173" s="1"/>
      <c r="O173" s="1"/>
    </row>
    <row r="174" spans="1:15" ht="12.75" customHeight="1">
      <c r="A174" s="56">
        <v>165</v>
      </c>
      <c r="B174" s="58" t="s">
        <v>212</v>
      </c>
      <c r="C174" s="31">
        <v>101.75</v>
      </c>
      <c r="D174" s="38">
        <v>101.61666666666667</v>
      </c>
      <c r="E174" s="38">
        <v>99.983333333333348</v>
      </c>
      <c r="F174" s="38">
        <v>98.216666666666669</v>
      </c>
      <c r="G174" s="38">
        <v>96.583333333333343</v>
      </c>
      <c r="H174" s="38">
        <v>103.38333333333335</v>
      </c>
      <c r="I174" s="38">
        <v>105.01666666666668</v>
      </c>
      <c r="J174" s="38">
        <v>106.78333333333336</v>
      </c>
      <c r="K174" s="31">
        <v>103.25</v>
      </c>
      <c r="L174" s="31">
        <v>99.85</v>
      </c>
      <c r="M174" s="31">
        <v>303.94405</v>
      </c>
      <c r="N174" s="1"/>
      <c r="O174" s="1"/>
    </row>
    <row r="175" spans="1:15" ht="12.75" customHeight="1">
      <c r="A175" s="56">
        <v>166</v>
      </c>
      <c r="B175" t="s">
        <v>213</v>
      </c>
      <c r="C175" s="31">
        <v>833.8</v>
      </c>
      <c r="D175" s="38">
        <v>836.9666666666667</v>
      </c>
      <c r="E175" s="38">
        <v>827.93333333333339</v>
      </c>
      <c r="F175" s="38">
        <v>822.06666666666672</v>
      </c>
      <c r="G175" s="38">
        <v>813.03333333333342</v>
      </c>
      <c r="H175" s="38">
        <v>842.83333333333337</v>
      </c>
      <c r="I175" s="38">
        <v>851.86666666666667</v>
      </c>
      <c r="J175" s="38">
        <v>857.73333333333335</v>
      </c>
      <c r="K175" s="31">
        <v>846</v>
      </c>
      <c r="L175" s="31">
        <v>831.1</v>
      </c>
      <c r="M175" s="31">
        <v>10.87679</v>
      </c>
      <c r="N175" s="1"/>
      <c r="O175" s="1"/>
    </row>
    <row r="176" spans="1:15" ht="12.75" customHeight="1">
      <c r="A176" s="56">
        <v>167</v>
      </c>
      <c r="B176" s="58" t="s">
        <v>214</v>
      </c>
      <c r="C176" s="31">
        <v>1309.45</v>
      </c>
      <c r="D176" s="38">
        <v>1318.0166666666667</v>
      </c>
      <c r="E176" s="38">
        <v>1297.0833333333333</v>
      </c>
      <c r="F176" s="38">
        <v>1284.7166666666667</v>
      </c>
      <c r="G176" s="38">
        <v>1263.7833333333333</v>
      </c>
      <c r="H176" s="38">
        <v>1330.3833333333332</v>
      </c>
      <c r="I176" s="38">
        <v>1351.3166666666666</v>
      </c>
      <c r="J176" s="38">
        <v>1363.6833333333332</v>
      </c>
      <c r="K176" s="31">
        <v>1338.95</v>
      </c>
      <c r="L176" s="31">
        <v>1305.6500000000001</v>
      </c>
      <c r="M176" s="31">
        <v>19.221150000000002</v>
      </c>
      <c r="N176" s="1"/>
      <c r="O176" s="1"/>
    </row>
    <row r="177" spans="1:15" ht="12.75" customHeight="1">
      <c r="A177" s="56">
        <v>168</v>
      </c>
      <c r="B177" s="58" t="s">
        <v>215</v>
      </c>
      <c r="C177" s="31">
        <v>573</v>
      </c>
      <c r="D177" s="38">
        <v>574.19999999999993</v>
      </c>
      <c r="E177" s="38">
        <v>570.14999999999986</v>
      </c>
      <c r="F177" s="38">
        <v>567.29999999999995</v>
      </c>
      <c r="G177" s="38">
        <v>563.24999999999989</v>
      </c>
      <c r="H177" s="38">
        <v>577.04999999999984</v>
      </c>
      <c r="I177" s="38">
        <v>581.0999999999998</v>
      </c>
      <c r="J177" s="38">
        <v>583.94999999999982</v>
      </c>
      <c r="K177" s="31">
        <v>578.25</v>
      </c>
      <c r="L177" s="31">
        <v>571.35</v>
      </c>
      <c r="M177" s="31">
        <v>144.44729000000001</v>
      </c>
      <c r="N177" s="1"/>
      <c r="O177" s="1"/>
    </row>
    <row r="178" spans="1:15" ht="12.75" customHeight="1">
      <c r="A178" s="56">
        <v>169</v>
      </c>
      <c r="B178" s="58" t="s">
        <v>216</v>
      </c>
      <c r="C178" s="31">
        <v>25725.05</v>
      </c>
      <c r="D178" s="38">
        <v>25654.45</v>
      </c>
      <c r="E178" s="38">
        <v>25470.600000000002</v>
      </c>
      <c r="F178" s="38">
        <v>25216.15</v>
      </c>
      <c r="G178" s="38">
        <v>25032.300000000003</v>
      </c>
      <c r="H178" s="38">
        <v>25908.9</v>
      </c>
      <c r="I178" s="38">
        <v>26092.75</v>
      </c>
      <c r="J178" s="38">
        <v>26347.200000000001</v>
      </c>
      <c r="K178" s="31">
        <v>25838.3</v>
      </c>
      <c r="L178" s="31">
        <v>25400</v>
      </c>
      <c r="M178" s="31">
        <v>0.41937000000000002</v>
      </c>
      <c r="N178" s="1"/>
      <c r="O178" s="1"/>
    </row>
    <row r="179" spans="1:15" ht="12.75" customHeight="1">
      <c r="A179" s="56">
        <v>170</v>
      </c>
      <c r="B179" s="58" t="s">
        <v>219</v>
      </c>
      <c r="C179" s="31">
        <v>1913.5</v>
      </c>
      <c r="D179" s="38">
        <v>1907.8833333333332</v>
      </c>
      <c r="E179" s="38">
        <v>1885.8166666666664</v>
      </c>
      <c r="F179" s="38">
        <v>1858.1333333333332</v>
      </c>
      <c r="G179" s="38">
        <v>1836.0666666666664</v>
      </c>
      <c r="H179" s="38">
        <v>1935.5666666666664</v>
      </c>
      <c r="I179" s="38">
        <v>1957.633333333333</v>
      </c>
      <c r="J179" s="38">
        <v>1985.3166666666664</v>
      </c>
      <c r="K179" s="31">
        <v>1929.95</v>
      </c>
      <c r="L179" s="31">
        <v>1880.2</v>
      </c>
      <c r="M179" s="31">
        <v>13.58719</v>
      </c>
      <c r="N179" s="1"/>
      <c r="O179" s="1"/>
    </row>
    <row r="180" spans="1:15" ht="12.75" customHeight="1">
      <c r="A180" s="56">
        <v>171</v>
      </c>
      <c r="B180" s="58" t="s">
        <v>217</v>
      </c>
      <c r="C180" s="31">
        <v>3900.35</v>
      </c>
      <c r="D180" s="38">
        <v>3903.3666666666668</v>
      </c>
      <c r="E180" s="38">
        <v>3879.8333333333335</v>
      </c>
      <c r="F180" s="38">
        <v>3859.3166666666666</v>
      </c>
      <c r="G180" s="38">
        <v>3835.7833333333333</v>
      </c>
      <c r="H180" s="38">
        <v>3923.8833333333337</v>
      </c>
      <c r="I180" s="38">
        <v>3947.4166666666665</v>
      </c>
      <c r="J180" s="38">
        <v>3967.9333333333338</v>
      </c>
      <c r="K180" s="31">
        <v>3926.9</v>
      </c>
      <c r="L180" s="31">
        <v>3882.85</v>
      </c>
      <c r="M180" s="31">
        <v>2.29345</v>
      </c>
      <c r="N180" s="1"/>
      <c r="O180" s="1"/>
    </row>
    <row r="181" spans="1:15" ht="12.75" customHeight="1">
      <c r="A181" s="56">
        <v>172</v>
      </c>
      <c r="B181" s="58" t="s">
        <v>296</v>
      </c>
      <c r="C181" s="31">
        <v>578.9</v>
      </c>
      <c r="D181" s="38">
        <v>583.51666666666665</v>
      </c>
      <c r="E181" s="38">
        <v>573.38333333333333</v>
      </c>
      <c r="F181" s="38">
        <v>567.86666666666667</v>
      </c>
      <c r="G181" s="38">
        <v>557.73333333333335</v>
      </c>
      <c r="H181" s="38">
        <v>589.0333333333333</v>
      </c>
      <c r="I181" s="38">
        <v>599.16666666666652</v>
      </c>
      <c r="J181" s="38">
        <v>604.68333333333328</v>
      </c>
      <c r="K181" s="31">
        <v>593.65</v>
      </c>
      <c r="L181" s="31">
        <v>578</v>
      </c>
      <c r="M181" s="31">
        <v>8.7654300000000003</v>
      </c>
      <c r="N181" s="1"/>
      <c r="O181" s="1"/>
    </row>
    <row r="182" spans="1:15" ht="12.75" customHeight="1">
      <c r="A182" s="56">
        <v>173</v>
      </c>
      <c r="B182" s="58" t="s">
        <v>218</v>
      </c>
      <c r="C182" s="31">
        <v>2419.5500000000002</v>
      </c>
      <c r="D182" s="38">
        <v>2419.2166666666667</v>
      </c>
      <c r="E182" s="38">
        <v>2406.4333333333334</v>
      </c>
      <c r="F182" s="38">
        <v>2393.3166666666666</v>
      </c>
      <c r="G182" s="38">
        <v>2380.5333333333333</v>
      </c>
      <c r="H182" s="38">
        <v>2432.3333333333335</v>
      </c>
      <c r="I182" s="38">
        <v>2445.1166666666672</v>
      </c>
      <c r="J182" s="38">
        <v>2458.2333333333336</v>
      </c>
      <c r="K182" s="31">
        <v>2432</v>
      </c>
      <c r="L182" s="31">
        <v>2406.1</v>
      </c>
      <c r="M182" s="31">
        <v>3.86564</v>
      </c>
      <c r="N182" s="1"/>
      <c r="O182" s="1"/>
    </row>
    <row r="183" spans="1:15" ht="12.75" customHeight="1">
      <c r="A183" s="56">
        <v>174</v>
      </c>
      <c r="B183" s="58" t="s">
        <v>220</v>
      </c>
      <c r="C183" s="31">
        <v>1131.9000000000001</v>
      </c>
      <c r="D183" s="38">
        <v>1125.0333333333335</v>
      </c>
      <c r="E183" s="38">
        <v>1114.0666666666671</v>
      </c>
      <c r="F183" s="38">
        <v>1096.2333333333336</v>
      </c>
      <c r="G183" s="38">
        <v>1085.2666666666671</v>
      </c>
      <c r="H183" s="38">
        <v>1142.866666666667</v>
      </c>
      <c r="I183" s="38">
        <v>1153.8333333333337</v>
      </c>
      <c r="J183" s="38">
        <v>1171.666666666667</v>
      </c>
      <c r="K183" s="31">
        <v>1136</v>
      </c>
      <c r="L183" s="31">
        <v>1107.2</v>
      </c>
      <c r="M183" s="31">
        <v>16.981179999999998</v>
      </c>
      <c r="N183" s="1"/>
      <c r="O183" s="1"/>
    </row>
    <row r="184" spans="1:15" ht="12.75" customHeight="1">
      <c r="A184" s="56">
        <v>175</v>
      </c>
      <c r="B184" s="58" t="s">
        <v>221</v>
      </c>
      <c r="C184" s="31">
        <v>615.25</v>
      </c>
      <c r="D184" s="38">
        <v>615.83333333333337</v>
      </c>
      <c r="E184" s="38">
        <v>609.7166666666667</v>
      </c>
      <c r="F184" s="38">
        <v>604.18333333333328</v>
      </c>
      <c r="G184" s="38">
        <v>598.06666666666661</v>
      </c>
      <c r="H184" s="38">
        <v>621.36666666666679</v>
      </c>
      <c r="I184" s="38">
        <v>627.48333333333335</v>
      </c>
      <c r="J184" s="38">
        <v>633.01666666666688</v>
      </c>
      <c r="K184" s="31">
        <v>621.95000000000005</v>
      </c>
      <c r="L184" s="31">
        <v>610.29999999999995</v>
      </c>
      <c r="M184" s="31">
        <v>8.8041199999999993</v>
      </c>
      <c r="N184" s="1"/>
      <c r="O184" s="1"/>
    </row>
    <row r="185" spans="1:15" ht="12.75" customHeight="1">
      <c r="A185" s="56">
        <v>176</v>
      </c>
      <c r="B185" s="58" t="s">
        <v>222</v>
      </c>
      <c r="C185" s="31">
        <v>807.7</v>
      </c>
      <c r="D185" s="38">
        <v>803.4</v>
      </c>
      <c r="E185" s="38">
        <v>795.8</v>
      </c>
      <c r="F185" s="38">
        <v>783.9</v>
      </c>
      <c r="G185" s="38">
        <v>776.3</v>
      </c>
      <c r="H185" s="38">
        <v>815.3</v>
      </c>
      <c r="I185" s="38">
        <v>822.90000000000009</v>
      </c>
      <c r="J185" s="38">
        <v>834.8</v>
      </c>
      <c r="K185" s="31">
        <v>811</v>
      </c>
      <c r="L185" s="31">
        <v>791.5</v>
      </c>
      <c r="M185" s="31">
        <v>10.050840000000001</v>
      </c>
      <c r="N185" s="1"/>
      <c r="O185" s="1"/>
    </row>
    <row r="186" spans="1:15" ht="12.75" customHeight="1">
      <c r="A186" s="56">
        <v>177</v>
      </c>
      <c r="B186" s="58" t="s">
        <v>223</v>
      </c>
      <c r="C186" s="31">
        <v>1103.75</v>
      </c>
      <c r="D186" s="38">
        <v>1102.25</v>
      </c>
      <c r="E186" s="38">
        <v>1093.6500000000001</v>
      </c>
      <c r="F186" s="38">
        <v>1083.5500000000002</v>
      </c>
      <c r="G186" s="38">
        <v>1074.9500000000003</v>
      </c>
      <c r="H186" s="38">
        <v>1112.3499999999999</v>
      </c>
      <c r="I186" s="38">
        <v>1120.9499999999998</v>
      </c>
      <c r="J186" s="38">
        <v>1131.0499999999997</v>
      </c>
      <c r="K186" s="31">
        <v>1110.8499999999999</v>
      </c>
      <c r="L186" s="31">
        <v>1092.1500000000001</v>
      </c>
      <c r="M186" s="31">
        <v>12.33591</v>
      </c>
      <c r="N186" s="1"/>
      <c r="O186" s="1"/>
    </row>
    <row r="187" spans="1:15" ht="12.75" customHeight="1">
      <c r="A187" s="56">
        <v>178</v>
      </c>
      <c r="B187" s="58" t="s">
        <v>224</v>
      </c>
      <c r="C187" s="31">
        <v>1866</v>
      </c>
      <c r="D187" s="38">
        <v>1873.5833333333333</v>
      </c>
      <c r="E187" s="38">
        <v>1855.1666666666665</v>
      </c>
      <c r="F187" s="38">
        <v>1844.3333333333333</v>
      </c>
      <c r="G187" s="38">
        <v>1825.9166666666665</v>
      </c>
      <c r="H187" s="38">
        <v>1884.4166666666665</v>
      </c>
      <c r="I187" s="38">
        <v>1902.833333333333</v>
      </c>
      <c r="J187" s="38">
        <v>1913.6666666666665</v>
      </c>
      <c r="K187" s="31">
        <v>1892</v>
      </c>
      <c r="L187" s="31">
        <v>1862.75</v>
      </c>
      <c r="M187" s="31">
        <v>8.3086599999999997</v>
      </c>
      <c r="N187" s="1"/>
      <c r="O187" s="1"/>
    </row>
    <row r="188" spans="1:15" ht="12.75" customHeight="1">
      <c r="A188" s="56">
        <v>179</v>
      </c>
      <c r="B188" s="58" t="s">
        <v>225</v>
      </c>
      <c r="C188" s="31">
        <v>846.3</v>
      </c>
      <c r="D188" s="38">
        <v>847.25</v>
      </c>
      <c r="E188" s="38">
        <v>842.1</v>
      </c>
      <c r="F188" s="38">
        <v>837.9</v>
      </c>
      <c r="G188" s="38">
        <v>832.75</v>
      </c>
      <c r="H188" s="38">
        <v>851.45</v>
      </c>
      <c r="I188" s="38">
        <v>856.60000000000014</v>
      </c>
      <c r="J188" s="38">
        <v>860.80000000000007</v>
      </c>
      <c r="K188" s="31">
        <v>852.4</v>
      </c>
      <c r="L188" s="31">
        <v>843.05</v>
      </c>
      <c r="M188" s="31">
        <v>7.4562600000000003</v>
      </c>
      <c r="N188" s="1"/>
      <c r="O188" s="1"/>
    </row>
    <row r="189" spans="1:15" ht="12.75" customHeight="1">
      <c r="A189" s="56">
        <v>180</v>
      </c>
      <c r="B189" s="58" t="s">
        <v>297</v>
      </c>
      <c r="C189" s="31">
        <v>7405.3</v>
      </c>
      <c r="D189" s="38">
        <v>7375.0999999999995</v>
      </c>
      <c r="E189" s="38">
        <v>7310.1999999999989</v>
      </c>
      <c r="F189" s="38">
        <v>7215.0999999999995</v>
      </c>
      <c r="G189" s="38">
        <v>7150.1999999999989</v>
      </c>
      <c r="H189" s="38">
        <v>7470.1999999999989</v>
      </c>
      <c r="I189" s="38">
        <v>7535.0999999999985</v>
      </c>
      <c r="J189" s="38">
        <v>7630.1999999999989</v>
      </c>
      <c r="K189" s="31">
        <v>7440</v>
      </c>
      <c r="L189" s="31">
        <v>7280</v>
      </c>
      <c r="M189" s="31">
        <v>2.1191399999999998</v>
      </c>
      <c r="N189" s="1"/>
      <c r="O189" s="1"/>
    </row>
    <row r="190" spans="1:15" ht="12.75" customHeight="1">
      <c r="A190" s="56">
        <v>181</v>
      </c>
      <c r="B190" s="58" t="s">
        <v>226</v>
      </c>
      <c r="C190" s="31">
        <v>611.15</v>
      </c>
      <c r="D190" s="38">
        <v>612.69999999999993</v>
      </c>
      <c r="E190" s="38">
        <v>606.49999999999989</v>
      </c>
      <c r="F190" s="38">
        <v>601.84999999999991</v>
      </c>
      <c r="G190" s="38">
        <v>595.64999999999986</v>
      </c>
      <c r="H190" s="38">
        <v>617.34999999999991</v>
      </c>
      <c r="I190" s="38">
        <v>623.54999999999995</v>
      </c>
      <c r="J190" s="38">
        <v>628.19999999999993</v>
      </c>
      <c r="K190" s="31">
        <v>618.9</v>
      </c>
      <c r="L190" s="31">
        <v>608.04999999999995</v>
      </c>
      <c r="M190" s="31">
        <v>85.60651</v>
      </c>
      <c r="N190" s="1"/>
      <c r="O190" s="1"/>
    </row>
    <row r="191" spans="1:15" ht="12.75" customHeight="1">
      <c r="A191" s="56">
        <v>182</v>
      </c>
      <c r="B191" s="58" t="s">
        <v>227</v>
      </c>
      <c r="C191" s="31">
        <v>258.45</v>
      </c>
      <c r="D191" s="38">
        <v>258.86666666666667</v>
      </c>
      <c r="E191" s="38">
        <v>255.23333333333335</v>
      </c>
      <c r="F191" s="38">
        <v>252.01666666666668</v>
      </c>
      <c r="G191" s="38">
        <v>248.38333333333335</v>
      </c>
      <c r="H191" s="38">
        <v>262.08333333333337</v>
      </c>
      <c r="I191" s="38">
        <v>265.7166666666667</v>
      </c>
      <c r="J191" s="38">
        <v>268.93333333333334</v>
      </c>
      <c r="K191" s="31">
        <v>262.5</v>
      </c>
      <c r="L191" s="31">
        <v>255.65</v>
      </c>
      <c r="M191" s="31">
        <v>149.87192999999999</v>
      </c>
      <c r="N191" s="1"/>
      <c r="O191" s="1"/>
    </row>
    <row r="192" spans="1:15" ht="12.75" customHeight="1">
      <c r="A192" s="56">
        <v>183</v>
      </c>
      <c r="B192" s="58" t="s">
        <v>228</v>
      </c>
      <c r="C192" s="31">
        <v>131.69999999999999</v>
      </c>
      <c r="D192" s="38">
        <v>131</v>
      </c>
      <c r="E192" s="38">
        <v>129.55000000000001</v>
      </c>
      <c r="F192" s="38">
        <v>127.4</v>
      </c>
      <c r="G192" s="38">
        <v>125.95000000000002</v>
      </c>
      <c r="H192" s="38">
        <v>133.15</v>
      </c>
      <c r="I192" s="38">
        <v>134.6</v>
      </c>
      <c r="J192" s="38">
        <v>136.75</v>
      </c>
      <c r="K192" s="31">
        <v>132.44999999999999</v>
      </c>
      <c r="L192" s="31">
        <v>128.85</v>
      </c>
      <c r="M192" s="31">
        <v>364.66807</v>
      </c>
      <c r="N192" s="1"/>
      <c r="O192" s="1"/>
    </row>
    <row r="193" spans="1:15" ht="12.75" customHeight="1">
      <c r="A193" s="56">
        <v>184</v>
      </c>
      <c r="B193" s="58" t="s">
        <v>229</v>
      </c>
      <c r="C193" s="31">
        <v>3429.35</v>
      </c>
      <c r="D193" s="38">
        <v>3427.1666666666665</v>
      </c>
      <c r="E193" s="38">
        <v>3407.333333333333</v>
      </c>
      <c r="F193" s="38">
        <v>3385.3166666666666</v>
      </c>
      <c r="G193" s="38">
        <v>3365.4833333333331</v>
      </c>
      <c r="H193" s="38">
        <v>3449.1833333333329</v>
      </c>
      <c r="I193" s="38">
        <v>3469.016666666666</v>
      </c>
      <c r="J193" s="38">
        <v>3491.0333333333328</v>
      </c>
      <c r="K193" s="31">
        <v>3447</v>
      </c>
      <c r="L193" s="31">
        <v>3405.15</v>
      </c>
      <c r="M193" s="31">
        <v>15.018420000000001</v>
      </c>
      <c r="N193" s="1"/>
      <c r="O193" s="1"/>
    </row>
    <row r="194" spans="1:15" ht="12.75" customHeight="1">
      <c r="A194" s="56">
        <v>185</v>
      </c>
      <c r="B194" s="58" t="s">
        <v>230</v>
      </c>
      <c r="C194" s="31">
        <v>1254.55</v>
      </c>
      <c r="D194" s="38">
        <v>1256.5999999999999</v>
      </c>
      <c r="E194" s="38">
        <v>1246.5999999999999</v>
      </c>
      <c r="F194" s="38">
        <v>1238.6500000000001</v>
      </c>
      <c r="G194" s="38">
        <v>1228.6500000000001</v>
      </c>
      <c r="H194" s="38">
        <v>1264.5499999999997</v>
      </c>
      <c r="I194" s="38">
        <v>1274.5499999999997</v>
      </c>
      <c r="J194" s="38">
        <v>1282.4999999999995</v>
      </c>
      <c r="K194" s="31">
        <v>1266.5999999999999</v>
      </c>
      <c r="L194" s="31">
        <v>1248.6500000000001</v>
      </c>
      <c r="M194" s="31">
        <v>21.999849999999999</v>
      </c>
      <c r="N194" s="1"/>
      <c r="O194" s="1"/>
    </row>
    <row r="195" spans="1:15" ht="12.75" customHeight="1">
      <c r="A195" s="56">
        <v>186</v>
      </c>
      <c r="B195" s="58" t="s">
        <v>301</v>
      </c>
      <c r="C195" s="31">
        <v>3170.1</v>
      </c>
      <c r="D195" s="38">
        <v>3133.2666666666664</v>
      </c>
      <c r="E195" s="38">
        <v>3086.5333333333328</v>
      </c>
      <c r="F195" s="38">
        <v>3002.9666666666662</v>
      </c>
      <c r="G195" s="38">
        <v>2956.2333333333327</v>
      </c>
      <c r="H195" s="38">
        <v>3216.833333333333</v>
      </c>
      <c r="I195" s="38">
        <v>3263.5666666666666</v>
      </c>
      <c r="J195" s="38">
        <v>3347.1333333333332</v>
      </c>
      <c r="K195" s="31">
        <v>3180</v>
      </c>
      <c r="L195" s="31">
        <v>3049.7</v>
      </c>
      <c r="M195" s="31">
        <v>2.9105599999999998</v>
      </c>
      <c r="N195" s="1"/>
      <c r="O195" s="1"/>
    </row>
    <row r="196" spans="1:15" ht="12.75" customHeight="1">
      <c r="A196" s="56">
        <v>187</v>
      </c>
      <c r="B196" s="58" t="s">
        <v>231</v>
      </c>
      <c r="C196" s="31">
        <v>3136.15</v>
      </c>
      <c r="D196" s="38">
        <v>3136.2166666666667</v>
      </c>
      <c r="E196" s="38">
        <v>3114.9333333333334</v>
      </c>
      <c r="F196" s="38">
        <v>3093.7166666666667</v>
      </c>
      <c r="G196" s="38">
        <v>3072.4333333333334</v>
      </c>
      <c r="H196" s="38">
        <v>3157.4333333333334</v>
      </c>
      <c r="I196" s="38">
        <v>3178.7166666666672</v>
      </c>
      <c r="J196" s="38">
        <v>3199.9333333333334</v>
      </c>
      <c r="K196" s="31">
        <v>3157.5</v>
      </c>
      <c r="L196" s="31">
        <v>3115</v>
      </c>
      <c r="M196" s="31">
        <v>7.2119900000000001</v>
      </c>
      <c r="N196" s="1"/>
      <c r="O196" s="1"/>
    </row>
    <row r="197" spans="1:15" ht="12.75" customHeight="1">
      <c r="A197" s="56">
        <v>188</v>
      </c>
      <c r="B197" s="58" t="s">
        <v>232</v>
      </c>
      <c r="C197" s="31">
        <v>1873.5</v>
      </c>
      <c r="D197" s="38">
        <v>1861.0666666666666</v>
      </c>
      <c r="E197" s="38">
        <v>1846.1333333333332</v>
      </c>
      <c r="F197" s="38">
        <v>1818.7666666666667</v>
      </c>
      <c r="G197" s="38">
        <v>1803.8333333333333</v>
      </c>
      <c r="H197" s="38">
        <v>1888.4333333333332</v>
      </c>
      <c r="I197" s="38">
        <v>1903.3666666666666</v>
      </c>
      <c r="J197" s="38">
        <v>1930.7333333333331</v>
      </c>
      <c r="K197" s="31">
        <v>1876</v>
      </c>
      <c r="L197" s="31">
        <v>1833.7</v>
      </c>
      <c r="M197" s="31">
        <v>8.1176499999999994</v>
      </c>
      <c r="N197" s="1"/>
      <c r="O197" s="1"/>
    </row>
    <row r="198" spans="1:15" ht="12.75" customHeight="1">
      <c r="A198" s="56">
        <v>189</v>
      </c>
      <c r="B198" s="58" t="s">
        <v>299</v>
      </c>
      <c r="C198" s="31">
        <v>701.6</v>
      </c>
      <c r="D198" s="38">
        <v>704.01666666666677</v>
      </c>
      <c r="E198" s="38">
        <v>692.58333333333348</v>
      </c>
      <c r="F198" s="38">
        <v>683.56666666666672</v>
      </c>
      <c r="G198" s="38">
        <v>672.13333333333344</v>
      </c>
      <c r="H198" s="38">
        <v>713.03333333333353</v>
      </c>
      <c r="I198" s="38">
        <v>724.4666666666667</v>
      </c>
      <c r="J198" s="38">
        <v>733.48333333333358</v>
      </c>
      <c r="K198" s="31">
        <v>715.45</v>
      </c>
      <c r="L198" s="31">
        <v>695</v>
      </c>
      <c r="M198" s="31">
        <v>5.58047</v>
      </c>
      <c r="N198" s="1"/>
      <c r="O198" s="1"/>
    </row>
    <row r="199" spans="1:15" ht="12.75" customHeight="1">
      <c r="A199" s="56">
        <v>190</v>
      </c>
      <c r="B199" s="58" t="s">
        <v>233</v>
      </c>
      <c r="C199" s="31">
        <v>2063.6999999999998</v>
      </c>
      <c r="D199" s="38">
        <v>2057.2333333333331</v>
      </c>
      <c r="E199" s="38">
        <v>2034.4666666666662</v>
      </c>
      <c r="F199" s="38">
        <v>2005.2333333333331</v>
      </c>
      <c r="G199" s="38">
        <v>1982.4666666666662</v>
      </c>
      <c r="H199" s="38">
        <v>2086.4666666666662</v>
      </c>
      <c r="I199" s="38">
        <v>2109.2333333333336</v>
      </c>
      <c r="J199" s="38">
        <v>2138.4666666666662</v>
      </c>
      <c r="K199" s="31">
        <v>2080</v>
      </c>
      <c r="L199" s="31">
        <v>2028</v>
      </c>
      <c r="M199" s="31">
        <v>5.3609</v>
      </c>
      <c r="N199" s="1"/>
      <c r="O199" s="1"/>
    </row>
    <row r="200" spans="1:15" ht="12.75" customHeight="1">
      <c r="A200" s="56">
        <v>191</v>
      </c>
      <c r="B200" s="58" t="s">
        <v>300</v>
      </c>
      <c r="C200" s="31">
        <v>42.65</v>
      </c>
      <c r="D200" s="38">
        <v>42.166666666666664</v>
      </c>
      <c r="E200" s="38">
        <v>40.583333333333329</v>
      </c>
      <c r="F200" s="38">
        <v>38.516666666666666</v>
      </c>
      <c r="G200" s="38">
        <v>36.93333333333333</v>
      </c>
      <c r="H200" s="38">
        <v>44.233333333333327</v>
      </c>
      <c r="I200" s="38">
        <v>45.816666666666656</v>
      </c>
      <c r="J200" s="38">
        <v>47.883333333333326</v>
      </c>
      <c r="K200" s="31">
        <v>43.75</v>
      </c>
      <c r="L200" s="31">
        <v>40.1</v>
      </c>
      <c r="M200" s="31">
        <v>985.79573000000005</v>
      </c>
      <c r="N200" s="1"/>
      <c r="O200" s="1"/>
    </row>
    <row r="201" spans="1:15" ht="12.75" customHeight="1">
      <c r="A201" s="56">
        <v>192</v>
      </c>
      <c r="B201" s="58" t="s">
        <v>298</v>
      </c>
      <c r="C201" s="31">
        <v>89.1</v>
      </c>
      <c r="D201" s="38">
        <v>89.166666666666671</v>
      </c>
      <c r="E201" s="38">
        <v>87.483333333333348</v>
      </c>
      <c r="F201" s="38">
        <v>85.866666666666674</v>
      </c>
      <c r="G201" s="38">
        <v>84.183333333333351</v>
      </c>
      <c r="H201" s="38">
        <v>90.783333333333346</v>
      </c>
      <c r="I201" s="38">
        <v>92.466666666666654</v>
      </c>
      <c r="J201" s="38">
        <v>94.083333333333343</v>
      </c>
      <c r="K201" s="31">
        <v>90.85</v>
      </c>
      <c r="L201" s="31">
        <v>87.55</v>
      </c>
      <c r="M201" s="31">
        <v>69.383080000000007</v>
      </c>
      <c r="N201" s="1"/>
      <c r="O201" s="1"/>
    </row>
    <row r="202" spans="1:15" ht="12.75" customHeight="1">
      <c r="A202" s="56">
        <v>193</v>
      </c>
      <c r="B202" s="58" t="s">
        <v>234</v>
      </c>
      <c r="C202" s="31">
        <v>1457.9</v>
      </c>
      <c r="D202" s="38">
        <v>1457.9666666666665</v>
      </c>
      <c r="E202" s="38">
        <v>1451.9333333333329</v>
      </c>
      <c r="F202" s="38">
        <v>1445.9666666666665</v>
      </c>
      <c r="G202" s="38">
        <v>1439.9333333333329</v>
      </c>
      <c r="H202" s="38">
        <v>1463.9333333333329</v>
      </c>
      <c r="I202" s="38">
        <v>1469.9666666666662</v>
      </c>
      <c r="J202" s="38">
        <v>1475.9333333333329</v>
      </c>
      <c r="K202" s="31">
        <v>1464</v>
      </c>
      <c r="L202" s="31">
        <v>1452</v>
      </c>
      <c r="M202" s="31">
        <v>5.5430799999999998</v>
      </c>
      <c r="N202" s="1"/>
      <c r="O202" s="1"/>
    </row>
    <row r="203" spans="1:15" ht="12.75" customHeight="1">
      <c r="A203" s="56">
        <v>194</v>
      </c>
      <c r="B203" s="58" t="s">
        <v>235</v>
      </c>
      <c r="C203" s="31">
        <v>1575.3</v>
      </c>
      <c r="D203" s="38">
        <v>1571.1000000000001</v>
      </c>
      <c r="E203" s="38">
        <v>1563.2000000000003</v>
      </c>
      <c r="F203" s="38">
        <v>1551.1000000000001</v>
      </c>
      <c r="G203" s="38">
        <v>1543.2000000000003</v>
      </c>
      <c r="H203" s="38">
        <v>1583.2000000000003</v>
      </c>
      <c r="I203" s="38">
        <v>1591.1000000000004</v>
      </c>
      <c r="J203" s="38">
        <v>1603.2000000000003</v>
      </c>
      <c r="K203" s="31">
        <v>1579</v>
      </c>
      <c r="L203" s="31">
        <v>1559</v>
      </c>
      <c r="M203" s="31">
        <v>2.5164</v>
      </c>
      <c r="N203" s="1"/>
      <c r="O203" s="1"/>
    </row>
    <row r="204" spans="1:15" ht="12.75" customHeight="1">
      <c r="A204" s="56">
        <v>195</v>
      </c>
      <c r="B204" s="58" t="s">
        <v>236</v>
      </c>
      <c r="C204" s="31">
        <v>8454.85</v>
      </c>
      <c r="D204" s="38">
        <v>8501.0166666666664</v>
      </c>
      <c r="E204" s="38">
        <v>8402.0333333333328</v>
      </c>
      <c r="F204" s="38">
        <v>8349.2166666666672</v>
      </c>
      <c r="G204" s="38">
        <v>8250.2333333333336</v>
      </c>
      <c r="H204" s="38">
        <v>8553.8333333333321</v>
      </c>
      <c r="I204" s="38">
        <v>8652.8166666666657</v>
      </c>
      <c r="J204" s="38">
        <v>8705.6333333333314</v>
      </c>
      <c r="K204" s="31">
        <v>8600</v>
      </c>
      <c r="L204" s="31">
        <v>8448.2000000000007</v>
      </c>
      <c r="M204" s="31">
        <v>2.1058699999999999</v>
      </c>
      <c r="N204" s="1"/>
      <c r="O204" s="1"/>
    </row>
    <row r="205" spans="1:15" ht="12.75" customHeight="1">
      <c r="A205" s="56">
        <v>196</v>
      </c>
      <c r="B205" s="58" t="s">
        <v>302</v>
      </c>
      <c r="C205" s="31">
        <v>89.85</v>
      </c>
      <c r="D205" s="38">
        <v>89.59999999999998</v>
      </c>
      <c r="E205" s="38">
        <v>88.849999999999966</v>
      </c>
      <c r="F205" s="38">
        <v>87.84999999999998</v>
      </c>
      <c r="G205" s="38">
        <v>87.099999999999966</v>
      </c>
      <c r="H205" s="38">
        <v>90.599999999999966</v>
      </c>
      <c r="I205" s="38">
        <v>91.35</v>
      </c>
      <c r="J205" s="38">
        <v>92.349999999999966</v>
      </c>
      <c r="K205" s="31">
        <v>90.35</v>
      </c>
      <c r="L205" s="31">
        <v>88.6</v>
      </c>
      <c r="M205" s="31">
        <v>280.99135000000001</v>
      </c>
      <c r="N205" s="1"/>
      <c r="O205" s="1"/>
    </row>
    <row r="206" spans="1:15" ht="12.75" customHeight="1">
      <c r="A206" s="56">
        <v>197</v>
      </c>
      <c r="B206" s="58" t="s">
        <v>237</v>
      </c>
      <c r="C206" s="31">
        <v>608.04999999999995</v>
      </c>
      <c r="D206" s="38">
        <v>608.0333333333333</v>
      </c>
      <c r="E206" s="38">
        <v>603.81666666666661</v>
      </c>
      <c r="F206" s="38">
        <v>599.58333333333326</v>
      </c>
      <c r="G206" s="38">
        <v>595.36666666666656</v>
      </c>
      <c r="H206" s="38">
        <v>612.26666666666665</v>
      </c>
      <c r="I206" s="38">
        <v>616.48333333333335</v>
      </c>
      <c r="J206" s="38">
        <v>620.7166666666667</v>
      </c>
      <c r="K206" s="31">
        <v>612.25</v>
      </c>
      <c r="L206" s="31">
        <v>603.79999999999995</v>
      </c>
      <c r="M206" s="31">
        <v>34.65504</v>
      </c>
      <c r="N206" s="1"/>
      <c r="O206" s="1"/>
    </row>
    <row r="207" spans="1:15" ht="12.75" customHeight="1">
      <c r="A207" s="56">
        <v>198</v>
      </c>
      <c r="B207" s="58" t="s">
        <v>303</v>
      </c>
      <c r="C207" s="31">
        <v>935.8</v>
      </c>
      <c r="D207" s="38">
        <v>932.0333333333333</v>
      </c>
      <c r="E207" s="38">
        <v>922.06666666666661</v>
      </c>
      <c r="F207" s="38">
        <v>908.33333333333326</v>
      </c>
      <c r="G207" s="38">
        <v>898.36666666666656</v>
      </c>
      <c r="H207" s="38">
        <v>945.76666666666665</v>
      </c>
      <c r="I207" s="38">
        <v>955.73333333333335</v>
      </c>
      <c r="J207" s="38">
        <v>969.4666666666667</v>
      </c>
      <c r="K207" s="31">
        <v>942</v>
      </c>
      <c r="L207" s="31">
        <v>918.3</v>
      </c>
      <c r="M207" s="31">
        <v>14.12612</v>
      </c>
      <c r="N207" s="1"/>
      <c r="O207" s="1"/>
    </row>
    <row r="208" spans="1:15" ht="12.75" customHeight="1">
      <c r="A208" s="56">
        <v>199</v>
      </c>
      <c r="B208" s="58" t="s">
        <v>238</v>
      </c>
      <c r="C208" s="31">
        <v>241.4</v>
      </c>
      <c r="D208" s="38">
        <v>241.38333333333335</v>
      </c>
      <c r="E208" s="38">
        <v>238.81666666666672</v>
      </c>
      <c r="F208" s="38">
        <v>236.23333333333338</v>
      </c>
      <c r="G208" s="38">
        <v>233.66666666666674</v>
      </c>
      <c r="H208" s="38">
        <v>243.9666666666667</v>
      </c>
      <c r="I208" s="38">
        <v>246.53333333333336</v>
      </c>
      <c r="J208" s="38">
        <v>249.11666666666667</v>
      </c>
      <c r="K208" s="31">
        <v>243.95</v>
      </c>
      <c r="L208" s="31">
        <v>238.8</v>
      </c>
      <c r="M208" s="31">
        <v>56.489319999999999</v>
      </c>
      <c r="N208" s="1"/>
      <c r="O208" s="1"/>
    </row>
    <row r="209" spans="1:15" ht="12.75" customHeight="1">
      <c r="A209" s="56">
        <v>200</v>
      </c>
      <c r="B209" s="58" t="s">
        <v>239</v>
      </c>
      <c r="C209" s="31">
        <v>866.7</v>
      </c>
      <c r="D209" s="38">
        <v>865.25</v>
      </c>
      <c r="E209" s="38">
        <v>859.5</v>
      </c>
      <c r="F209" s="38">
        <v>852.3</v>
      </c>
      <c r="G209" s="38">
        <v>846.55</v>
      </c>
      <c r="H209" s="38">
        <v>872.45</v>
      </c>
      <c r="I209" s="38">
        <v>878.2</v>
      </c>
      <c r="J209" s="38">
        <v>885.40000000000009</v>
      </c>
      <c r="K209" s="31">
        <v>871</v>
      </c>
      <c r="L209" s="31">
        <v>858.05</v>
      </c>
      <c r="M209" s="31">
        <v>9.1024700000000003</v>
      </c>
      <c r="N209" s="1"/>
      <c r="O209" s="1"/>
    </row>
    <row r="210" spans="1:15" ht="12.75" customHeight="1">
      <c r="A210" s="56">
        <v>201</v>
      </c>
      <c r="B210" s="58" t="s">
        <v>304</v>
      </c>
      <c r="C210" s="31">
        <v>1664.45</v>
      </c>
      <c r="D210" s="38">
        <v>1664.3166666666666</v>
      </c>
      <c r="E210" s="38">
        <v>1653.6333333333332</v>
      </c>
      <c r="F210" s="38">
        <v>1642.8166666666666</v>
      </c>
      <c r="G210" s="38">
        <v>1632.1333333333332</v>
      </c>
      <c r="H210" s="38">
        <v>1675.1333333333332</v>
      </c>
      <c r="I210" s="38">
        <v>1685.8166666666666</v>
      </c>
      <c r="J210" s="38">
        <v>1696.6333333333332</v>
      </c>
      <c r="K210" s="31">
        <v>1675</v>
      </c>
      <c r="L210" s="31">
        <v>1653.5</v>
      </c>
      <c r="M210" s="31">
        <v>0.44518999999999997</v>
      </c>
      <c r="N210" s="1"/>
      <c r="O210" s="1"/>
    </row>
    <row r="211" spans="1:15" ht="12.75" customHeight="1">
      <c r="A211" s="56">
        <v>202</v>
      </c>
      <c r="B211" s="58" t="s">
        <v>240</v>
      </c>
      <c r="C211" s="31">
        <v>431.85</v>
      </c>
      <c r="D211" s="38">
        <v>433.2166666666667</v>
      </c>
      <c r="E211" s="38">
        <v>428.93333333333339</v>
      </c>
      <c r="F211" s="38">
        <v>426.01666666666671</v>
      </c>
      <c r="G211" s="38">
        <v>421.73333333333341</v>
      </c>
      <c r="H211" s="38">
        <v>436.13333333333338</v>
      </c>
      <c r="I211" s="38">
        <v>440.41666666666669</v>
      </c>
      <c r="J211" s="38">
        <v>443.33333333333337</v>
      </c>
      <c r="K211" s="31">
        <v>437.5</v>
      </c>
      <c r="L211" s="31">
        <v>430.3</v>
      </c>
      <c r="M211" s="31">
        <v>89.867130000000003</v>
      </c>
      <c r="N211" s="1"/>
      <c r="O211" s="1"/>
    </row>
    <row r="212" spans="1:15" ht="12.75" customHeight="1">
      <c r="A212" s="56">
        <v>203</v>
      </c>
      <c r="B212" s="58" t="s">
        <v>305</v>
      </c>
      <c r="C212" s="31">
        <v>18.149999999999999</v>
      </c>
      <c r="D212" s="38">
        <v>18.383333333333333</v>
      </c>
      <c r="E212" s="38">
        <v>17.666666666666664</v>
      </c>
      <c r="F212" s="38">
        <v>17.18333333333333</v>
      </c>
      <c r="G212" s="38">
        <v>16.466666666666661</v>
      </c>
      <c r="H212" s="38">
        <v>18.866666666666667</v>
      </c>
      <c r="I212" s="38">
        <v>19.583333333333336</v>
      </c>
      <c r="J212" s="38">
        <v>20.06666666666667</v>
      </c>
      <c r="K212" s="31">
        <v>19.100000000000001</v>
      </c>
      <c r="L212" s="31">
        <v>17.899999999999999</v>
      </c>
      <c r="M212" s="31">
        <v>3680.62167</v>
      </c>
      <c r="N212" s="1"/>
      <c r="O212" s="1"/>
    </row>
    <row r="213" spans="1:15" ht="12.75" customHeight="1">
      <c r="A213" s="56">
        <v>204</v>
      </c>
      <c r="B213" s="58" t="s">
        <v>241</v>
      </c>
      <c r="C213" s="31">
        <v>274.89999999999998</v>
      </c>
      <c r="D213" s="38">
        <v>274.59999999999997</v>
      </c>
      <c r="E213" s="38">
        <v>265.29999999999995</v>
      </c>
      <c r="F213" s="38">
        <v>255.7</v>
      </c>
      <c r="G213" s="38">
        <v>246.39999999999998</v>
      </c>
      <c r="H213" s="38">
        <v>284.19999999999993</v>
      </c>
      <c r="I213" s="38">
        <v>293.5</v>
      </c>
      <c r="J213" s="38">
        <v>303.09999999999991</v>
      </c>
      <c r="K213" s="31">
        <v>283.89999999999998</v>
      </c>
      <c r="L213" s="31">
        <v>265</v>
      </c>
      <c r="M213" s="31">
        <v>291.99932000000001</v>
      </c>
      <c r="N213" s="1"/>
      <c r="O213" s="1"/>
    </row>
    <row r="214" spans="1:15" ht="12.75" customHeight="1">
      <c r="A214" s="56">
        <v>205</v>
      </c>
      <c r="B214" s="58" t="s">
        <v>306</v>
      </c>
      <c r="C214" s="31">
        <v>98.2</v>
      </c>
      <c r="D214" s="38">
        <v>98.183333333333337</v>
      </c>
      <c r="E214" s="38">
        <v>97.066666666666677</v>
      </c>
      <c r="F214" s="38">
        <v>95.933333333333337</v>
      </c>
      <c r="G214" s="38">
        <v>94.816666666666677</v>
      </c>
      <c r="H214" s="38">
        <v>99.316666666666677</v>
      </c>
      <c r="I214" s="38">
        <v>100.43333333333335</v>
      </c>
      <c r="J214" s="38">
        <v>101.56666666666668</v>
      </c>
      <c r="K214" s="31">
        <v>99.3</v>
      </c>
      <c r="L214" s="31">
        <v>97.05</v>
      </c>
      <c r="M214" s="31">
        <v>511.33944000000002</v>
      </c>
      <c r="N214" s="1"/>
      <c r="O214" s="1"/>
    </row>
    <row r="215" spans="1:15" ht="12.75" customHeight="1">
      <c r="A215" s="56">
        <v>206</v>
      </c>
      <c r="B215" s="58" t="s">
        <v>242</v>
      </c>
      <c r="C215" s="31">
        <v>634.04999999999995</v>
      </c>
      <c r="D215" s="38">
        <v>631.06666666666661</v>
      </c>
      <c r="E215" s="38">
        <v>625.83333333333326</v>
      </c>
      <c r="F215" s="38">
        <v>617.61666666666667</v>
      </c>
      <c r="G215" s="38">
        <v>612.38333333333333</v>
      </c>
      <c r="H215" s="38">
        <v>639.28333333333319</v>
      </c>
      <c r="I215" s="38">
        <v>644.51666666666654</v>
      </c>
      <c r="J215" s="38">
        <v>652.73333333333312</v>
      </c>
      <c r="K215" s="31">
        <v>636.29999999999995</v>
      </c>
      <c r="L215" s="31">
        <v>622.85</v>
      </c>
      <c r="M215" s="31">
        <v>11.447290000000001</v>
      </c>
      <c r="N215" s="1"/>
      <c r="O215" s="1"/>
    </row>
    <row r="216" spans="1:15" ht="12.75" customHeight="1">
      <c r="A216" s="59"/>
      <c r="B216" s="58"/>
      <c r="C216" s="31"/>
      <c r="D216" s="38"/>
      <c r="E216" s="38"/>
      <c r="F216" s="38"/>
      <c r="G216" s="38"/>
      <c r="H216" s="38"/>
      <c r="I216" s="38"/>
      <c r="J216" s="38"/>
      <c r="K216" s="31"/>
      <c r="L216" s="31"/>
      <c r="M216" s="31"/>
      <c r="N216" s="1"/>
      <c r="O216" s="1"/>
    </row>
    <row r="217" spans="1:15" ht="12.75" customHeight="1">
      <c r="A217" s="60"/>
      <c r="B217" s="61"/>
      <c r="C217" s="62"/>
      <c r="D217" s="62"/>
      <c r="E217" s="62"/>
      <c r="F217" s="62"/>
      <c r="G217" s="62"/>
      <c r="H217" s="62"/>
      <c r="I217" s="62"/>
      <c r="J217" s="62"/>
      <c r="K217" s="62"/>
      <c r="L217" s="63"/>
      <c r="M217" s="1"/>
      <c r="N217" s="1"/>
      <c r="O217" s="1"/>
    </row>
    <row r="218" spans="1:15" ht="12.75" customHeight="1">
      <c r="A218" s="60"/>
      <c r="B218" s="1"/>
      <c r="C218" s="62"/>
      <c r="D218" s="62"/>
      <c r="E218" s="62"/>
      <c r="F218" s="62"/>
      <c r="G218" s="62"/>
      <c r="H218" s="62"/>
      <c r="I218" s="62"/>
      <c r="J218" s="62"/>
      <c r="K218" s="62"/>
      <c r="L218" s="63"/>
      <c r="M218" s="1"/>
      <c r="N218" s="1"/>
      <c r="O218" s="1"/>
    </row>
    <row r="219" spans="1:15" ht="12.75" customHeight="1">
      <c r="A219" s="60"/>
      <c r="B219" s="1"/>
      <c r="C219" s="62"/>
      <c r="D219" s="62"/>
      <c r="E219" s="62"/>
      <c r="F219" s="62"/>
      <c r="G219" s="62"/>
      <c r="H219" s="62"/>
      <c r="I219" s="62"/>
      <c r="J219" s="62"/>
      <c r="K219" s="62"/>
      <c r="L219" s="63"/>
      <c r="M219" s="1"/>
      <c r="N219" s="1"/>
      <c r="O219" s="1"/>
    </row>
    <row r="220" spans="1:15" ht="12.75" customHeight="1">
      <c r="A220" s="64" t="s">
        <v>307</v>
      </c>
      <c r="B220" s="1"/>
      <c r="C220" s="62"/>
      <c r="D220" s="62"/>
      <c r="E220" s="62"/>
      <c r="F220" s="62"/>
      <c r="G220" s="62"/>
      <c r="H220" s="62"/>
      <c r="I220" s="62"/>
      <c r="J220" s="62"/>
      <c r="K220" s="62"/>
      <c r="L220" s="63"/>
      <c r="M220" s="1"/>
      <c r="N220" s="1"/>
      <c r="O220" s="1"/>
    </row>
    <row r="221" spans="1:15" ht="12.75" customHeight="1">
      <c r="A221" s="1"/>
      <c r="B221" s="1"/>
      <c r="C221" s="62"/>
      <c r="D221" s="62"/>
      <c r="E221" s="62"/>
      <c r="F221" s="62"/>
      <c r="G221" s="62"/>
      <c r="H221" s="62"/>
      <c r="I221" s="62"/>
      <c r="J221" s="62"/>
      <c r="K221" s="62"/>
      <c r="L221" s="63"/>
      <c r="M221" s="1"/>
      <c r="N221" s="1"/>
      <c r="O221" s="1"/>
    </row>
    <row r="222" spans="1:15" ht="12.75" customHeight="1">
      <c r="A222" s="1"/>
      <c r="B222" s="1"/>
      <c r="C222" s="62"/>
      <c r="D222" s="62"/>
      <c r="E222" s="62"/>
      <c r="F222" s="62"/>
      <c r="G222" s="62"/>
      <c r="H222" s="62"/>
      <c r="I222" s="62"/>
      <c r="J222" s="62"/>
      <c r="K222" s="62"/>
      <c r="L222" s="63"/>
      <c r="M222" s="1"/>
      <c r="N222" s="1"/>
      <c r="O222" s="1"/>
    </row>
    <row r="223" spans="1:15" ht="12.75" customHeight="1">
      <c r="A223" s="65" t="s">
        <v>308</v>
      </c>
      <c r="B223" s="1"/>
      <c r="C223" s="62"/>
      <c r="D223" s="62"/>
      <c r="E223" s="62"/>
      <c r="F223" s="62"/>
      <c r="G223" s="62"/>
      <c r="H223" s="62"/>
      <c r="I223" s="62"/>
      <c r="J223" s="62"/>
      <c r="K223" s="62"/>
      <c r="L223" s="63"/>
      <c r="M223" s="1"/>
      <c r="N223" s="1"/>
      <c r="O223" s="1"/>
    </row>
    <row r="224" spans="1:15" ht="12.75" customHeight="1">
      <c r="A224" s="66"/>
      <c r="B224" s="1"/>
      <c r="C224" s="62"/>
      <c r="D224" s="62"/>
      <c r="E224" s="62"/>
      <c r="F224" s="62"/>
      <c r="G224" s="62"/>
      <c r="H224" s="62"/>
      <c r="I224" s="62"/>
      <c r="J224" s="62"/>
      <c r="K224" s="62"/>
      <c r="L224" s="63"/>
      <c r="M224" s="1"/>
      <c r="N224" s="1"/>
      <c r="O224" s="1"/>
    </row>
    <row r="225" spans="1:15" ht="12.75" customHeight="1">
      <c r="A225" s="67" t="s">
        <v>309</v>
      </c>
      <c r="B225" s="1"/>
      <c r="C225" s="62"/>
      <c r="D225" s="62"/>
      <c r="E225" s="62"/>
      <c r="F225" s="62"/>
      <c r="G225" s="62"/>
      <c r="H225" s="62"/>
      <c r="I225" s="62"/>
      <c r="J225" s="62"/>
      <c r="K225" s="62"/>
      <c r="L225" s="63"/>
      <c r="M225" s="1"/>
      <c r="N225" s="1"/>
      <c r="O225" s="1"/>
    </row>
    <row r="226" spans="1:15" ht="12.75" customHeight="1">
      <c r="A226" s="49" t="s">
        <v>243</v>
      </c>
      <c r="B226" s="1"/>
      <c r="C226" s="62"/>
      <c r="D226" s="62"/>
      <c r="E226" s="62"/>
      <c r="F226" s="62"/>
      <c r="G226" s="62"/>
      <c r="H226" s="62"/>
      <c r="I226" s="62"/>
      <c r="J226" s="62"/>
      <c r="K226" s="62"/>
      <c r="L226" s="63"/>
      <c r="M226" s="1"/>
      <c r="N226" s="1"/>
      <c r="O226" s="1"/>
    </row>
    <row r="227" spans="1:15" ht="12.75" customHeight="1">
      <c r="A227" s="49" t="s">
        <v>244</v>
      </c>
      <c r="B227" s="1"/>
      <c r="C227" s="62"/>
      <c r="D227" s="62"/>
      <c r="E227" s="62"/>
      <c r="F227" s="62"/>
      <c r="G227" s="62"/>
      <c r="H227" s="62"/>
      <c r="I227" s="62"/>
      <c r="J227" s="62"/>
      <c r="K227" s="62"/>
      <c r="L227" s="63"/>
      <c r="M227" s="1"/>
      <c r="N227" s="1"/>
      <c r="O227" s="1"/>
    </row>
    <row r="228" spans="1:15" ht="12.75" customHeight="1">
      <c r="A228" s="49" t="s">
        <v>245</v>
      </c>
      <c r="B228" s="1"/>
      <c r="C228" s="68"/>
      <c r="D228" s="68"/>
      <c r="E228" s="68"/>
      <c r="F228" s="68"/>
      <c r="G228" s="68"/>
      <c r="H228" s="68"/>
      <c r="I228" s="68"/>
      <c r="J228" s="68"/>
      <c r="K228" s="68"/>
      <c r="L228" s="63"/>
      <c r="M228" s="1"/>
      <c r="N228" s="1"/>
      <c r="O228" s="1"/>
    </row>
    <row r="229" spans="1:15" ht="12.75" customHeight="1">
      <c r="A229" s="49" t="s">
        <v>246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63"/>
      <c r="M229" s="1"/>
      <c r="N229" s="1"/>
      <c r="O229" s="1"/>
    </row>
    <row r="230" spans="1:15" ht="12.75" customHeight="1">
      <c r="A230" s="49" t="s">
        <v>247</v>
      </c>
      <c r="B230" s="1"/>
      <c r="C230" s="62"/>
      <c r="D230" s="62"/>
      <c r="E230" s="62"/>
      <c r="F230" s="62"/>
      <c r="G230" s="62"/>
      <c r="H230" s="62"/>
      <c r="I230" s="62"/>
      <c r="J230" s="62"/>
      <c r="K230" s="62"/>
      <c r="L230" s="63"/>
      <c r="M230" s="1"/>
      <c r="N230" s="1"/>
      <c r="O230" s="1"/>
    </row>
    <row r="231" spans="1:15" ht="12.75" customHeight="1">
      <c r="A231" s="69"/>
      <c r="B231" s="1"/>
      <c r="C231" s="62"/>
      <c r="D231" s="62"/>
      <c r="E231" s="62"/>
      <c r="F231" s="62"/>
      <c r="G231" s="62"/>
      <c r="H231" s="62"/>
      <c r="I231" s="62"/>
      <c r="J231" s="62"/>
      <c r="K231" s="62"/>
      <c r="L231" s="63"/>
      <c r="M231" s="1"/>
      <c r="N231" s="1"/>
      <c r="O231" s="1"/>
    </row>
    <row r="232" spans="1:15" ht="12.75" customHeight="1">
      <c r="A232" s="1"/>
      <c r="B232" s="1"/>
      <c r="C232" s="62"/>
      <c r="D232" s="62"/>
      <c r="E232" s="62"/>
      <c r="F232" s="62"/>
      <c r="G232" s="62"/>
      <c r="H232" s="62"/>
      <c r="I232" s="62"/>
      <c r="J232" s="62"/>
      <c r="K232" s="62"/>
      <c r="L232" s="63"/>
      <c r="M232" s="1"/>
      <c r="N232" s="1"/>
      <c r="O232" s="1"/>
    </row>
    <row r="233" spans="1:15" ht="12.75" customHeight="1">
      <c r="A233" s="1"/>
      <c r="B233" s="1"/>
      <c r="C233" s="62"/>
      <c r="D233" s="62"/>
      <c r="E233" s="62"/>
      <c r="F233" s="62"/>
      <c r="G233" s="62"/>
      <c r="H233" s="62"/>
      <c r="I233" s="62"/>
      <c r="J233" s="62"/>
      <c r="K233" s="62"/>
      <c r="L233" s="63"/>
      <c r="M233" s="1"/>
      <c r="N233" s="1"/>
      <c r="O233" s="1"/>
    </row>
    <row r="234" spans="1:15" ht="12.75" customHeight="1">
      <c r="A234" s="1"/>
      <c r="B234" s="1"/>
      <c r="C234" s="62"/>
      <c r="D234" s="62"/>
      <c r="E234" s="62"/>
      <c r="F234" s="62"/>
      <c r="G234" s="62"/>
      <c r="H234" s="62"/>
      <c r="I234" s="62"/>
      <c r="J234" s="62"/>
      <c r="K234" s="62"/>
      <c r="L234" s="63"/>
      <c r="M234" s="1"/>
      <c r="N234" s="1"/>
      <c r="O234" s="1"/>
    </row>
    <row r="235" spans="1:15" ht="12.75" customHeight="1">
      <c r="A235" s="1"/>
      <c r="B235" s="1"/>
      <c r="C235" s="62"/>
      <c r="D235" s="62"/>
      <c r="E235" s="62"/>
      <c r="F235" s="62"/>
      <c r="G235" s="62"/>
      <c r="H235" s="62"/>
      <c r="I235" s="62"/>
      <c r="J235" s="62"/>
      <c r="K235" s="62"/>
      <c r="L235" s="63"/>
      <c r="M235" s="1"/>
      <c r="N235" s="1"/>
      <c r="O235" s="1"/>
    </row>
    <row r="236" spans="1:15" ht="12.75" customHeight="1">
      <c r="A236" s="70" t="s">
        <v>248</v>
      </c>
      <c r="B236" s="1"/>
      <c r="C236" s="62"/>
      <c r="D236" s="62"/>
      <c r="E236" s="62"/>
      <c r="F236" s="62"/>
      <c r="G236" s="62"/>
      <c r="H236" s="62"/>
      <c r="I236" s="62"/>
      <c r="J236" s="62"/>
      <c r="K236" s="62"/>
      <c r="L236" s="63"/>
      <c r="M236" s="1"/>
      <c r="N236" s="1"/>
      <c r="O236" s="1"/>
    </row>
    <row r="237" spans="1:15" ht="12.75" customHeight="1">
      <c r="A237" s="71" t="s">
        <v>249</v>
      </c>
      <c r="B237" s="1"/>
      <c r="C237" s="62"/>
      <c r="D237" s="62"/>
      <c r="E237" s="62"/>
      <c r="F237" s="62"/>
      <c r="G237" s="62"/>
      <c r="H237" s="62"/>
      <c r="I237" s="62"/>
      <c r="J237" s="62"/>
      <c r="K237" s="62"/>
      <c r="L237" s="63"/>
      <c r="M237" s="1"/>
      <c r="N237" s="1"/>
      <c r="O237" s="1"/>
    </row>
    <row r="238" spans="1:15" ht="12.75" customHeight="1">
      <c r="A238" s="71" t="s">
        <v>250</v>
      </c>
      <c r="B238" s="1"/>
      <c r="C238" s="62"/>
      <c r="D238" s="62"/>
      <c r="E238" s="62"/>
      <c r="F238" s="62"/>
      <c r="G238" s="62"/>
      <c r="H238" s="62"/>
      <c r="I238" s="62"/>
      <c r="J238" s="62"/>
      <c r="K238" s="62"/>
      <c r="L238" s="63"/>
      <c r="M238" s="1"/>
      <c r="N238" s="1"/>
      <c r="O238" s="1"/>
    </row>
    <row r="239" spans="1:15" ht="12.75" customHeight="1">
      <c r="A239" s="71" t="s">
        <v>251</v>
      </c>
      <c r="B239" s="1"/>
      <c r="C239" s="62"/>
      <c r="D239" s="62"/>
      <c r="E239" s="62"/>
      <c r="F239" s="62"/>
      <c r="G239" s="62"/>
      <c r="H239" s="62"/>
      <c r="I239" s="62"/>
      <c r="J239" s="62"/>
      <c r="K239" s="62"/>
      <c r="L239" s="63"/>
      <c r="M239" s="1"/>
      <c r="N239" s="1"/>
      <c r="O239" s="1"/>
    </row>
    <row r="240" spans="1:15" ht="12.75" customHeight="1">
      <c r="A240" s="71" t="s">
        <v>252</v>
      </c>
      <c r="B240" s="1"/>
      <c r="C240" s="62"/>
      <c r="D240" s="62"/>
      <c r="E240" s="62"/>
      <c r="F240" s="62"/>
      <c r="G240" s="62"/>
      <c r="H240" s="62"/>
      <c r="I240" s="62"/>
      <c r="J240" s="62"/>
      <c r="K240" s="62"/>
      <c r="L240" s="63"/>
      <c r="M240" s="1"/>
      <c r="N240" s="1"/>
      <c r="O240" s="1"/>
    </row>
    <row r="241" spans="1:15" ht="12.75" customHeight="1">
      <c r="A241" s="71" t="s">
        <v>253</v>
      </c>
      <c r="B241" s="1"/>
      <c r="C241" s="62"/>
      <c r="D241" s="62"/>
      <c r="E241" s="62"/>
      <c r="F241" s="62"/>
      <c r="G241" s="62"/>
      <c r="H241" s="62"/>
      <c r="I241" s="62"/>
      <c r="J241" s="62"/>
      <c r="K241" s="62"/>
      <c r="L241" s="63"/>
      <c r="M241" s="1"/>
      <c r="N241" s="1"/>
      <c r="O241" s="1"/>
    </row>
    <row r="242" spans="1:15" ht="12.75" customHeight="1">
      <c r="A242" s="71" t="s">
        <v>254</v>
      </c>
      <c r="B242" s="1"/>
      <c r="C242" s="62"/>
      <c r="D242" s="62"/>
      <c r="E242" s="62"/>
      <c r="F242" s="62"/>
      <c r="G242" s="62"/>
      <c r="H242" s="62"/>
      <c r="I242" s="62"/>
      <c r="J242" s="62"/>
      <c r="K242" s="62"/>
      <c r="L242" s="63"/>
      <c r="M242" s="1"/>
      <c r="N242" s="1"/>
      <c r="O242" s="1"/>
    </row>
    <row r="243" spans="1:15" ht="12.75" customHeight="1">
      <c r="A243" s="71" t="s">
        <v>255</v>
      </c>
      <c r="B243" s="1"/>
      <c r="C243" s="62"/>
      <c r="D243" s="62"/>
      <c r="E243" s="62"/>
      <c r="F243" s="62"/>
      <c r="G243" s="62"/>
      <c r="H243" s="62"/>
      <c r="I243" s="62"/>
      <c r="J243" s="62"/>
      <c r="K243" s="62"/>
      <c r="L243" s="63"/>
      <c r="M243" s="1"/>
      <c r="N243" s="1"/>
      <c r="O243" s="1"/>
    </row>
    <row r="244" spans="1:15" ht="12.75" customHeight="1">
      <c r="A244" s="71" t="s">
        <v>256</v>
      </c>
      <c r="B244" s="1"/>
      <c r="C244" s="62"/>
      <c r="D244" s="62"/>
      <c r="E244" s="62"/>
      <c r="F244" s="62"/>
      <c r="G244" s="62"/>
      <c r="H244" s="62"/>
      <c r="I244" s="62"/>
      <c r="J244" s="62"/>
      <c r="K244" s="62"/>
      <c r="L244" s="63"/>
      <c r="M244" s="1"/>
      <c r="N244" s="1"/>
      <c r="O244" s="1"/>
    </row>
    <row r="245" spans="1:15" ht="12.75" customHeight="1">
      <c r="A245" s="71" t="s">
        <v>257</v>
      </c>
      <c r="B245" s="1"/>
      <c r="C245" s="68"/>
      <c r="D245" s="68"/>
      <c r="E245" s="68"/>
      <c r="F245" s="68"/>
      <c r="G245" s="68"/>
      <c r="H245" s="68"/>
      <c r="I245" s="68"/>
      <c r="J245" s="68"/>
      <c r="K245" s="68"/>
      <c r="L245" s="63"/>
      <c r="M245" s="1"/>
      <c r="N245" s="1"/>
      <c r="O245" s="1"/>
    </row>
    <row r="246" spans="1:15" ht="12.75" customHeight="1">
      <c r="A246" s="1"/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63"/>
      <c r="M246" s="1"/>
      <c r="N246" s="1"/>
      <c r="O246" s="1"/>
    </row>
    <row r="247" spans="1:15" ht="12.75" customHeight="1">
      <c r="A247" s="1"/>
      <c r="B247" s="1"/>
      <c r="C247" s="62"/>
      <c r="D247" s="62"/>
      <c r="E247" s="62"/>
      <c r="F247" s="62"/>
      <c r="G247" s="62"/>
      <c r="H247" s="62"/>
      <c r="I247" s="62"/>
      <c r="J247" s="62"/>
      <c r="K247" s="62"/>
      <c r="L247" s="63"/>
      <c r="M247" s="1"/>
      <c r="N247" s="1"/>
      <c r="O247" s="1"/>
    </row>
    <row r="248" spans="1:15" ht="12.75" customHeight="1">
      <c r="A248" s="1"/>
      <c r="B248" s="1"/>
      <c r="C248" s="62"/>
      <c r="D248" s="62"/>
      <c r="E248" s="62"/>
      <c r="F248" s="62"/>
      <c r="G248" s="62"/>
      <c r="H248" s="62"/>
      <c r="I248" s="62"/>
      <c r="J248" s="62"/>
      <c r="K248" s="62"/>
      <c r="L248" s="63"/>
      <c r="M248" s="1"/>
      <c r="N248" s="1"/>
      <c r="O248" s="1"/>
    </row>
    <row r="249" spans="1:15" ht="12.75" customHeight="1">
      <c r="A249" s="1"/>
      <c r="B249" s="1"/>
      <c r="C249" s="62"/>
      <c r="D249" s="62"/>
      <c r="E249" s="62"/>
      <c r="F249" s="62"/>
      <c r="G249" s="62"/>
      <c r="H249" s="62"/>
      <c r="I249" s="62"/>
      <c r="J249" s="62"/>
      <c r="K249" s="62"/>
      <c r="L249" s="63"/>
      <c r="M249" s="1"/>
      <c r="N249" s="1"/>
      <c r="O249" s="1"/>
    </row>
    <row r="250" spans="1:15" ht="12.75" customHeight="1">
      <c r="A250" s="1"/>
      <c r="B250" s="1"/>
      <c r="C250" s="62"/>
      <c r="D250" s="62"/>
      <c r="E250" s="62"/>
      <c r="F250" s="62"/>
      <c r="G250" s="62"/>
      <c r="H250" s="62"/>
      <c r="I250" s="62"/>
      <c r="J250" s="62"/>
      <c r="K250" s="62"/>
      <c r="L250" s="63"/>
      <c r="M250" s="1"/>
      <c r="N250" s="1"/>
      <c r="O250" s="1"/>
    </row>
    <row r="251" spans="1:15" ht="12.75" customHeight="1">
      <c r="A251" s="1"/>
      <c r="B251" s="1"/>
      <c r="C251" s="62"/>
      <c r="D251" s="62"/>
      <c r="E251" s="62"/>
      <c r="F251" s="62"/>
      <c r="G251" s="62"/>
      <c r="H251" s="62"/>
      <c r="I251" s="62"/>
      <c r="J251" s="62"/>
      <c r="K251" s="62"/>
      <c r="L251" s="63"/>
      <c r="M251" s="1"/>
      <c r="N251" s="1"/>
      <c r="O251" s="1"/>
    </row>
    <row r="252" spans="1:15" ht="12.75" customHeight="1">
      <c r="A252" s="1"/>
      <c r="B252" s="1"/>
      <c r="C252" s="62"/>
      <c r="D252" s="62"/>
      <c r="E252" s="62"/>
      <c r="F252" s="62"/>
      <c r="G252" s="62"/>
      <c r="H252" s="62"/>
      <c r="I252" s="62"/>
      <c r="J252" s="62"/>
      <c r="K252" s="62"/>
      <c r="L252" s="63"/>
      <c r="M252" s="1"/>
      <c r="N252" s="1"/>
      <c r="O252" s="1"/>
    </row>
    <row r="253" spans="1:15" ht="12.75" customHeight="1">
      <c r="A253" s="1"/>
      <c r="B253" s="1"/>
      <c r="C253" s="62"/>
      <c r="D253" s="62"/>
      <c r="E253" s="62"/>
      <c r="F253" s="62"/>
      <c r="G253" s="62"/>
      <c r="H253" s="62"/>
      <c r="I253" s="62"/>
      <c r="J253" s="62"/>
      <c r="K253" s="62"/>
      <c r="L253" s="63"/>
      <c r="M253" s="1"/>
      <c r="N253" s="1"/>
      <c r="O253" s="1"/>
    </row>
    <row r="254" spans="1:15" ht="12.75" customHeight="1">
      <c r="A254" s="1"/>
      <c r="B254" s="1"/>
      <c r="C254" s="62"/>
      <c r="D254" s="62"/>
      <c r="E254" s="62"/>
      <c r="F254" s="62"/>
      <c r="G254" s="62"/>
      <c r="H254" s="62"/>
      <c r="I254" s="62"/>
      <c r="J254" s="62"/>
      <c r="K254" s="62"/>
      <c r="L254" s="63"/>
      <c r="M254" s="1"/>
      <c r="N254" s="1"/>
      <c r="O254" s="1"/>
    </row>
    <row r="255" spans="1:15" ht="12.75" customHeight="1">
      <c r="A255" s="1"/>
      <c r="B255" s="1"/>
      <c r="C255" s="62"/>
      <c r="D255" s="62"/>
      <c r="E255" s="62"/>
      <c r="F255" s="62"/>
      <c r="G255" s="62"/>
      <c r="H255" s="62"/>
      <c r="I255" s="62"/>
      <c r="J255" s="62"/>
      <c r="K255" s="62"/>
      <c r="L255" s="63"/>
      <c r="M255" s="1"/>
      <c r="N255" s="1"/>
      <c r="O255" s="1"/>
    </row>
    <row r="256" spans="1:15" ht="12.75" customHeight="1">
      <c r="A256" s="1"/>
      <c r="B256" s="1"/>
      <c r="C256" s="62"/>
      <c r="D256" s="62"/>
      <c r="E256" s="62"/>
      <c r="F256" s="62"/>
      <c r="G256" s="62"/>
      <c r="H256" s="62"/>
      <c r="I256" s="62"/>
      <c r="J256" s="62"/>
      <c r="K256" s="62"/>
      <c r="L256" s="63"/>
      <c r="M256" s="1"/>
      <c r="N256" s="1"/>
      <c r="O256" s="1"/>
    </row>
    <row r="257" spans="1:15" ht="12.75" customHeight="1">
      <c r="A257" s="1"/>
      <c r="B257" s="1"/>
      <c r="C257" s="62"/>
      <c r="D257" s="62"/>
      <c r="E257" s="62"/>
      <c r="F257" s="62"/>
      <c r="G257" s="62"/>
      <c r="H257" s="62"/>
      <c r="I257" s="62"/>
      <c r="J257" s="62"/>
      <c r="K257" s="62"/>
      <c r="L257" s="63"/>
      <c r="M257" s="1"/>
      <c r="N257" s="1"/>
      <c r="O257" s="1"/>
    </row>
    <row r="258" spans="1:15" ht="12.75" customHeight="1">
      <c r="A258" s="1"/>
      <c r="B258" s="1"/>
      <c r="C258" s="62"/>
      <c r="D258" s="62"/>
      <c r="E258" s="62"/>
      <c r="F258" s="62"/>
      <c r="G258" s="62"/>
      <c r="H258" s="62"/>
      <c r="I258" s="62"/>
      <c r="J258" s="62"/>
      <c r="K258" s="62"/>
      <c r="L258" s="63"/>
      <c r="M258" s="1"/>
      <c r="N258" s="1"/>
      <c r="O258" s="1"/>
    </row>
    <row r="259" spans="1:15" ht="12.75" customHeight="1">
      <c r="A259" s="1"/>
      <c r="B259" s="1"/>
      <c r="C259" s="62"/>
      <c r="D259" s="62"/>
      <c r="E259" s="62"/>
      <c r="F259" s="62"/>
      <c r="G259" s="62"/>
      <c r="H259" s="62"/>
      <c r="I259" s="62"/>
      <c r="J259" s="62"/>
      <c r="K259" s="62"/>
      <c r="L259" s="63"/>
      <c r="M259" s="1"/>
      <c r="N259" s="1"/>
      <c r="O259" s="1"/>
    </row>
    <row r="260" spans="1:15" ht="12.75" customHeight="1">
      <c r="A260" s="1"/>
      <c r="B260" s="1"/>
      <c r="C260" s="62"/>
      <c r="D260" s="62"/>
      <c r="E260" s="62"/>
      <c r="F260" s="62"/>
      <c r="G260" s="62"/>
      <c r="H260" s="62"/>
      <c r="I260" s="62"/>
      <c r="J260" s="62"/>
      <c r="K260" s="62"/>
      <c r="L260" s="63"/>
      <c r="M260" s="1"/>
      <c r="N260" s="1"/>
      <c r="O260" s="1"/>
    </row>
    <row r="261" spans="1:15" ht="12.75" customHeight="1">
      <c r="A261" s="1"/>
      <c r="B261" s="1"/>
      <c r="C261" s="62"/>
      <c r="D261" s="62"/>
      <c r="E261" s="62"/>
      <c r="F261" s="62"/>
      <c r="G261" s="62"/>
      <c r="H261" s="62"/>
      <c r="I261" s="62"/>
      <c r="J261" s="62"/>
      <c r="K261" s="62"/>
      <c r="L261" s="63"/>
      <c r="M261" s="1"/>
      <c r="N261" s="1"/>
      <c r="O261" s="1"/>
    </row>
    <row r="262" spans="1:15" ht="12.75" customHeight="1">
      <c r="A262" s="1"/>
      <c r="B262" s="1"/>
      <c r="C262" s="62"/>
      <c r="D262" s="62"/>
      <c r="E262" s="62"/>
      <c r="F262" s="62"/>
      <c r="G262" s="62"/>
      <c r="H262" s="62"/>
      <c r="I262" s="62"/>
      <c r="J262" s="62"/>
      <c r="K262" s="62"/>
      <c r="L262" s="63"/>
      <c r="M262" s="1"/>
      <c r="N262" s="1"/>
      <c r="O262" s="1"/>
    </row>
    <row r="263" spans="1:15" ht="12.75" customHeight="1">
      <c r="A263" s="1"/>
      <c r="B263" s="1"/>
      <c r="C263" s="62"/>
      <c r="D263" s="62"/>
      <c r="E263" s="62"/>
      <c r="F263" s="62"/>
      <c r="G263" s="62"/>
      <c r="H263" s="62"/>
      <c r="I263" s="62"/>
      <c r="J263" s="62"/>
      <c r="K263" s="62"/>
      <c r="L263" s="63"/>
      <c r="M263" s="1"/>
      <c r="N263" s="1"/>
      <c r="O263" s="1"/>
    </row>
    <row r="264" spans="1:15" ht="12.75" customHeight="1">
      <c r="A264" s="1"/>
      <c r="B264" s="1"/>
      <c r="C264" s="62"/>
      <c r="D264" s="62"/>
      <c r="E264" s="62"/>
      <c r="F264" s="62"/>
      <c r="G264" s="62"/>
      <c r="H264" s="62"/>
      <c r="I264" s="62"/>
      <c r="J264" s="62"/>
      <c r="K264" s="62"/>
      <c r="L264" s="63"/>
      <c r="M264" s="1"/>
      <c r="N264" s="1"/>
      <c r="O264" s="1"/>
    </row>
    <row r="265" spans="1:15" ht="12.75" customHeight="1">
      <c r="A265" s="1"/>
      <c r="B265" s="1"/>
      <c r="C265" s="62"/>
      <c r="D265" s="62"/>
      <c r="E265" s="62"/>
      <c r="F265" s="62"/>
      <c r="G265" s="62"/>
      <c r="H265" s="62"/>
      <c r="I265" s="62"/>
      <c r="J265" s="62"/>
      <c r="K265" s="62"/>
      <c r="L265" s="63"/>
      <c r="M265" s="1"/>
      <c r="N265" s="1"/>
      <c r="O265" s="1"/>
    </row>
    <row r="266" spans="1:15" ht="12.75" customHeight="1">
      <c r="A266" s="1"/>
      <c r="B266" s="1"/>
      <c r="C266" s="62"/>
      <c r="D266" s="62"/>
      <c r="E266" s="62"/>
      <c r="F266" s="62"/>
      <c r="G266" s="62"/>
      <c r="H266" s="62"/>
      <c r="I266" s="62"/>
      <c r="J266" s="62"/>
      <c r="K266" s="62"/>
      <c r="L266" s="63"/>
      <c r="M266" s="1"/>
      <c r="N266" s="1"/>
      <c r="O266" s="1"/>
    </row>
    <row r="267" spans="1:15" ht="12.75" customHeight="1">
      <c r="A267" s="1"/>
      <c r="B267" s="1"/>
      <c r="C267" s="62"/>
      <c r="D267" s="62"/>
      <c r="E267" s="62"/>
      <c r="F267" s="62"/>
      <c r="G267" s="62"/>
      <c r="H267" s="62"/>
      <c r="I267" s="62"/>
      <c r="J267" s="62"/>
      <c r="K267" s="62"/>
      <c r="L267" s="63"/>
      <c r="M267" s="1"/>
      <c r="N267" s="1"/>
      <c r="O267" s="1"/>
    </row>
    <row r="268" spans="1:15" ht="12.75" customHeight="1">
      <c r="A268" s="1"/>
      <c r="B268" s="1"/>
      <c r="C268" s="62"/>
      <c r="D268" s="62"/>
      <c r="E268" s="62"/>
      <c r="F268" s="62"/>
      <c r="G268" s="62"/>
      <c r="H268" s="62"/>
      <c r="I268" s="62"/>
      <c r="J268" s="62"/>
      <c r="K268" s="62"/>
      <c r="L268" s="63"/>
      <c r="M268" s="1"/>
      <c r="N268" s="1"/>
      <c r="O268" s="1"/>
    </row>
    <row r="269" spans="1:15" ht="12.75" customHeight="1">
      <c r="A269" s="1"/>
      <c r="B269" s="1"/>
      <c r="C269" s="62"/>
      <c r="D269" s="62"/>
      <c r="E269" s="62"/>
      <c r="F269" s="62"/>
      <c r="G269" s="62"/>
      <c r="H269" s="62"/>
      <c r="I269" s="62"/>
      <c r="J269" s="62"/>
      <c r="K269" s="62"/>
      <c r="L269" s="63"/>
      <c r="M269" s="1"/>
      <c r="N269" s="1"/>
      <c r="O269" s="1"/>
    </row>
    <row r="270" spans="1:15" ht="12.75" customHeight="1">
      <c r="A270" s="1"/>
      <c r="B270" s="1"/>
      <c r="C270" s="62"/>
      <c r="D270" s="62"/>
      <c r="E270" s="62"/>
      <c r="F270" s="62"/>
      <c r="G270" s="62"/>
      <c r="H270" s="62"/>
      <c r="I270" s="62"/>
      <c r="J270" s="62"/>
      <c r="K270" s="62"/>
      <c r="L270" s="63"/>
      <c r="M270" s="1"/>
      <c r="N270" s="1"/>
      <c r="O270" s="1"/>
    </row>
    <row r="271" spans="1:15" ht="12.75" customHeight="1">
      <c r="A271" s="1"/>
      <c r="B271" s="1"/>
      <c r="C271" s="62"/>
      <c r="D271" s="62"/>
      <c r="E271" s="62"/>
      <c r="F271" s="62"/>
      <c r="G271" s="62"/>
      <c r="H271" s="62"/>
      <c r="I271" s="62"/>
      <c r="J271" s="62"/>
      <c r="K271" s="62"/>
      <c r="L271" s="63"/>
      <c r="M271" s="1"/>
      <c r="N271" s="1"/>
      <c r="O271" s="1"/>
    </row>
    <row r="272" spans="1:15" ht="12.75" customHeight="1">
      <c r="A272" s="1"/>
      <c r="B272" s="1"/>
      <c r="C272" s="62"/>
      <c r="D272" s="62"/>
      <c r="E272" s="62"/>
      <c r="F272" s="62"/>
      <c r="G272" s="62"/>
      <c r="H272" s="62"/>
      <c r="I272" s="62"/>
      <c r="J272" s="62"/>
      <c r="K272" s="62"/>
      <c r="L272" s="63"/>
      <c r="M272" s="1"/>
      <c r="N272" s="1"/>
      <c r="O272" s="1"/>
    </row>
    <row r="273" spans="1:15" ht="12.75" customHeight="1">
      <c r="A273" s="1"/>
      <c r="B273" s="1"/>
      <c r="C273" s="62"/>
      <c r="D273" s="62"/>
      <c r="E273" s="62"/>
      <c r="F273" s="62"/>
      <c r="G273" s="62"/>
      <c r="H273" s="62"/>
      <c r="I273" s="62"/>
      <c r="J273" s="62"/>
      <c r="K273" s="62"/>
      <c r="L273" s="63"/>
      <c r="M273" s="1"/>
      <c r="N273" s="1"/>
      <c r="O273" s="1"/>
    </row>
    <row r="274" spans="1:15" ht="12.75" customHeight="1">
      <c r="A274" s="1"/>
      <c r="B274" s="1"/>
      <c r="C274" s="62"/>
      <c r="D274" s="62"/>
      <c r="E274" s="62"/>
      <c r="F274" s="62"/>
      <c r="G274" s="62"/>
      <c r="H274" s="62"/>
      <c r="I274" s="62"/>
      <c r="J274" s="62"/>
      <c r="K274" s="62"/>
      <c r="L274" s="63"/>
      <c r="M274" s="1"/>
      <c r="N274" s="1"/>
      <c r="O274" s="1"/>
    </row>
    <row r="275" spans="1:15" ht="12.75" customHeight="1">
      <c r="A275" s="1"/>
      <c r="B275" s="1"/>
      <c r="C275" s="62"/>
      <c r="D275" s="62"/>
      <c r="E275" s="62"/>
      <c r="F275" s="62"/>
      <c r="G275" s="62"/>
      <c r="H275" s="62"/>
      <c r="I275" s="62"/>
      <c r="J275" s="62"/>
      <c r="K275" s="62"/>
      <c r="L275" s="63"/>
      <c r="M275" s="1"/>
      <c r="N275" s="1"/>
      <c r="O275" s="1"/>
    </row>
    <row r="276" spans="1:15" ht="12.75" customHeight="1">
      <c r="A276" s="1"/>
      <c r="B276" s="1"/>
      <c r="C276" s="62"/>
      <c r="D276" s="62"/>
      <c r="E276" s="62"/>
      <c r="F276" s="62"/>
      <c r="G276" s="62"/>
      <c r="H276" s="62"/>
      <c r="I276" s="62"/>
      <c r="J276" s="62"/>
      <c r="K276" s="62"/>
      <c r="L276" s="63"/>
      <c r="M276" s="1"/>
      <c r="N276" s="1"/>
      <c r="O276" s="1"/>
    </row>
    <row r="277" spans="1:15" ht="12.75" customHeight="1">
      <c r="A277" s="1"/>
      <c r="B277" s="1"/>
      <c r="C277" s="62"/>
      <c r="D277" s="62"/>
      <c r="E277" s="62"/>
      <c r="F277" s="62"/>
      <c r="G277" s="62"/>
      <c r="H277" s="62"/>
      <c r="I277" s="62"/>
      <c r="J277" s="62"/>
      <c r="K277" s="62"/>
      <c r="L277" s="63"/>
      <c r="M277" s="1"/>
      <c r="N277" s="1"/>
      <c r="O277" s="1"/>
    </row>
    <row r="278" spans="1:15" ht="12.75" customHeight="1">
      <c r="A278" s="1"/>
      <c r="B278" s="1"/>
      <c r="C278" s="62"/>
      <c r="D278" s="62"/>
      <c r="E278" s="62"/>
      <c r="F278" s="62"/>
      <c r="G278" s="62"/>
      <c r="H278" s="62"/>
      <c r="I278" s="62"/>
      <c r="J278" s="62"/>
      <c r="K278" s="62"/>
      <c r="L278" s="63"/>
      <c r="M278" s="1"/>
      <c r="N278" s="1"/>
      <c r="O278" s="1"/>
    </row>
    <row r="279" spans="1:15" ht="12.75" customHeight="1">
      <c r="A279" s="1"/>
      <c r="B279" s="1"/>
      <c r="C279" s="62"/>
      <c r="D279" s="62"/>
      <c r="E279" s="62"/>
      <c r="F279" s="62"/>
      <c r="G279" s="62"/>
      <c r="H279" s="62"/>
      <c r="I279" s="62"/>
      <c r="J279" s="62"/>
      <c r="K279" s="62"/>
      <c r="L279" s="63"/>
      <c r="M279" s="1"/>
      <c r="N279" s="1"/>
      <c r="O279" s="1"/>
    </row>
    <row r="280" spans="1:15" ht="12.75" customHeight="1">
      <c r="A280" s="1"/>
      <c r="B280" s="1"/>
      <c r="C280" s="62"/>
      <c r="D280" s="62"/>
      <c r="E280" s="62"/>
      <c r="F280" s="62"/>
      <c r="G280" s="62"/>
      <c r="H280" s="62"/>
      <c r="I280" s="62"/>
      <c r="J280" s="62"/>
      <c r="K280" s="62"/>
      <c r="L280" s="63"/>
      <c r="M280" s="1"/>
      <c r="N280" s="1"/>
      <c r="O280" s="1"/>
    </row>
    <row r="281" spans="1:15" ht="12.75" customHeight="1">
      <c r="A281" s="1"/>
      <c r="B281" s="1"/>
      <c r="C281" s="62"/>
      <c r="D281" s="62"/>
      <c r="E281" s="62"/>
      <c r="F281" s="62"/>
      <c r="G281" s="62"/>
      <c r="H281" s="62"/>
      <c r="I281" s="62"/>
      <c r="J281" s="62"/>
      <c r="K281" s="62"/>
      <c r="L281" s="63"/>
      <c r="M281" s="1"/>
      <c r="N281" s="1"/>
      <c r="O281" s="1"/>
    </row>
    <row r="282" spans="1:15" ht="12.75" customHeight="1">
      <c r="A282" s="1"/>
      <c r="B282" s="1"/>
      <c r="C282" s="62"/>
      <c r="D282" s="62"/>
      <c r="E282" s="62"/>
      <c r="F282" s="62"/>
      <c r="G282" s="62"/>
      <c r="H282" s="62"/>
      <c r="I282" s="62"/>
      <c r="J282" s="62"/>
      <c r="K282" s="62"/>
      <c r="L282" s="63"/>
      <c r="M282" s="1"/>
      <c r="N282" s="1"/>
      <c r="O282" s="1"/>
    </row>
    <row r="283" spans="1:15" ht="12.75" customHeight="1">
      <c r="A283" s="1"/>
      <c r="B283" s="1"/>
      <c r="C283" s="62"/>
      <c r="D283" s="62"/>
      <c r="E283" s="62"/>
      <c r="F283" s="62"/>
      <c r="G283" s="62"/>
      <c r="H283" s="62"/>
      <c r="I283" s="62"/>
      <c r="J283" s="62"/>
      <c r="K283" s="62"/>
      <c r="L283" s="63"/>
      <c r="M283" s="1"/>
      <c r="N283" s="1"/>
      <c r="O283" s="1"/>
    </row>
    <row r="284" spans="1:15" ht="12.75" customHeight="1">
      <c r="A284" s="1"/>
      <c r="B284" s="1"/>
      <c r="C284" s="62"/>
      <c r="D284" s="62"/>
      <c r="E284" s="62"/>
      <c r="F284" s="62"/>
      <c r="G284" s="62"/>
      <c r="H284" s="62"/>
      <c r="I284" s="62"/>
      <c r="J284" s="62"/>
      <c r="K284" s="62"/>
      <c r="L284" s="63"/>
      <c r="M284" s="1"/>
      <c r="N284" s="1"/>
      <c r="O284" s="1"/>
    </row>
    <row r="285" spans="1:15" ht="12.75" customHeight="1">
      <c r="A285" s="1"/>
      <c r="B285" s="1"/>
      <c r="C285" s="62"/>
      <c r="D285" s="62"/>
      <c r="E285" s="62"/>
      <c r="F285" s="62"/>
      <c r="G285" s="62"/>
      <c r="H285" s="62"/>
      <c r="I285" s="62"/>
      <c r="J285" s="62"/>
      <c r="K285" s="62"/>
      <c r="L285" s="63"/>
      <c r="M285" s="1"/>
      <c r="N285" s="1"/>
      <c r="O285" s="1"/>
    </row>
    <row r="286" spans="1:15" ht="12.75" customHeight="1">
      <c r="A286" s="1"/>
      <c r="B286" s="1"/>
      <c r="C286" s="62"/>
      <c r="D286" s="62"/>
      <c r="E286" s="62"/>
      <c r="F286" s="62"/>
      <c r="G286" s="62"/>
      <c r="H286" s="62"/>
      <c r="I286" s="62"/>
      <c r="J286" s="62"/>
      <c r="K286" s="62"/>
      <c r="L286" s="63"/>
      <c r="M286" s="1"/>
      <c r="N286" s="1"/>
      <c r="O286" s="1"/>
    </row>
    <row r="287" spans="1:15" ht="12.75" customHeight="1">
      <c r="A287" s="1"/>
      <c r="B287" s="1"/>
      <c r="C287" s="62"/>
      <c r="D287" s="62"/>
      <c r="E287" s="62"/>
      <c r="F287" s="62"/>
      <c r="G287" s="62"/>
      <c r="H287" s="62"/>
      <c r="I287" s="62"/>
      <c r="J287" s="62"/>
      <c r="K287" s="62"/>
      <c r="L287" s="63"/>
      <c r="M287" s="1"/>
      <c r="N287" s="1"/>
      <c r="O287" s="1"/>
    </row>
    <row r="288" spans="1:15" ht="12.75" customHeight="1">
      <c r="A288" s="1"/>
      <c r="B288" s="1"/>
      <c r="C288" s="62"/>
      <c r="D288" s="62"/>
      <c r="E288" s="62"/>
      <c r="F288" s="62"/>
      <c r="G288" s="62"/>
      <c r="H288" s="62"/>
      <c r="I288" s="62"/>
      <c r="J288" s="62"/>
      <c r="K288" s="62"/>
      <c r="L288" s="63"/>
      <c r="M288" s="1"/>
      <c r="N288" s="1"/>
      <c r="O288" s="1"/>
    </row>
    <row r="289" spans="1:15" ht="12.75" customHeight="1">
      <c r="A289" s="1"/>
      <c r="B289" s="1"/>
      <c r="C289" s="62"/>
      <c r="D289" s="62"/>
      <c r="E289" s="62"/>
      <c r="F289" s="62"/>
      <c r="G289" s="62"/>
      <c r="H289" s="62"/>
      <c r="I289" s="62"/>
      <c r="J289" s="62"/>
      <c r="K289" s="62"/>
      <c r="L289" s="63"/>
      <c r="M289" s="1"/>
      <c r="N289" s="1"/>
      <c r="O289" s="1"/>
    </row>
    <row r="290" spans="1:15" ht="12.75" customHeight="1">
      <c r="A290" s="1"/>
      <c r="B290" s="1"/>
      <c r="C290" s="62"/>
      <c r="D290" s="62"/>
      <c r="E290" s="62"/>
      <c r="F290" s="62"/>
      <c r="G290" s="62"/>
      <c r="H290" s="62"/>
      <c r="I290" s="62"/>
      <c r="J290" s="62"/>
      <c r="K290" s="62"/>
      <c r="L290" s="63"/>
      <c r="M290" s="1"/>
      <c r="N290" s="1"/>
      <c r="O290" s="1"/>
    </row>
    <row r="291" spans="1:15" ht="12.75" customHeight="1">
      <c r="A291" s="1"/>
      <c r="B291" s="1"/>
      <c r="C291" s="62"/>
      <c r="D291" s="62"/>
      <c r="E291" s="62"/>
      <c r="F291" s="62"/>
      <c r="G291" s="62"/>
      <c r="H291" s="62"/>
      <c r="I291" s="62"/>
      <c r="J291" s="62"/>
      <c r="K291" s="62"/>
      <c r="L291" s="63"/>
      <c r="M291" s="1"/>
      <c r="N291" s="1"/>
      <c r="O291" s="1"/>
    </row>
    <row r="292" spans="1:15" ht="12.75" customHeight="1">
      <c r="A292" s="1"/>
      <c r="B292" s="1"/>
      <c r="C292" s="62"/>
      <c r="D292" s="62"/>
      <c r="E292" s="62"/>
      <c r="F292" s="62"/>
      <c r="G292" s="62"/>
      <c r="H292" s="62"/>
      <c r="I292" s="62"/>
      <c r="J292" s="62"/>
      <c r="K292" s="62"/>
      <c r="L292" s="63"/>
      <c r="M292" s="1"/>
      <c r="N292" s="1"/>
      <c r="O292" s="1"/>
    </row>
    <row r="293" spans="1:15" ht="12.75" customHeight="1">
      <c r="A293" s="1"/>
      <c r="B293" s="1"/>
      <c r="C293" s="68"/>
      <c r="D293" s="68"/>
      <c r="E293" s="68"/>
      <c r="F293" s="68"/>
      <c r="G293" s="68"/>
      <c r="H293" s="68"/>
      <c r="I293" s="68"/>
      <c r="J293" s="68"/>
      <c r="K293" s="68"/>
      <c r="L293" s="63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63"/>
      <c r="M294" s="1"/>
      <c r="N294" s="1"/>
      <c r="O294" s="1"/>
    </row>
    <row r="295" spans="1:15" ht="12.75" customHeight="1">
      <c r="A295" s="1"/>
      <c r="B295" s="1"/>
      <c r="C295" s="62"/>
      <c r="D295" s="62"/>
      <c r="E295" s="62"/>
      <c r="F295" s="62"/>
      <c r="G295" s="62"/>
      <c r="H295" s="62"/>
      <c r="I295" s="62"/>
      <c r="J295" s="62"/>
      <c r="K295" s="62"/>
      <c r="L295" s="63"/>
      <c r="M295" s="1"/>
      <c r="N295" s="1"/>
      <c r="O295" s="1"/>
    </row>
    <row r="296" spans="1:15" ht="12.75" customHeight="1">
      <c r="A296" s="1"/>
      <c r="B296" s="1"/>
      <c r="C296" s="62"/>
      <c r="D296" s="62"/>
      <c r="E296" s="62"/>
      <c r="F296" s="62"/>
      <c r="G296" s="62"/>
      <c r="H296" s="62"/>
      <c r="I296" s="62"/>
      <c r="J296" s="62"/>
      <c r="K296" s="62"/>
      <c r="L296" s="63"/>
      <c r="M296" s="1"/>
      <c r="N296" s="1"/>
      <c r="O296" s="1"/>
    </row>
    <row r="297" spans="1:15" ht="12.75" customHeight="1">
      <c r="A297" s="1"/>
      <c r="B297" s="1"/>
      <c r="C297" s="62"/>
      <c r="D297" s="62"/>
      <c r="E297" s="62"/>
      <c r="F297" s="62"/>
      <c r="G297" s="62"/>
      <c r="H297" s="62"/>
      <c r="I297" s="62"/>
      <c r="J297" s="62"/>
      <c r="K297" s="62"/>
      <c r="L297" s="63"/>
      <c r="M297" s="1"/>
      <c r="N297" s="1"/>
      <c r="O297" s="1"/>
    </row>
    <row r="298" spans="1:15" ht="12.75" customHeight="1">
      <c r="A298" s="1"/>
      <c r="B298" s="1"/>
      <c r="C298" s="62"/>
      <c r="D298" s="62"/>
      <c r="E298" s="62"/>
      <c r="F298" s="62"/>
      <c r="G298" s="62"/>
      <c r="H298" s="62"/>
      <c r="I298" s="62"/>
      <c r="J298" s="62"/>
      <c r="K298" s="62"/>
      <c r="L298" s="63"/>
      <c r="M298" s="1"/>
      <c r="N298" s="1"/>
      <c r="O298" s="1"/>
    </row>
    <row r="299" spans="1:15" ht="12.75" customHeight="1">
      <c r="A299" s="1"/>
      <c r="B299" s="1"/>
      <c r="C299" s="62"/>
      <c r="D299" s="62"/>
      <c r="E299" s="62"/>
      <c r="F299" s="62"/>
      <c r="G299" s="62"/>
      <c r="H299" s="62"/>
      <c r="I299" s="62"/>
      <c r="J299" s="62"/>
      <c r="K299" s="62"/>
      <c r="L299" s="63"/>
      <c r="M299" s="1"/>
      <c r="N299" s="1"/>
      <c r="O299" s="1"/>
    </row>
    <row r="300" spans="1:15" ht="12.75" customHeight="1">
      <c r="A300" s="1"/>
      <c r="B300" s="1"/>
      <c r="C300" s="62"/>
      <c r="D300" s="62"/>
      <c r="E300" s="62"/>
      <c r="F300" s="62"/>
      <c r="G300" s="62"/>
      <c r="H300" s="62"/>
      <c r="I300" s="62"/>
      <c r="J300" s="62"/>
      <c r="K300" s="62"/>
      <c r="L300" s="63"/>
      <c r="M300" s="1"/>
      <c r="N300" s="1"/>
      <c r="O300" s="1"/>
    </row>
    <row r="301" spans="1:15" ht="12.75" customHeight="1">
      <c r="A301" s="1"/>
      <c r="B301" s="1"/>
      <c r="C301" s="62"/>
      <c r="D301" s="62"/>
      <c r="E301" s="62"/>
      <c r="F301" s="62"/>
      <c r="G301" s="62"/>
      <c r="H301" s="62"/>
      <c r="I301" s="62"/>
      <c r="J301" s="62"/>
      <c r="K301" s="62"/>
      <c r="L301" s="63"/>
      <c r="M301" s="1"/>
      <c r="N301" s="1"/>
      <c r="O301" s="1"/>
    </row>
    <row r="302" spans="1:15" ht="12.75" customHeight="1">
      <c r="A302" s="1"/>
      <c r="B302" s="1"/>
      <c r="C302" s="62"/>
      <c r="D302" s="62"/>
      <c r="E302" s="62"/>
      <c r="F302" s="62"/>
      <c r="G302" s="62"/>
      <c r="H302" s="62"/>
      <c r="I302" s="62"/>
      <c r="J302" s="62"/>
      <c r="K302" s="62"/>
      <c r="L302" s="63"/>
      <c r="M302" s="1"/>
      <c r="N302" s="1"/>
      <c r="O302" s="1"/>
    </row>
    <row r="303" spans="1:15" ht="12.75" customHeight="1">
      <c r="A303" s="1"/>
      <c r="B303" s="1"/>
      <c r="C303" s="62"/>
      <c r="D303" s="62"/>
      <c r="E303" s="62"/>
      <c r="F303" s="62"/>
      <c r="G303" s="62"/>
      <c r="H303" s="62"/>
      <c r="I303" s="62"/>
      <c r="J303" s="62"/>
      <c r="K303" s="62"/>
      <c r="L303" s="63"/>
      <c r="M303" s="1"/>
      <c r="N303" s="1"/>
      <c r="O303" s="1"/>
    </row>
    <row r="304" spans="1:15" ht="12.75" customHeight="1">
      <c r="A304" s="1"/>
      <c r="B304" s="1"/>
      <c r="C304" s="62"/>
      <c r="D304" s="62"/>
      <c r="E304" s="62"/>
      <c r="F304" s="62"/>
      <c r="G304" s="62"/>
      <c r="H304" s="62"/>
      <c r="I304" s="62"/>
      <c r="J304" s="62"/>
      <c r="K304" s="62"/>
      <c r="L304" s="63"/>
      <c r="M304" s="1"/>
      <c r="N304" s="1"/>
      <c r="O304" s="1"/>
    </row>
    <row r="305" spans="1:15" ht="12.75" customHeight="1">
      <c r="A305" s="1"/>
      <c r="B305" s="1"/>
      <c r="C305" s="62"/>
      <c r="D305" s="62"/>
      <c r="E305" s="62"/>
      <c r="F305" s="62"/>
      <c r="G305" s="62"/>
      <c r="H305" s="62"/>
      <c r="I305" s="62"/>
      <c r="J305" s="62"/>
      <c r="K305" s="62"/>
      <c r="L305" s="63"/>
      <c r="M305" s="1"/>
      <c r="N305" s="1"/>
      <c r="O305" s="1"/>
    </row>
    <row r="306" spans="1:15" ht="12.75" customHeight="1">
      <c r="A306" s="1"/>
      <c r="B306" s="1"/>
      <c r="C306" s="62"/>
      <c r="D306" s="62"/>
      <c r="E306" s="62"/>
      <c r="F306" s="62"/>
      <c r="G306" s="62"/>
      <c r="H306" s="62"/>
      <c r="I306" s="62"/>
      <c r="J306" s="62"/>
      <c r="K306" s="62"/>
      <c r="L306" s="63"/>
      <c r="M306" s="1"/>
      <c r="N306" s="1"/>
      <c r="O306" s="1"/>
    </row>
    <row r="307" spans="1:15" ht="12.75" customHeight="1">
      <c r="A307" s="1"/>
      <c r="B307" s="1"/>
      <c r="C307" s="62"/>
      <c r="D307" s="62"/>
      <c r="E307" s="62"/>
      <c r="F307" s="62"/>
      <c r="G307" s="62"/>
      <c r="H307" s="62"/>
      <c r="I307" s="62"/>
      <c r="J307" s="62"/>
      <c r="K307" s="62"/>
      <c r="L307" s="63"/>
      <c r="M307" s="1"/>
      <c r="N307" s="1"/>
      <c r="O307" s="1"/>
    </row>
    <row r="308" spans="1:15" ht="12.75" customHeight="1">
      <c r="A308" s="1"/>
      <c r="B308" s="1"/>
      <c r="C308" s="62"/>
      <c r="D308" s="62"/>
      <c r="E308" s="62"/>
      <c r="F308" s="62"/>
      <c r="G308" s="62"/>
      <c r="H308" s="62"/>
      <c r="I308" s="62"/>
      <c r="J308" s="62"/>
      <c r="K308" s="62"/>
      <c r="L308" s="63"/>
      <c r="M308" s="1"/>
      <c r="N308" s="1"/>
      <c r="O308" s="1"/>
    </row>
    <row r="309" spans="1:15" ht="12.75" customHeight="1">
      <c r="A309" s="1"/>
      <c r="B309" s="1"/>
      <c r="C309" s="62"/>
      <c r="D309" s="62"/>
      <c r="E309" s="62"/>
      <c r="F309" s="62"/>
      <c r="G309" s="62"/>
      <c r="H309" s="62"/>
      <c r="I309" s="62"/>
      <c r="J309" s="62"/>
      <c r="K309" s="62"/>
      <c r="L309" s="63"/>
      <c r="M309" s="1"/>
      <c r="N309" s="1"/>
      <c r="O309" s="1"/>
    </row>
    <row r="310" spans="1:15" ht="12.75" customHeight="1">
      <c r="A310" s="1"/>
      <c r="B310" s="1"/>
      <c r="C310" s="62"/>
      <c r="D310" s="62"/>
      <c r="E310" s="62"/>
      <c r="F310" s="62"/>
      <c r="G310" s="62"/>
      <c r="H310" s="62"/>
      <c r="I310" s="62"/>
      <c r="J310" s="62"/>
      <c r="K310" s="62"/>
      <c r="L310" s="63"/>
      <c r="M310" s="1"/>
      <c r="N310" s="1"/>
      <c r="O310" s="1"/>
    </row>
    <row r="311" spans="1:15" ht="12.75" customHeight="1">
      <c r="A311" s="1"/>
      <c r="B311" s="1"/>
      <c r="C311" s="62"/>
      <c r="D311" s="62"/>
      <c r="E311" s="62"/>
      <c r="F311" s="62"/>
      <c r="G311" s="62"/>
      <c r="H311" s="62"/>
      <c r="I311" s="62"/>
      <c r="J311" s="62"/>
      <c r="K311" s="62"/>
      <c r="L311" s="63"/>
      <c r="M311" s="1"/>
      <c r="N311" s="1"/>
      <c r="O311" s="1"/>
    </row>
    <row r="312" spans="1:15" ht="12.75" customHeight="1">
      <c r="A312" s="1"/>
      <c r="B312" s="1"/>
      <c r="C312" s="62"/>
      <c r="D312" s="62"/>
      <c r="E312" s="62"/>
      <c r="F312" s="62"/>
      <c r="G312" s="62"/>
      <c r="H312" s="62"/>
      <c r="I312" s="62"/>
      <c r="J312" s="62"/>
      <c r="K312" s="62"/>
      <c r="L312" s="63"/>
      <c r="M312" s="1"/>
      <c r="N312" s="1"/>
      <c r="O312" s="1"/>
    </row>
    <row r="313" spans="1:15" ht="12.75" customHeight="1">
      <c r="A313" s="1"/>
      <c r="B313" s="1"/>
      <c r="C313" s="62"/>
      <c r="D313" s="62"/>
      <c r="E313" s="62"/>
      <c r="F313" s="62"/>
      <c r="G313" s="62"/>
      <c r="H313" s="62"/>
      <c r="I313" s="62"/>
      <c r="J313" s="62"/>
      <c r="K313" s="62"/>
      <c r="L313" s="63"/>
      <c r="M313" s="1"/>
      <c r="N313" s="1"/>
      <c r="O313" s="1"/>
    </row>
    <row r="314" spans="1:15" ht="12.75" customHeight="1">
      <c r="A314" s="1"/>
      <c r="B314" s="1"/>
      <c r="C314" s="62"/>
      <c r="D314" s="62"/>
      <c r="E314" s="62"/>
      <c r="F314" s="62"/>
      <c r="G314" s="62"/>
      <c r="H314" s="62"/>
      <c r="I314" s="62"/>
      <c r="J314" s="62"/>
      <c r="K314" s="62"/>
      <c r="L314" s="63"/>
      <c r="M314" s="1"/>
      <c r="N314" s="1"/>
      <c r="O314" s="1"/>
    </row>
    <row r="315" spans="1:15" ht="12.75" customHeight="1">
      <c r="A315" s="1"/>
      <c r="B315" s="1"/>
      <c r="C315" s="62"/>
      <c r="D315" s="62"/>
      <c r="E315" s="62"/>
      <c r="F315" s="62"/>
      <c r="G315" s="62"/>
      <c r="H315" s="62"/>
      <c r="I315" s="62"/>
      <c r="J315" s="62"/>
      <c r="K315" s="62"/>
      <c r="L315" s="63"/>
      <c r="M315" s="1"/>
      <c r="N315" s="1"/>
      <c r="O315" s="1"/>
    </row>
    <row r="316" spans="1:15" ht="12.75" customHeight="1">
      <c r="A316" s="1"/>
      <c r="B316" s="1"/>
      <c r="C316" s="62"/>
      <c r="D316" s="62"/>
      <c r="E316" s="62"/>
      <c r="F316" s="62"/>
      <c r="G316" s="62"/>
      <c r="H316" s="62"/>
      <c r="I316" s="62"/>
      <c r="J316" s="62"/>
      <c r="K316" s="62"/>
      <c r="L316" s="63"/>
      <c r="M316" s="1"/>
      <c r="N316" s="1"/>
      <c r="O316" s="1"/>
    </row>
    <row r="317" spans="1:15" ht="12.75" customHeight="1">
      <c r="A317" s="1"/>
      <c r="B317" s="1"/>
      <c r="C317" s="62"/>
      <c r="D317" s="62"/>
      <c r="E317" s="62"/>
      <c r="F317" s="62"/>
      <c r="G317" s="62"/>
      <c r="H317" s="62"/>
      <c r="I317" s="62"/>
      <c r="J317" s="62"/>
      <c r="K317" s="62"/>
      <c r="L317" s="63"/>
      <c r="M317" s="1"/>
      <c r="N317" s="1"/>
      <c r="O317" s="1"/>
    </row>
    <row r="318" spans="1:15" ht="12.75" customHeight="1">
      <c r="A318" s="1"/>
      <c r="B318" s="1"/>
      <c r="C318" s="62"/>
      <c r="D318" s="62"/>
      <c r="E318" s="62"/>
      <c r="F318" s="62"/>
      <c r="G318" s="62"/>
      <c r="H318" s="62"/>
      <c r="I318" s="62"/>
      <c r="J318" s="62"/>
      <c r="K318" s="62"/>
      <c r="L318" s="63"/>
      <c r="M318" s="1"/>
      <c r="N318" s="1"/>
      <c r="O318" s="1"/>
    </row>
    <row r="319" spans="1:15" ht="12.75" customHeight="1">
      <c r="A319" s="1"/>
      <c r="B319" s="1"/>
      <c r="C319" s="62"/>
      <c r="D319" s="62"/>
      <c r="E319" s="62"/>
      <c r="F319" s="62"/>
      <c r="G319" s="62"/>
      <c r="H319" s="62"/>
      <c r="I319" s="62"/>
      <c r="J319" s="62"/>
      <c r="K319" s="62"/>
      <c r="L319" s="63"/>
      <c r="M319" s="1"/>
      <c r="N319" s="1"/>
      <c r="O319" s="1"/>
    </row>
    <row r="320" spans="1:15" ht="12.75" customHeight="1">
      <c r="A320" s="1"/>
      <c r="B320" s="1"/>
      <c r="C320" s="62"/>
      <c r="D320" s="62"/>
      <c r="E320" s="62"/>
      <c r="F320" s="62"/>
      <c r="G320" s="62"/>
      <c r="H320" s="62"/>
      <c r="I320" s="62"/>
      <c r="J320" s="62"/>
      <c r="K320" s="62"/>
      <c r="L320" s="63"/>
      <c r="M320" s="1"/>
      <c r="N320" s="1"/>
      <c r="O320" s="1"/>
    </row>
    <row r="321" spans="1:15" ht="12.75" customHeight="1">
      <c r="A321" s="1"/>
      <c r="B321" s="1"/>
      <c r="C321" s="62"/>
      <c r="D321" s="62"/>
      <c r="E321" s="62"/>
      <c r="F321" s="62"/>
      <c r="G321" s="62"/>
      <c r="H321" s="62"/>
      <c r="I321" s="62"/>
      <c r="J321" s="62"/>
      <c r="K321" s="62"/>
      <c r="L321" s="63"/>
      <c r="M321" s="1"/>
      <c r="N321" s="1"/>
      <c r="O321" s="1"/>
    </row>
    <row r="322" spans="1:15" ht="12.75" customHeight="1">
      <c r="A322" s="1"/>
      <c r="B322" s="1"/>
      <c r="C322" s="62"/>
      <c r="D322" s="62"/>
      <c r="E322" s="62"/>
      <c r="F322" s="62"/>
      <c r="G322" s="62"/>
      <c r="H322" s="62"/>
      <c r="I322" s="62"/>
      <c r="J322" s="62"/>
      <c r="K322" s="62"/>
      <c r="L322" s="63"/>
      <c r="M322" s="1"/>
      <c r="N322" s="1"/>
      <c r="O322" s="1"/>
    </row>
    <row r="323" spans="1:15" ht="12.75" customHeight="1">
      <c r="A323" s="1"/>
      <c r="B323" s="1"/>
      <c r="C323" s="62"/>
      <c r="D323" s="62"/>
      <c r="E323" s="62"/>
      <c r="F323" s="62"/>
      <c r="G323" s="62"/>
      <c r="H323" s="62"/>
      <c r="I323" s="62"/>
      <c r="J323" s="62"/>
      <c r="K323" s="62"/>
      <c r="L323" s="63"/>
      <c r="M323" s="1"/>
      <c r="N323" s="1"/>
      <c r="O323" s="1"/>
    </row>
    <row r="324" spans="1:15" ht="12.75" customHeight="1">
      <c r="A324" s="1"/>
      <c r="B324" s="1"/>
      <c r="C324" s="62"/>
      <c r="D324" s="62"/>
      <c r="E324" s="62"/>
      <c r="F324" s="62"/>
      <c r="G324" s="62"/>
      <c r="H324" s="62"/>
      <c r="I324" s="62"/>
      <c r="J324" s="62"/>
      <c r="K324" s="62"/>
      <c r="L324" s="63"/>
      <c r="M324" s="1"/>
      <c r="N324" s="1"/>
      <c r="O324" s="1"/>
    </row>
    <row r="325" spans="1:15" ht="12.75" customHeight="1">
      <c r="A325" s="1"/>
      <c r="B325" s="1"/>
      <c r="C325" s="62"/>
      <c r="D325" s="62"/>
      <c r="E325" s="62"/>
      <c r="F325" s="62"/>
      <c r="G325" s="62"/>
      <c r="H325" s="62"/>
      <c r="I325" s="62"/>
      <c r="J325" s="62"/>
      <c r="K325" s="62"/>
      <c r="L325" s="63"/>
      <c r="M325" s="1"/>
      <c r="N325" s="1"/>
      <c r="O325" s="1"/>
    </row>
    <row r="326" spans="1:15" ht="12.75" customHeight="1">
      <c r="A326" s="1"/>
      <c r="B326" s="1"/>
      <c r="C326" s="62"/>
      <c r="D326" s="62"/>
      <c r="E326" s="62"/>
      <c r="F326" s="62"/>
      <c r="G326" s="62"/>
      <c r="H326" s="62"/>
      <c r="I326" s="62"/>
      <c r="J326" s="62"/>
      <c r="K326" s="62"/>
      <c r="L326" s="63"/>
      <c r="M326" s="1"/>
      <c r="N326" s="1"/>
      <c r="O326" s="1"/>
    </row>
    <row r="327" spans="1:15" ht="12.75" customHeight="1">
      <c r="A327" s="1"/>
      <c r="B327" s="1"/>
      <c r="C327" s="62"/>
      <c r="D327" s="62"/>
      <c r="E327" s="62"/>
      <c r="F327" s="62"/>
      <c r="G327" s="62"/>
      <c r="H327" s="62"/>
      <c r="I327" s="62"/>
      <c r="J327" s="62"/>
      <c r="K327" s="62"/>
      <c r="L327" s="63"/>
      <c r="M327" s="1"/>
      <c r="N327" s="1"/>
      <c r="O327" s="1"/>
    </row>
    <row r="328" spans="1:15" ht="12.75" customHeight="1">
      <c r="A328" s="1"/>
      <c r="B328" s="1"/>
      <c r="C328" s="62"/>
      <c r="D328" s="62"/>
      <c r="E328" s="62"/>
      <c r="F328" s="62"/>
      <c r="G328" s="62"/>
      <c r="H328" s="62"/>
      <c r="I328" s="62"/>
      <c r="J328" s="62"/>
      <c r="K328" s="62"/>
      <c r="L328" s="63"/>
      <c r="M328" s="1"/>
      <c r="N328" s="1"/>
      <c r="O328" s="1"/>
    </row>
    <row r="329" spans="1:15" ht="12.75" customHeight="1">
      <c r="A329" s="1"/>
      <c r="B329" s="1"/>
      <c r="C329" s="62"/>
      <c r="D329" s="62"/>
      <c r="E329" s="62"/>
      <c r="F329" s="62"/>
      <c r="G329" s="62"/>
      <c r="H329" s="62"/>
      <c r="I329" s="62"/>
      <c r="J329" s="62"/>
      <c r="K329" s="62"/>
      <c r="L329" s="63"/>
      <c r="M329" s="1"/>
      <c r="N329" s="1"/>
      <c r="O329" s="1"/>
    </row>
    <row r="330" spans="1:15" ht="12.75" customHeight="1">
      <c r="A330" s="1"/>
      <c r="B330" s="1"/>
      <c r="C330" s="62"/>
      <c r="D330" s="62"/>
      <c r="E330" s="62"/>
      <c r="F330" s="62"/>
      <c r="G330" s="62"/>
      <c r="H330" s="62"/>
      <c r="I330" s="62"/>
      <c r="J330" s="62"/>
      <c r="K330" s="62"/>
      <c r="L330" s="63"/>
      <c r="M330" s="1"/>
      <c r="N330" s="1"/>
      <c r="O330" s="1"/>
    </row>
    <row r="331" spans="1:15" ht="12.75" customHeight="1">
      <c r="A331" s="1"/>
      <c r="B331" s="1"/>
      <c r="C331" s="62"/>
      <c r="D331" s="62"/>
      <c r="E331" s="62"/>
      <c r="F331" s="62"/>
      <c r="G331" s="62"/>
      <c r="H331" s="62"/>
      <c r="I331" s="62"/>
      <c r="J331" s="62"/>
      <c r="K331" s="62"/>
      <c r="L331" s="63"/>
      <c r="M331" s="1"/>
      <c r="N331" s="1"/>
      <c r="O331" s="1"/>
    </row>
    <row r="332" spans="1:15" ht="12.75" customHeight="1">
      <c r="A332" s="1"/>
      <c r="B332" s="1"/>
      <c r="C332" s="62"/>
      <c r="D332" s="62"/>
      <c r="E332" s="62"/>
      <c r="F332" s="62"/>
      <c r="G332" s="62"/>
      <c r="H332" s="62"/>
      <c r="I332" s="62"/>
      <c r="J332" s="62"/>
      <c r="K332" s="62"/>
      <c r="L332" s="63"/>
      <c r="M332" s="1"/>
      <c r="N332" s="1"/>
      <c r="O332" s="1"/>
    </row>
    <row r="333" spans="1:15" ht="12.75" customHeight="1">
      <c r="A333" s="1"/>
      <c r="B333" s="1"/>
      <c r="C333" s="62"/>
      <c r="D333" s="62"/>
      <c r="E333" s="62"/>
      <c r="F333" s="62"/>
      <c r="G333" s="62"/>
      <c r="H333" s="62"/>
      <c r="I333" s="62"/>
      <c r="J333" s="62"/>
      <c r="K333" s="62"/>
      <c r="L333" s="63"/>
      <c r="M333" s="1"/>
      <c r="N333" s="1"/>
      <c r="O333" s="1"/>
    </row>
    <row r="334" spans="1:15" ht="12.75" customHeight="1">
      <c r="A334" s="1"/>
      <c r="B334" s="1"/>
      <c r="C334" s="68"/>
      <c r="D334" s="68"/>
      <c r="E334" s="62"/>
      <c r="F334" s="62"/>
      <c r="G334" s="62"/>
      <c r="H334" s="68"/>
      <c r="I334" s="68"/>
      <c r="J334" s="68"/>
      <c r="K334" s="68"/>
      <c r="L334" s="63"/>
      <c r="M334" s="1"/>
      <c r="N334" s="1"/>
      <c r="O334" s="1"/>
    </row>
    <row r="335" spans="1:15" ht="12.75" customHeight="1">
      <c r="A335" s="1"/>
      <c r="B335" s="1"/>
      <c r="C335" s="62"/>
      <c r="D335" s="62"/>
      <c r="E335" s="62"/>
      <c r="F335" s="62"/>
      <c r="G335" s="62"/>
      <c r="H335" s="62"/>
      <c r="I335" s="62"/>
      <c r="J335" s="62"/>
      <c r="K335" s="62"/>
      <c r="L335" s="63"/>
      <c r="M335" s="1"/>
      <c r="N335" s="1"/>
      <c r="O335" s="1"/>
    </row>
    <row r="336" spans="1:15" ht="12.75" customHeight="1">
      <c r="A336" s="1"/>
      <c r="B336" s="1"/>
      <c r="C336" s="62"/>
      <c r="D336" s="62"/>
      <c r="E336" s="62"/>
      <c r="F336" s="62"/>
      <c r="G336" s="62"/>
      <c r="H336" s="62"/>
      <c r="I336" s="62"/>
      <c r="J336" s="62"/>
      <c r="K336" s="62"/>
      <c r="L336" s="63"/>
      <c r="M336" s="1"/>
      <c r="N336" s="1"/>
      <c r="O336" s="1"/>
    </row>
    <row r="337" spans="1:15" ht="12.75" customHeight="1">
      <c r="A337" s="1"/>
      <c r="B337" s="1"/>
      <c r="C337" s="62"/>
      <c r="D337" s="62"/>
      <c r="E337" s="62"/>
      <c r="F337" s="62"/>
      <c r="G337" s="62"/>
      <c r="H337" s="62"/>
      <c r="I337" s="62"/>
      <c r="J337" s="62"/>
      <c r="K337" s="62"/>
      <c r="L337" s="63"/>
      <c r="M337" s="1"/>
      <c r="N337" s="1"/>
      <c r="O337" s="1"/>
    </row>
    <row r="338" spans="1:15" ht="12.75" customHeight="1">
      <c r="A338" s="1"/>
      <c r="B338" s="1"/>
      <c r="C338" s="62"/>
      <c r="D338" s="62"/>
      <c r="E338" s="62"/>
      <c r="F338" s="62"/>
      <c r="G338" s="62"/>
      <c r="H338" s="62"/>
      <c r="I338" s="62"/>
      <c r="J338" s="62"/>
      <c r="K338" s="62"/>
      <c r="L338" s="63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51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06"/>
      <c r="B1" s="307"/>
      <c r="C1" s="72"/>
      <c r="D1" s="72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73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45175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0"/>
      <c r="B8" s="5"/>
      <c r="C8" s="5"/>
      <c r="D8" s="5"/>
      <c r="E8" s="5"/>
      <c r="F8" s="5"/>
      <c r="G8" s="74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299" t="s">
        <v>16</v>
      </c>
      <c r="B9" s="301" t="s">
        <v>18</v>
      </c>
      <c r="C9" s="305" t="s">
        <v>20</v>
      </c>
      <c r="D9" s="305" t="s">
        <v>21</v>
      </c>
      <c r="E9" s="296" t="s">
        <v>22</v>
      </c>
      <c r="F9" s="297"/>
      <c r="G9" s="298"/>
      <c r="H9" s="296" t="s">
        <v>23</v>
      </c>
      <c r="I9" s="297"/>
      <c r="J9" s="298"/>
      <c r="K9" s="26"/>
      <c r="L9" s="27"/>
      <c r="M9" s="53"/>
      <c r="N9" s="1"/>
      <c r="O9" s="1"/>
    </row>
    <row r="10" spans="1:15" ht="42.75" customHeight="1">
      <c r="A10" s="303"/>
      <c r="B10" s="304"/>
      <c r="C10" s="304"/>
      <c r="D10" s="30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312</v>
      </c>
      <c r="C11" s="31">
        <v>515.79999999999995</v>
      </c>
      <c r="D11" s="38">
        <v>513.51666666666665</v>
      </c>
      <c r="E11" s="38">
        <v>507.58333333333326</v>
      </c>
      <c r="F11" s="38">
        <v>499.36666666666662</v>
      </c>
      <c r="G11" s="38">
        <v>493.43333333333322</v>
      </c>
      <c r="H11" s="38">
        <v>521.73333333333335</v>
      </c>
      <c r="I11" s="38">
        <v>527.66666666666674</v>
      </c>
      <c r="J11" s="38">
        <v>535.88333333333333</v>
      </c>
      <c r="K11" s="31">
        <v>519.45000000000005</v>
      </c>
      <c r="L11" s="31">
        <v>505.3</v>
      </c>
      <c r="M11" s="31">
        <v>8.7741000000000007</v>
      </c>
      <c r="N11" s="1"/>
      <c r="O11" s="1"/>
    </row>
    <row r="12" spans="1:15" ht="12" customHeight="1">
      <c r="A12" s="33">
        <v>2</v>
      </c>
      <c r="B12" s="58" t="s">
        <v>313</v>
      </c>
      <c r="C12" s="31">
        <v>32440.1</v>
      </c>
      <c r="D12" s="38">
        <v>32568.966666666664</v>
      </c>
      <c r="E12" s="38">
        <v>32104.783333333326</v>
      </c>
      <c r="F12" s="38">
        <v>31769.466666666664</v>
      </c>
      <c r="G12" s="38">
        <v>31305.283333333326</v>
      </c>
      <c r="H12" s="38">
        <v>32904.283333333326</v>
      </c>
      <c r="I12" s="38">
        <v>33368.466666666667</v>
      </c>
      <c r="J12" s="38">
        <v>33703.783333333326</v>
      </c>
      <c r="K12" s="31">
        <v>33033.15</v>
      </c>
      <c r="L12" s="31">
        <v>32233.65</v>
      </c>
      <c r="M12" s="31">
        <v>4.9439999999999998E-2</v>
      </c>
      <c r="N12" s="1"/>
      <c r="O12" s="1"/>
    </row>
    <row r="13" spans="1:15" ht="12" customHeight="1">
      <c r="A13" s="33">
        <v>3</v>
      </c>
      <c r="B13" s="58" t="s">
        <v>316</v>
      </c>
      <c r="C13" s="31">
        <v>613.20000000000005</v>
      </c>
      <c r="D13" s="38">
        <v>606.06666666666661</v>
      </c>
      <c r="E13" s="38">
        <v>592.23333333333323</v>
      </c>
      <c r="F13" s="38">
        <v>571.26666666666665</v>
      </c>
      <c r="G13" s="38">
        <v>557.43333333333328</v>
      </c>
      <c r="H13" s="38">
        <v>627.03333333333319</v>
      </c>
      <c r="I13" s="38">
        <v>640.86666666666667</v>
      </c>
      <c r="J13" s="38">
        <v>661.83333333333314</v>
      </c>
      <c r="K13" s="31">
        <v>619.9</v>
      </c>
      <c r="L13" s="31">
        <v>585.1</v>
      </c>
      <c r="M13" s="31">
        <v>14.625349999999999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506.7</v>
      </c>
      <c r="D14" s="38">
        <v>508.11666666666662</v>
      </c>
      <c r="E14" s="38">
        <v>500.23333333333323</v>
      </c>
      <c r="F14" s="38">
        <v>493.76666666666659</v>
      </c>
      <c r="G14" s="38">
        <v>485.88333333333321</v>
      </c>
      <c r="H14" s="38">
        <v>514.58333333333326</v>
      </c>
      <c r="I14" s="38">
        <v>522.46666666666658</v>
      </c>
      <c r="J14" s="38">
        <v>528.93333333333328</v>
      </c>
      <c r="K14" s="31">
        <v>516</v>
      </c>
      <c r="L14" s="31">
        <v>501.65</v>
      </c>
      <c r="M14" s="31">
        <v>46.717869999999998</v>
      </c>
      <c r="N14" s="1"/>
      <c r="O14" s="1"/>
    </row>
    <row r="15" spans="1:15" ht="12" customHeight="1">
      <c r="A15" s="33">
        <v>5</v>
      </c>
      <c r="B15" s="58" t="s">
        <v>317</v>
      </c>
      <c r="C15" s="31">
        <v>1636.7</v>
      </c>
      <c r="D15" s="38">
        <v>1637.2333333333333</v>
      </c>
      <c r="E15" s="38">
        <v>1616.4666666666667</v>
      </c>
      <c r="F15" s="38">
        <v>1596.2333333333333</v>
      </c>
      <c r="G15" s="38">
        <v>1575.4666666666667</v>
      </c>
      <c r="H15" s="38">
        <v>1657.4666666666667</v>
      </c>
      <c r="I15" s="38">
        <v>1678.2333333333336</v>
      </c>
      <c r="J15" s="38">
        <v>1698.4666666666667</v>
      </c>
      <c r="K15" s="31">
        <v>1658</v>
      </c>
      <c r="L15" s="31">
        <v>1617</v>
      </c>
      <c r="M15" s="31">
        <v>1.6133200000000001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4440.8</v>
      </c>
      <c r="D16" s="38">
        <v>4401.9666666666662</v>
      </c>
      <c r="E16" s="38">
        <v>4353.9333333333325</v>
      </c>
      <c r="F16" s="38">
        <v>4267.0666666666666</v>
      </c>
      <c r="G16" s="38">
        <v>4219.0333333333328</v>
      </c>
      <c r="H16" s="38">
        <v>4488.8333333333321</v>
      </c>
      <c r="I16" s="38">
        <v>4536.8666666666668</v>
      </c>
      <c r="J16" s="38">
        <v>4623.7333333333318</v>
      </c>
      <c r="K16" s="31">
        <v>4450</v>
      </c>
      <c r="L16" s="31">
        <v>4315.1000000000004</v>
      </c>
      <c r="M16" s="31">
        <v>3.0615199999999998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22793.25</v>
      </c>
      <c r="D17" s="38">
        <v>22683.516666666666</v>
      </c>
      <c r="E17" s="38">
        <v>22468.033333333333</v>
      </c>
      <c r="F17" s="38">
        <v>22142.816666666666</v>
      </c>
      <c r="G17" s="38">
        <v>21927.333333333332</v>
      </c>
      <c r="H17" s="38">
        <v>23008.733333333334</v>
      </c>
      <c r="I17" s="38">
        <v>23224.216666666664</v>
      </c>
      <c r="J17" s="38">
        <v>23549.433333333334</v>
      </c>
      <c r="K17" s="31">
        <v>22899</v>
      </c>
      <c r="L17" s="31">
        <v>22358.3</v>
      </c>
      <c r="M17" s="31">
        <v>0.25555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2084.6</v>
      </c>
      <c r="D18" s="38">
        <v>2077.8666666666668</v>
      </c>
      <c r="E18" s="38">
        <v>2051.7333333333336</v>
      </c>
      <c r="F18" s="38">
        <v>2018.8666666666668</v>
      </c>
      <c r="G18" s="38">
        <v>1992.7333333333336</v>
      </c>
      <c r="H18" s="38">
        <v>2110.7333333333336</v>
      </c>
      <c r="I18" s="38">
        <v>2136.8666666666668</v>
      </c>
      <c r="J18" s="38">
        <v>2169.7333333333336</v>
      </c>
      <c r="K18" s="31">
        <v>2104</v>
      </c>
      <c r="L18" s="31">
        <v>2045</v>
      </c>
      <c r="M18" s="31">
        <v>7.7017699999999998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2494.0500000000002</v>
      </c>
      <c r="D19" s="38">
        <v>2486.4833333333336</v>
      </c>
      <c r="E19" s="38">
        <v>2471.5666666666671</v>
      </c>
      <c r="F19" s="38">
        <v>2449.0833333333335</v>
      </c>
      <c r="G19" s="38">
        <v>2434.166666666667</v>
      </c>
      <c r="H19" s="38">
        <v>2508.9666666666672</v>
      </c>
      <c r="I19" s="38">
        <v>2523.8833333333332</v>
      </c>
      <c r="J19" s="38">
        <v>2546.3666666666672</v>
      </c>
      <c r="K19" s="31">
        <v>2501.4</v>
      </c>
      <c r="L19" s="31">
        <v>2464</v>
      </c>
      <c r="M19" s="31">
        <v>64.893190000000004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962.1</v>
      </c>
      <c r="D20" s="38">
        <v>960.76666666666677</v>
      </c>
      <c r="E20" s="38">
        <v>953.03333333333353</v>
      </c>
      <c r="F20" s="38">
        <v>943.96666666666681</v>
      </c>
      <c r="G20" s="38">
        <v>936.23333333333358</v>
      </c>
      <c r="H20" s="38">
        <v>969.83333333333348</v>
      </c>
      <c r="I20" s="38">
        <v>977.56666666666683</v>
      </c>
      <c r="J20" s="38">
        <v>986.63333333333344</v>
      </c>
      <c r="K20" s="31">
        <v>968.5</v>
      </c>
      <c r="L20" s="31">
        <v>951.7</v>
      </c>
      <c r="M20" s="31">
        <v>51.080719999999999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804.95</v>
      </c>
      <c r="D21" s="38">
        <v>804.44999999999993</v>
      </c>
      <c r="E21" s="38">
        <v>797.99999999999989</v>
      </c>
      <c r="F21" s="38">
        <v>791.05</v>
      </c>
      <c r="G21" s="38">
        <v>784.59999999999991</v>
      </c>
      <c r="H21" s="38">
        <v>811.39999999999986</v>
      </c>
      <c r="I21" s="38">
        <v>817.84999999999991</v>
      </c>
      <c r="J21" s="38">
        <v>824.79999999999984</v>
      </c>
      <c r="K21" s="31">
        <v>810.9</v>
      </c>
      <c r="L21" s="31">
        <v>797.5</v>
      </c>
      <c r="M21" s="31">
        <v>104.83413</v>
      </c>
      <c r="N21" s="1"/>
      <c r="O21" s="1"/>
    </row>
    <row r="22" spans="1:15" ht="12" customHeight="1">
      <c r="A22" s="33">
        <v>12</v>
      </c>
      <c r="B22" s="58" t="s">
        <v>847</v>
      </c>
      <c r="C22" s="31">
        <v>342.45</v>
      </c>
      <c r="D22" s="38">
        <v>343.48333333333335</v>
      </c>
      <c r="E22" s="38">
        <v>334.9666666666667</v>
      </c>
      <c r="F22" s="38">
        <v>327.48333333333335</v>
      </c>
      <c r="G22" s="38">
        <v>318.9666666666667</v>
      </c>
      <c r="H22" s="38">
        <v>350.9666666666667</v>
      </c>
      <c r="I22" s="38">
        <v>359.48333333333335</v>
      </c>
      <c r="J22" s="38">
        <v>366.9666666666667</v>
      </c>
      <c r="K22" s="31">
        <v>352</v>
      </c>
      <c r="L22" s="31">
        <v>336</v>
      </c>
      <c r="M22" s="31">
        <v>164.43460999999999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633.4</v>
      </c>
      <c r="D23" s="38">
        <v>634.98333333333323</v>
      </c>
      <c r="E23" s="38">
        <v>630.51666666666642</v>
      </c>
      <c r="F23" s="38">
        <v>627.63333333333321</v>
      </c>
      <c r="G23" s="38">
        <v>623.1666666666664</v>
      </c>
      <c r="H23" s="38">
        <v>637.86666666666645</v>
      </c>
      <c r="I23" s="38">
        <v>642.33333333333337</v>
      </c>
      <c r="J23" s="38">
        <v>645.21666666666647</v>
      </c>
      <c r="K23" s="31">
        <v>639.45000000000005</v>
      </c>
      <c r="L23" s="31">
        <v>632.1</v>
      </c>
      <c r="M23" s="31">
        <v>3.7950300000000001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350.4</v>
      </c>
      <c r="D24" s="38">
        <v>351.8</v>
      </c>
      <c r="E24" s="38">
        <v>348.6</v>
      </c>
      <c r="F24" s="38">
        <v>346.8</v>
      </c>
      <c r="G24" s="38">
        <v>343.6</v>
      </c>
      <c r="H24" s="38">
        <v>353.6</v>
      </c>
      <c r="I24" s="38">
        <v>356.79999999999995</v>
      </c>
      <c r="J24" s="38">
        <v>358.6</v>
      </c>
      <c r="K24" s="31">
        <v>355</v>
      </c>
      <c r="L24" s="31">
        <v>350</v>
      </c>
      <c r="M24" s="31">
        <v>16.140879999999999</v>
      </c>
      <c r="N24" s="1"/>
      <c r="O24" s="1"/>
    </row>
    <row r="25" spans="1:15" ht="12.75" customHeight="1">
      <c r="A25" s="33">
        <v>15</v>
      </c>
      <c r="B25" s="58" t="s">
        <v>46</v>
      </c>
      <c r="C25" s="31">
        <v>191.4</v>
      </c>
      <c r="D25" s="38">
        <v>190.88333333333335</v>
      </c>
      <c r="E25" s="38">
        <v>189.31666666666672</v>
      </c>
      <c r="F25" s="38">
        <v>187.23333333333338</v>
      </c>
      <c r="G25" s="38">
        <v>185.66666666666674</v>
      </c>
      <c r="H25" s="38">
        <v>192.9666666666667</v>
      </c>
      <c r="I25" s="38">
        <v>194.53333333333336</v>
      </c>
      <c r="J25" s="38">
        <v>196.61666666666667</v>
      </c>
      <c r="K25" s="31">
        <v>192.45</v>
      </c>
      <c r="L25" s="31">
        <v>188.8</v>
      </c>
      <c r="M25" s="31">
        <v>46.776969999999999</v>
      </c>
      <c r="N25" s="1"/>
      <c r="O25" s="1"/>
    </row>
    <row r="26" spans="1:15" ht="12.75" customHeight="1">
      <c r="A26" s="33">
        <v>16</v>
      </c>
      <c r="B26" s="58" t="s">
        <v>48</v>
      </c>
      <c r="C26" s="31">
        <v>230.9</v>
      </c>
      <c r="D26" s="38">
        <v>227.20000000000002</v>
      </c>
      <c r="E26" s="38">
        <v>222.70000000000005</v>
      </c>
      <c r="F26" s="38">
        <v>214.50000000000003</v>
      </c>
      <c r="G26" s="38">
        <v>210.00000000000006</v>
      </c>
      <c r="H26" s="38">
        <v>235.40000000000003</v>
      </c>
      <c r="I26" s="38">
        <v>239.89999999999998</v>
      </c>
      <c r="J26" s="38">
        <v>248.10000000000002</v>
      </c>
      <c r="K26" s="31">
        <v>231.7</v>
      </c>
      <c r="L26" s="31">
        <v>219</v>
      </c>
      <c r="M26" s="31">
        <v>112.51708000000001</v>
      </c>
      <c r="N26" s="1"/>
      <c r="O26" s="1"/>
    </row>
    <row r="27" spans="1:15" ht="12.75" customHeight="1">
      <c r="A27" s="33">
        <v>17</v>
      </c>
      <c r="B27" s="58" t="s">
        <v>318</v>
      </c>
      <c r="C27" s="31">
        <v>357.8</v>
      </c>
      <c r="D27" s="38">
        <v>359.7</v>
      </c>
      <c r="E27" s="38">
        <v>355.09999999999997</v>
      </c>
      <c r="F27" s="38">
        <v>352.4</v>
      </c>
      <c r="G27" s="38">
        <v>347.79999999999995</v>
      </c>
      <c r="H27" s="38">
        <v>362.4</v>
      </c>
      <c r="I27" s="38">
        <v>367</v>
      </c>
      <c r="J27" s="38">
        <v>369.7</v>
      </c>
      <c r="K27" s="31">
        <v>364.3</v>
      </c>
      <c r="L27" s="31">
        <v>357</v>
      </c>
      <c r="M27" s="31">
        <v>2.4201199999999998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997.3</v>
      </c>
      <c r="D28" s="38">
        <v>1000.7666666666668</v>
      </c>
      <c r="E28" s="38">
        <v>987.53333333333353</v>
      </c>
      <c r="F28" s="38">
        <v>977.76666666666677</v>
      </c>
      <c r="G28" s="38">
        <v>964.53333333333353</v>
      </c>
      <c r="H28" s="38">
        <v>1010.5333333333335</v>
      </c>
      <c r="I28" s="38">
        <v>1023.7666666666669</v>
      </c>
      <c r="J28" s="38">
        <v>1033.5333333333335</v>
      </c>
      <c r="K28" s="31">
        <v>1014</v>
      </c>
      <c r="L28" s="31">
        <v>991</v>
      </c>
      <c r="M28" s="31">
        <v>1.1720600000000001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1095.45</v>
      </c>
      <c r="D29" s="38">
        <v>1093.8</v>
      </c>
      <c r="E29" s="38">
        <v>1086.5999999999999</v>
      </c>
      <c r="F29" s="38">
        <v>1077.75</v>
      </c>
      <c r="G29" s="38">
        <v>1070.55</v>
      </c>
      <c r="H29" s="38">
        <v>1102.6499999999999</v>
      </c>
      <c r="I29" s="38">
        <v>1109.8500000000001</v>
      </c>
      <c r="J29" s="38">
        <v>1118.6999999999998</v>
      </c>
      <c r="K29" s="31">
        <v>1101</v>
      </c>
      <c r="L29" s="31">
        <v>1084.95</v>
      </c>
      <c r="M29" s="31">
        <v>1.7403999999999999</v>
      </c>
      <c r="N29" s="1"/>
      <c r="O29" s="1"/>
    </row>
    <row r="30" spans="1:15" ht="12.75" customHeight="1">
      <c r="A30" s="33">
        <v>20</v>
      </c>
      <c r="B30" s="58" t="s">
        <v>314</v>
      </c>
      <c r="C30" s="31">
        <v>3680.35</v>
      </c>
      <c r="D30" s="38">
        <v>3658.7833333333333</v>
      </c>
      <c r="E30" s="38">
        <v>3611.5666666666666</v>
      </c>
      <c r="F30" s="38">
        <v>3542.7833333333333</v>
      </c>
      <c r="G30" s="38">
        <v>3495.5666666666666</v>
      </c>
      <c r="H30" s="38">
        <v>3727.5666666666666</v>
      </c>
      <c r="I30" s="38">
        <v>3774.7833333333328</v>
      </c>
      <c r="J30" s="38">
        <v>3843.5666666666666</v>
      </c>
      <c r="K30" s="31">
        <v>3706</v>
      </c>
      <c r="L30" s="31">
        <v>3590</v>
      </c>
      <c r="M30" s="31">
        <v>0.50761000000000001</v>
      </c>
      <c r="N30" s="1"/>
      <c r="O30" s="1"/>
    </row>
    <row r="31" spans="1:15" ht="12.75" customHeight="1">
      <c r="A31" s="33">
        <v>21</v>
      </c>
      <c r="B31" s="58" t="s">
        <v>321</v>
      </c>
      <c r="C31" s="31">
        <v>1710</v>
      </c>
      <c r="D31" s="38">
        <v>1705.8666666666668</v>
      </c>
      <c r="E31" s="38">
        <v>1674.1833333333336</v>
      </c>
      <c r="F31" s="38">
        <v>1638.3666666666668</v>
      </c>
      <c r="G31" s="38">
        <v>1606.6833333333336</v>
      </c>
      <c r="H31" s="38">
        <v>1741.6833333333336</v>
      </c>
      <c r="I31" s="38">
        <v>1773.366666666667</v>
      </c>
      <c r="J31" s="38">
        <v>1809.1833333333336</v>
      </c>
      <c r="K31" s="31">
        <v>1737.55</v>
      </c>
      <c r="L31" s="31">
        <v>1670.05</v>
      </c>
      <c r="M31" s="31">
        <v>1.6229100000000001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778.3</v>
      </c>
      <c r="D32" s="38">
        <v>778.0333333333333</v>
      </c>
      <c r="E32" s="38">
        <v>768.51666666666665</v>
      </c>
      <c r="F32" s="38">
        <v>758.73333333333335</v>
      </c>
      <c r="G32" s="38">
        <v>749.2166666666667</v>
      </c>
      <c r="H32" s="38">
        <v>787.81666666666661</v>
      </c>
      <c r="I32" s="38">
        <v>797.33333333333326</v>
      </c>
      <c r="J32" s="38">
        <v>807.11666666666656</v>
      </c>
      <c r="K32" s="31">
        <v>787.55</v>
      </c>
      <c r="L32" s="31">
        <v>768.25</v>
      </c>
      <c r="M32" s="31">
        <v>1.30775</v>
      </c>
      <c r="N32" s="1"/>
      <c r="O32" s="1"/>
    </row>
    <row r="33" spans="1:15" ht="12.75" customHeight="1">
      <c r="A33" s="33">
        <v>23</v>
      </c>
      <c r="B33" s="58" t="s">
        <v>53</v>
      </c>
      <c r="C33" s="31">
        <v>3646.1</v>
      </c>
      <c r="D33" s="38">
        <v>3646.3666666666668</v>
      </c>
      <c r="E33" s="38">
        <v>3619.7333333333336</v>
      </c>
      <c r="F33" s="38">
        <v>3593.3666666666668</v>
      </c>
      <c r="G33" s="38">
        <v>3566.7333333333336</v>
      </c>
      <c r="H33" s="38">
        <v>3672.7333333333336</v>
      </c>
      <c r="I33" s="38">
        <v>3699.3666666666668</v>
      </c>
      <c r="J33" s="38">
        <v>3725.7333333333336</v>
      </c>
      <c r="K33" s="31">
        <v>3673</v>
      </c>
      <c r="L33" s="31">
        <v>3620</v>
      </c>
      <c r="M33" s="31">
        <v>2.3899400000000002</v>
      </c>
      <c r="N33" s="1"/>
      <c r="O33" s="1"/>
    </row>
    <row r="34" spans="1:15" ht="12.75" customHeight="1">
      <c r="A34" s="33">
        <v>24</v>
      </c>
      <c r="B34" s="58" t="s">
        <v>323</v>
      </c>
      <c r="C34" s="31">
        <v>2505.0500000000002</v>
      </c>
      <c r="D34" s="38">
        <v>2508.5166666666669</v>
      </c>
      <c r="E34" s="38">
        <v>2479.1333333333337</v>
      </c>
      <c r="F34" s="38">
        <v>2453.2166666666667</v>
      </c>
      <c r="G34" s="38">
        <v>2423.8333333333335</v>
      </c>
      <c r="H34" s="38">
        <v>2534.4333333333338</v>
      </c>
      <c r="I34" s="38">
        <v>2563.8166666666671</v>
      </c>
      <c r="J34" s="38">
        <v>2589.733333333334</v>
      </c>
      <c r="K34" s="31">
        <v>2537.9</v>
      </c>
      <c r="L34" s="31">
        <v>2482.6</v>
      </c>
      <c r="M34" s="31">
        <v>0.30887999999999999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649.95000000000005</v>
      </c>
      <c r="D35" s="38">
        <v>642.23333333333335</v>
      </c>
      <c r="E35" s="38">
        <v>632.7166666666667</v>
      </c>
      <c r="F35" s="38">
        <v>615.48333333333335</v>
      </c>
      <c r="G35" s="38">
        <v>605.9666666666667</v>
      </c>
      <c r="H35" s="38">
        <v>659.4666666666667</v>
      </c>
      <c r="I35" s="38">
        <v>668.98333333333335</v>
      </c>
      <c r="J35" s="38">
        <v>686.2166666666667</v>
      </c>
      <c r="K35" s="31">
        <v>651.75</v>
      </c>
      <c r="L35" s="31">
        <v>625</v>
      </c>
      <c r="M35" s="31">
        <v>25.706060000000001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3013.25</v>
      </c>
      <c r="D36" s="38">
        <v>3026.2833333333333</v>
      </c>
      <c r="E36" s="38">
        <v>2977.5666666666666</v>
      </c>
      <c r="F36" s="38">
        <v>2941.8833333333332</v>
      </c>
      <c r="G36" s="38">
        <v>2893.1666666666665</v>
      </c>
      <c r="H36" s="38">
        <v>3061.9666666666667</v>
      </c>
      <c r="I36" s="38">
        <v>3110.6833333333329</v>
      </c>
      <c r="J36" s="38">
        <v>3146.3666666666668</v>
      </c>
      <c r="K36" s="31">
        <v>3075</v>
      </c>
      <c r="L36" s="31">
        <v>2990.6</v>
      </c>
      <c r="M36" s="31">
        <v>1.8619000000000001</v>
      </c>
      <c r="N36" s="1"/>
      <c r="O36" s="1"/>
    </row>
    <row r="37" spans="1:15" ht="12.75" customHeight="1">
      <c r="A37" s="33">
        <v>27</v>
      </c>
      <c r="B37" s="58" t="s">
        <v>54</v>
      </c>
      <c r="C37" s="31">
        <v>440.2</v>
      </c>
      <c r="D37" s="38">
        <v>440.7166666666667</v>
      </c>
      <c r="E37" s="38">
        <v>436.98333333333341</v>
      </c>
      <c r="F37" s="38">
        <v>433.76666666666671</v>
      </c>
      <c r="G37" s="38">
        <v>430.03333333333342</v>
      </c>
      <c r="H37" s="38">
        <v>443.93333333333339</v>
      </c>
      <c r="I37" s="38">
        <v>447.66666666666674</v>
      </c>
      <c r="J37" s="38">
        <v>450.88333333333338</v>
      </c>
      <c r="K37" s="31">
        <v>444.45</v>
      </c>
      <c r="L37" s="31">
        <v>437.5</v>
      </c>
      <c r="M37" s="31">
        <v>22.617429999999999</v>
      </c>
      <c r="N37" s="1"/>
      <c r="O37" s="1"/>
    </row>
    <row r="38" spans="1:15" ht="12.75" customHeight="1">
      <c r="A38" s="33">
        <v>28</v>
      </c>
      <c r="B38" s="58" t="s">
        <v>326</v>
      </c>
      <c r="C38" s="31">
        <v>1849.95</v>
      </c>
      <c r="D38" s="38">
        <v>1869.9833333333333</v>
      </c>
      <c r="E38" s="38">
        <v>1814.9666666666667</v>
      </c>
      <c r="F38" s="38">
        <v>1779.9833333333333</v>
      </c>
      <c r="G38" s="38">
        <v>1724.9666666666667</v>
      </c>
      <c r="H38" s="38">
        <v>1904.9666666666667</v>
      </c>
      <c r="I38" s="38">
        <v>1959.9833333333336</v>
      </c>
      <c r="J38" s="38">
        <v>1994.9666666666667</v>
      </c>
      <c r="K38" s="31">
        <v>1925</v>
      </c>
      <c r="L38" s="31">
        <v>1835</v>
      </c>
      <c r="M38" s="31">
        <v>7.3140700000000001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1000.7</v>
      </c>
      <c r="D39" s="38">
        <v>1003.25</v>
      </c>
      <c r="E39" s="38">
        <v>994.5</v>
      </c>
      <c r="F39" s="38">
        <v>988.3</v>
      </c>
      <c r="G39" s="38">
        <v>979.55</v>
      </c>
      <c r="H39" s="38">
        <v>1009.45</v>
      </c>
      <c r="I39" s="38">
        <v>1018.2</v>
      </c>
      <c r="J39" s="38">
        <v>1024.4000000000001</v>
      </c>
      <c r="K39" s="31">
        <v>1012</v>
      </c>
      <c r="L39" s="31">
        <v>997.05</v>
      </c>
      <c r="M39" s="31">
        <v>1.1637599999999999</v>
      </c>
      <c r="N39" s="1"/>
      <c r="O39" s="1"/>
    </row>
    <row r="40" spans="1:15" ht="12.75" customHeight="1">
      <c r="A40" s="33">
        <v>30</v>
      </c>
      <c r="B40" s="58" t="s">
        <v>849</v>
      </c>
      <c r="C40" s="31">
        <v>4937.55</v>
      </c>
      <c r="D40" s="38">
        <v>4955.8499999999995</v>
      </c>
      <c r="E40" s="38">
        <v>4901.6999999999989</v>
      </c>
      <c r="F40" s="38">
        <v>4865.8499999999995</v>
      </c>
      <c r="G40" s="38">
        <v>4811.6999999999989</v>
      </c>
      <c r="H40" s="38">
        <v>4991.6999999999989</v>
      </c>
      <c r="I40" s="38">
        <v>5045.8499999999985</v>
      </c>
      <c r="J40" s="38">
        <v>5081.6999999999989</v>
      </c>
      <c r="K40" s="31">
        <v>5010</v>
      </c>
      <c r="L40" s="31">
        <v>4920</v>
      </c>
      <c r="M40" s="31">
        <v>0.91978000000000004</v>
      </c>
      <c r="N40" s="1"/>
      <c r="O40" s="1"/>
    </row>
    <row r="41" spans="1:15" ht="12.75" customHeight="1">
      <c r="A41" s="33">
        <v>31</v>
      </c>
      <c r="B41" s="58" t="s">
        <v>315</v>
      </c>
      <c r="C41" s="31">
        <v>1795.3</v>
      </c>
      <c r="D41" s="38">
        <v>1780.3666666666668</v>
      </c>
      <c r="E41" s="38">
        <v>1760.7333333333336</v>
      </c>
      <c r="F41" s="38">
        <v>1726.1666666666667</v>
      </c>
      <c r="G41" s="38">
        <v>1706.5333333333335</v>
      </c>
      <c r="H41" s="38">
        <v>1814.9333333333336</v>
      </c>
      <c r="I41" s="38">
        <v>1834.5666666666668</v>
      </c>
      <c r="J41" s="38">
        <v>1869.1333333333337</v>
      </c>
      <c r="K41" s="31">
        <v>1800</v>
      </c>
      <c r="L41" s="31">
        <v>1745.8</v>
      </c>
      <c r="M41" s="31">
        <v>9.7648200000000003</v>
      </c>
      <c r="N41" s="1"/>
      <c r="O41" s="1"/>
    </row>
    <row r="42" spans="1:15" ht="12.75" customHeight="1">
      <c r="A42" s="33">
        <v>32</v>
      </c>
      <c r="B42" s="58" t="s">
        <v>55</v>
      </c>
      <c r="C42" s="31">
        <v>4984.5</v>
      </c>
      <c r="D42" s="38">
        <v>4936.1833333333334</v>
      </c>
      <c r="E42" s="38">
        <v>4880.3666666666668</v>
      </c>
      <c r="F42" s="38">
        <v>4776.2333333333336</v>
      </c>
      <c r="G42" s="38">
        <v>4720.416666666667</v>
      </c>
      <c r="H42" s="38">
        <v>5040.3166666666666</v>
      </c>
      <c r="I42" s="38">
        <v>5096.1333333333341</v>
      </c>
      <c r="J42" s="38">
        <v>5200.2666666666664</v>
      </c>
      <c r="K42" s="31">
        <v>4992</v>
      </c>
      <c r="L42" s="31">
        <v>4832.05</v>
      </c>
      <c r="M42" s="31">
        <v>8.0055399999999999</v>
      </c>
      <c r="N42" s="1"/>
      <c r="O42" s="1"/>
    </row>
    <row r="43" spans="1:15" ht="12.75" customHeight="1">
      <c r="A43" s="33">
        <v>33</v>
      </c>
      <c r="B43" s="58" t="s">
        <v>57</v>
      </c>
      <c r="C43" s="31">
        <v>383.6</v>
      </c>
      <c r="D43" s="38">
        <v>385.05</v>
      </c>
      <c r="E43" s="38">
        <v>379.25</v>
      </c>
      <c r="F43" s="38">
        <v>374.9</v>
      </c>
      <c r="G43" s="38">
        <v>369.09999999999997</v>
      </c>
      <c r="H43" s="38">
        <v>389.40000000000003</v>
      </c>
      <c r="I43" s="38">
        <v>395.2000000000001</v>
      </c>
      <c r="J43" s="38">
        <v>399.55000000000007</v>
      </c>
      <c r="K43" s="31">
        <v>390.85</v>
      </c>
      <c r="L43" s="31">
        <v>380.7</v>
      </c>
      <c r="M43" s="31">
        <v>30.942060000000001</v>
      </c>
      <c r="N43" s="1"/>
      <c r="O43" s="1"/>
    </row>
    <row r="44" spans="1:15" ht="12.75" customHeight="1">
      <c r="A44" s="33">
        <v>34</v>
      </c>
      <c r="B44" s="58" t="s">
        <v>328</v>
      </c>
      <c r="C44" s="31">
        <v>267.85000000000002</v>
      </c>
      <c r="D44" s="38">
        <v>265.78333333333336</v>
      </c>
      <c r="E44" s="38">
        <v>259.06666666666672</v>
      </c>
      <c r="F44" s="38">
        <v>250.28333333333336</v>
      </c>
      <c r="G44" s="38">
        <v>243.56666666666672</v>
      </c>
      <c r="H44" s="38">
        <v>274.56666666666672</v>
      </c>
      <c r="I44" s="38">
        <v>281.2833333333333</v>
      </c>
      <c r="J44" s="38">
        <v>290.06666666666672</v>
      </c>
      <c r="K44" s="31">
        <v>272.5</v>
      </c>
      <c r="L44" s="31">
        <v>257</v>
      </c>
      <c r="M44" s="31">
        <v>16.225090000000002</v>
      </c>
      <c r="N44" s="1"/>
      <c r="O44" s="1"/>
    </row>
    <row r="45" spans="1:15" ht="12.75" customHeight="1">
      <c r="A45" s="33">
        <v>35</v>
      </c>
      <c r="B45" s="58" t="s">
        <v>848</v>
      </c>
      <c r="C45" s="31">
        <v>656.25</v>
      </c>
      <c r="D45" s="38">
        <v>656.18333333333328</v>
      </c>
      <c r="E45" s="38">
        <v>647.36666666666656</v>
      </c>
      <c r="F45" s="38">
        <v>638.48333333333323</v>
      </c>
      <c r="G45" s="38">
        <v>629.66666666666652</v>
      </c>
      <c r="H45" s="38">
        <v>665.06666666666661</v>
      </c>
      <c r="I45" s="38">
        <v>673.88333333333344</v>
      </c>
      <c r="J45" s="38">
        <v>682.76666666666665</v>
      </c>
      <c r="K45" s="31">
        <v>665</v>
      </c>
      <c r="L45" s="31">
        <v>647.29999999999995</v>
      </c>
      <c r="M45" s="31">
        <v>2.3206500000000001</v>
      </c>
      <c r="N45" s="1"/>
      <c r="O45" s="1"/>
    </row>
    <row r="46" spans="1:15" ht="12.75" customHeight="1">
      <c r="A46" s="33">
        <v>36</v>
      </c>
      <c r="B46" s="58" t="s">
        <v>329</v>
      </c>
      <c r="C46" s="31">
        <v>565.95000000000005</v>
      </c>
      <c r="D46" s="38">
        <v>568.38333333333333</v>
      </c>
      <c r="E46" s="38">
        <v>556.76666666666665</v>
      </c>
      <c r="F46" s="38">
        <v>547.58333333333337</v>
      </c>
      <c r="G46" s="38">
        <v>535.9666666666667</v>
      </c>
      <c r="H46" s="38">
        <v>577.56666666666661</v>
      </c>
      <c r="I46" s="38">
        <v>589.18333333333317</v>
      </c>
      <c r="J46" s="38">
        <v>598.36666666666656</v>
      </c>
      <c r="K46" s="31">
        <v>580</v>
      </c>
      <c r="L46" s="31">
        <v>559.20000000000005</v>
      </c>
      <c r="M46" s="31">
        <v>1.6115299999999999</v>
      </c>
      <c r="N46" s="1"/>
      <c r="O46" s="1"/>
    </row>
    <row r="47" spans="1:15" ht="12.75" customHeight="1">
      <c r="A47" s="33">
        <v>37</v>
      </c>
      <c r="B47" s="58" t="s">
        <v>58</v>
      </c>
      <c r="C47" s="31">
        <v>183.4</v>
      </c>
      <c r="D47" s="38">
        <v>183.71666666666667</v>
      </c>
      <c r="E47" s="38">
        <v>182.43333333333334</v>
      </c>
      <c r="F47" s="38">
        <v>181.46666666666667</v>
      </c>
      <c r="G47" s="38">
        <v>180.18333333333334</v>
      </c>
      <c r="H47" s="38">
        <v>184.68333333333334</v>
      </c>
      <c r="I47" s="38">
        <v>185.9666666666667</v>
      </c>
      <c r="J47" s="38">
        <v>186.93333333333334</v>
      </c>
      <c r="K47" s="31">
        <v>185</v>
      </c>
      <c r="L47" s="31">
        <v>182.75</v>
      </c>
      <c r="M47" s="31">
        <v>78.499250000000004</v>
      </c>
      <c r="N47" s="1"/>
      <c r="O47" s="1"/>
    </row>
    <row r="48" spans="1:15" ht="12.75" customHeight="1">
      <c r="A48" s="33">
        <v>38</v>
      </c>
      <c r="B48" s="58" t="s">
        <v>60</v>
      </c>
      <c r="C48" s="31">
        <v>3223.3</v>
      </c>
      <c r="D48" s="38">
        <v>3230.7166666666667</v>
      </c>
      <c r="E48" s="38">
        <v>3212.5833333333335</v>
      </c>
      <c r="F48" s="38">
        <v>3201.8666666666668</v>
      </c>
      <c r="G48" s="38">
        <v>3183.7333333333336</v>
      </c>
      <c r="H48" s="38">
        <v>3241.4333333333334</v>
      </c>
      <c r="I48" s="38">
        <v>3259.5666666666666</v>
      </c>
      <c r="J48" s="38">
        <v>3270.2833333333333</v>
      </c>
      <c r="K48" s="31">
        <v>3248.85</v>
      </c>
      <c r="L48" s="31">
        <v>3220</v>
      </c>
      <c r="M48" s="31">
        <v>5.9702200000000003</v>
      </c>
      <c r="N48" s="1"/>
      <c r="O48" s="1"/>
    </row>
    <row r="49" spans="1:15" ht="12.75" customHeight="1">
      <c r="A49" s="33">
        <v>39</v>
      </c>
      <c r="B49" s="58" t="s">
        <v>330</v>
      </c>
      <c r="C49" s="31">
        <v>336.2</v>
      </c>
      <c r="D49" s="38">
        <v>336.90000000000003</v>
      </c>
      <c r="E49" s="38">
        <v>330.75000000000006</v>
      </c>
      <c r="F49" s="38">
        <v>325.3</v>
      </c>
      <c r="G49" s="38">
        <v>319.15000000000003</v>
      </c>
      <c r="H49" s="38">
        <v>342.35000000000008</v>
      </c>
      <c r="I49" s="38">
        <v>348.50000000000006</v>
      </c>
      <c r="J49" s="38">
        <v>353.9500000000001</v>
      </c>
      <c r="K49" s="31">
        <v>343.05</v>
      </c>
      <c r="L49" s="31">
        <v>331.45</v>
      </c>
      <c r="M49" s="31">
        <v>9.4497400000000003</v>
      </c>
      <c r="N49" s="1"/>
      <c r="O49" s="1"/>
    </row>
    <row r="50" spans="1:15" ht="12.75" customHeight="1">
      <c r="A50" s="33">
        <v>40</v>
      </c>
      <c r="B50" s="58" t="s">
        <v>61</v>
      </c>
      <c r="C50" s="31">
        <v>1914.45</v>
      </c>
      <c r="D50" s="38">
        <v>1910.0166666666664</v>
      </c>
      <c r="E50" s="38">
        <v>1897.0333333333328</v>
      </c>
      <c r="F50" s="38">
        <v>1879.6166666666663</v>
      </c>
      <c r="G50" s="38">
        <v>1866.6333333333328</v>
      </c>
      <c r="H50" s="38">
        <v>1927.4333333333329</v>
      </c>
      <c r="I50" s="38">
        <v>1940.4166666666665</v>
      </c>
      <c r="J50" s="38">
        <v>1957.833333333333</v>
      </c>
      <c r="K50" s="31">
        <v>1923</v>
      </c>
      <c r="L50" s="31">
        <v>1892.6</v>
      </c>
      <c r="M50" s="31">
        <v>6.3487999999999998</v>
      </c>
      <c r="N50" s="1"/>
      <c r="O50" s="1"/>
    </row>
    <row r="51" spans="1:15" ht="12.75" customHeight="1">
      <c r="A51" s="33">
        <v>41</v>
      </c>
      <c r="B51" s="58" t="s">
        <v>62</v>
      </c>
      <c r="C51" s="31">
        <v>7399.9</v>
      </c>
      <c r="D51" s="38">
        <v>7375.25</v>
      </c>
      <c r="E51" s="38">
        <v>7330.5</v>
      </c>
      <c r="F51" s="38">
        <v>7261.1</v>
      </c>
      <c r="G51" s="38">
        <v>7216.35</v>
      </c>
      <c r="H51" s="38">
        <v>7444.65</v>
      </c>
      <c r="I51" s="38">
        <v>7489.4</v>
      </c>
      <c r="J51" s="38">
        <v>7558.7999999999993</v>
      </c>
      <c r="K51" s="31">
        <v>7420</v>
      </c>
      <c r="L51" s="31">
        <v>7305.85</v>
      </c>
      <c r="M51" s="31">
        <v>0.24945000000000001</v>
      </c>
      <c r="N51" s="1"/>
      <c r="O51" s="1"/>
    </row>
    <row r="52" spans="1:15" ht="12.75" customHeight="1">
      <c r="A52" s="33">
        <v>42</v>
      </c>
      <c r="B52" s="58" t="s">
        <v>64</v>
      </c>
      <c r="C52" s="31">
        <v>714.95</v>
      </c>
      <c r="D52" s="38">
        <v>716.66666666666663</v>
      </c>
      <c r="E52" s="38">
        <v>712.33333333333326</v>
      </c>
      <c r="F52" s="38">
        <v>709.71666666666658</v>
      </c>
      <c r="G52" s="38">
        <v>705.38333333333321</v>
      </c>
      <c r="H52" s="38">
        <v>719.2833333333333</v>
      </c>
      <c r="I52" s="38">
        <v>723.61666666666656</v>
      </c>
      <c r="J52" s="38">
        <v>726.23333333333335</v>
      </c>
      <c r="K52" s="31">
        <v>721</v>
      </c>
      <c r="L52" s="31">
        <v>714.05</v>
      </c>
      <c r="M52" s="31">
        <v>10.839840000000001</v>
      </c>
      <c r="N52" s="1"/>
      <c r="O52" s="1"/>
    </row>
    <row r="53" spans="1:15" ht="12.75" customHeight="1">
      <c r="A53" s="33">
        <v>43</v>
      </c>
      <c r="B53" s="58" t="s">
        <v>65</v>
      </c>
      <c r="C53" s="31">
        <v>851.6</v>
      </c>
      <c r="D53" s="38">
        <v>843.4666666666667</v>
      </c>
      <c r="E53" s="38">
        <v>828.23333333333335</v>
      </c>
      <c r="F53" s="38">
        <v>804.86666666666667</v>
      </c>
      <c r="G53" s="38">
        <v>789.63333333333333</v>
      </c>
      <c r="H53" s="38">
        <v>866.83333333333337</v>
      </c>
      <c r="I53" s="38">
        <v>882.06666666666672</v>
      </c>
      <c r="J53" s="38">
        <v>905.43333333333339</v>
      </c>
      <c r="K53" s="31">
        <v>858.7</v>
      </c>
      <c r="L53" s="31">
        <v>820.1</v>
      </c>
      <c r="M53" s="31">
        <v>18.847020000000001</v>
      </c>
      <c r="N53" s="1"/>
      <c r="O53" s="1"/>
    </row>
    <row r="54" spans="1:15" ht="12.75" customHeight="1">
      <c r="A54" s="33">
        <v>44</v>
      </c>
      <c r="B54" s="58" t="s">
        <v>331</v>
      </c>
      <c r="C54" s="31">
        <v>437.7</v>
      </c>
      <c r="D54" s="38">
        <v>440.06666666666666</v>
      </c>
      <c r="E54" s="38">
        <v>432.63333333333333</v>
      </c>
      <c r="F54" s="38">
        <v>427.56666666666666</v>
      </c>
      <c r="G54" s="38">
        <v>420.13333333333333</v>
      </c>
      <c r="H54" s="38">
        <v>445.13333333333333</v>
      </c>
      <c r="I54" s="38">
        <v>452.56666666666661</v>
      </c>
      <c r="J54" s="38">
        <v>457.63333333333333</v>
      </c>
      <c r="K54" s="31">
        <v>447.5</v>
      </c>
      <c r="L54" s="31">
        <v>435</v>
      </c>
      <c r="M54" s="31">
        <v>4.5175099999999997</v>
      </c>
      <c r="N54" s="1"/>
      <c r="O54" s="1"/>
    </row>
    <row r="55" spans="1:15" ht="12.75" customHeight="1">
      <c r="A55" s="33">
        <v>45</v>
      </c>
      <c r="B55" s="58" t="s">
        <v>269</v>
      </c>
      <c r="C55" s="31">
        <v>3776.9</v>
      </c>
      <c r="D55" s="38">
        <v>3766.5166666666664</v>
      </c>
      <c r="E55" s="38">
        <v>3738.083333333333</v>
      </c>
      <c r="F55" s="38">
        <v>3699.2666666666664</v>
      </c>
      <c r="G55" s="38">
        <v>3670.833333333333</v>
      </c>
      <c r="H55" s="38">
        <v>3805.333333333333</v>
      </c>
      <c r="I55" s="38">
        <v>3833.7666666666664</v>
      </c>
      <c r="J55" s="38">
        <v>3872.583333333333</v>
      </c>
      <c r="K55" s="31">
        <v>3794.95</v>
      </c>
      <c r="L55" s="31">
        <v>3727.7</v>
      </c>
      <c r="M55" s="31">
        <v>2.3285300000000002</v>
      </c>
      <c r="N55" s="1"/>
      <c r="O55" s="1"/>
    </row>
    <row r="56" spans="1:15" ht="12" customHeight="1">
      <c r="A56" s="33">
        <v>46</v>
      </c>
      <c r="B56" s="58" t="s">
        <v>66</v>
      </c>
      <c r="C56" s="31">
        <v>981.45</v>
      </c>
      <c r="D56" s="38">
        <v>981.85</v>
      </c>
      <c r="E56" s="38">
        <v>977.5</v>
      </c>
      <c r="F56" s="38">
        <v>973.55</v>
      </c>
      <c r="G56" s="38">
        <v>969.19999999999993</v>
      </c>
      <c r="H56" s="38">
        <v>985.80000000000007</v>
      </c>
      <c r="I56" s="38">
        <v>990.1500000000002</v>
      </c>
      <c r="J56" s="38">
        <v>994.10000000000014</v>
      </c>
      <c r="K56" s="31">
        <v>986.2</v>
      </c>
      <c r="L56" s="31">
        <v>977.9</v>
      </c>
      <c r="M56" s="31">
        <v>105.4866</v>
      </c>
      <c r="N56" s="1"/>
      <c r="O56" s="1"/>
    </row>
    <row r="57" spans="1:15" ht="12.75" customHeight="1">
      <c r="A57" s="33">
        <v>47</v>
      </c>
      <c r="B57" s="58" t="s">
        <v>67</v>
      </c>
      <c r="C57" s="31">
        <v>4701.6000000000004</v>
      </c>
      <c r="D57" s="38">
        <v>4690.6500000000005</v>
      </c>
      <c r="E57" s="38">
        <v>4646.3000000000011</v>
      </c>
      <c r="F57" s="38">
        <v>4591.0000000000009</v>
      </c>
      <c r="G57" s="38">
        <v>4546.6500000000015</v>
      </c>
      <c r="H57" s="38">
        <v>4745.9500000000007</v>
      </c>
      <c r="I57" s="38">
        <v>4790.3000000000011</v>
      </c>
      <c r="J57" s="38">
        <v>4845.6000000000004</v>
      </c>
      <c r="K57" s="31">
        <v>4735</v>
      </c>
      <c r="L57" s="31">
        <v>4635.3500000000004</v>
      </c>
      <c r="M57" s="31">
        <v>3.5362</v>
      </c>
      <c r="N57" s="1"/>
      <c r="O57" s="1"/>
    </row>
    <row r="58" spans="1:15" ht="12.75" customHeight="1">
      <c r="A58" s="33">
        <v>48</v>
      </c>
      <c r="B58" s="58" t="s">
        <v>70</v>
      </c>
      <c r="C58" s="31">
        <v>7345.1</v>
      </c>
      <c r="D58" s="38">
        <v>7327.8499999999995</v>
      </c>
      <c r="E58" s="38">
        <v>7297.2499999999991</v>
      </c>
      <c r="F58" s="38">
        <v>7249.4</v>
      </c>
      <c r="G58" s="38">
        <v>7218.7999999999993</v>
      </c>
      <c r="H58" s="38">
        <v>7375.6999999999989</v>
      </c>
      <c r="I58" s="38">
        <v>7406.2999999999993</v>
      </c>
      <c r="J58" s="38">
        <v>7454.1499999999987</v>
      </c>
      <c r="K58" s="31">
        <v>7358.45</v>
      </c>
      <c r="L58" s="31">
        <v>7280</v>
      </c>
      <c r="M58" s="31">
        <v>12.21353</v>
      </c>
      <c r="N58" s="1"/>
      <c r="O58" s="1"/>
    </row>
    <row r="59" spans="1:15" ht="12.75" customHeight="1">
      <c r="A59" s="33">
        <v>49</v>
      </c>
      <c r="B59" s="58" t="s">
        <v>69</v>
      </c>
      <c r="C59" s="31">
        <v>1510.45</v>
      </c>
      <c r="D59" s="38">
        <v>1512.0833333333333</v>
      </c>
      <c r="E59" s="38">
        <v>1504.3666666666666</v>
      </c>
      <c r="F59" s="38">
        <v>1498.2833333333333</v>
      </c>
      <c r="G59" s="38">
        <v>1490.5666666666666</v>
      </c>
      <c r="H59" s="38">
        <v>1518.1666666666665</v>
      </c>
      <c r="I59" s="38">
        <v>1525.8833333333332</v>
      </c>
      <c r="J59" s="38">
        <v>1531.9666666666665</v>
      </c>
      <c r="K59" s="31">
        <v>1519.8</v>
      </c>
      <c r="L59" s="31">
        <v>1506</v>
      </c>
      <c r="M59" s="31">
        <v>12.98151</v>
      </c>
      <c r="N59" s="1"/>
      <c r="O59" s="1"/>
    </row>
    <row r="60" spans="1:15" ht="12.75" customHeight="1">
      <c r="A60" s="33">
        <v>50</v>
      </c>
      <c r="B60" s="58" t="s">
        <v>270</v>
      </c>
      <c r="C60" s="31">
        <v>7176.8</v>
      </c>
      <c r="D60" s="38">
        <v>7199.2333333333327</v>
      </c>
      <c r="E60" s="38">
        <v>7118.4666666666653</v>
      </c>
      <c r="F60" s="38">
        <v>7060.1333333333323</v>
      </c>
      <c r="G60" s="38">
        <v>6979.366666666665</v>
      </c>
      <c r="H60" s="38">
        <v>7257.5666666666657</v>
      </c>
      <c r="I60" s="38">
        <v>7338.3333333333339</v>
      </c>
      <c r="J60" s="38">
        <v>7396.6666666666661</v>
      </c>
      <c r="K60" s="31">
        <v>7280</v>
      </c>
      <c r="L60" s="31">
        <v>7140.9</v>
      </c>
      <c r="M60" s="31">
        <v>0.85741999999999996</v>
      </c>
      <c r="N60" s="1"/>
      <c r="O60" s="1"/>
    </row>
    <row r="61" spans="1:15" ht="12.75" customHeight="1">
      <c r="A61" s="33">
        <v>51</v>
      </c>
      <c r="B61" s="58" t="s">
        <v>335</v>
      </c>
      <c r="C61" s="31">
        <v>2224</v>
      </c>
      <c r="D61" s="38">
        <v>2235.5166666666664</v>
      </c>
      <c r="E61" s="38">
        <v>2201.083333333333</v>
      </c>
      <c r="F61" s="38">
        <v>2178.1666666666665</v>
      </c>
      <c r="G61" s="38">
        <v>2143.7333333333331</v>
      </c>
      <c r="H61" s="38">
        <v>2258.4333333333329</v>
      </c>
      <c r="I61" s="38">
        <v>2292.8666666666663</v>
      </c>
      <c r="J61" s="38">
        <v>2315.7833333333328</v>
      </c>
      <c r="K61" s="31">
        <v>2269.9499999999998</v>
      </c>
      <c r="L61" s="31">
        <v>2212.6</v>
      </c>
      <c r="M61" s="31">
        <v>0.61863999999999997</v>
      </c>
      <c r="N61" s="1"/>
      <c r="O61" s="1"/>
    </row>
    <row r="62" spans="1:15" ht="12.75" customHeight="1">
      <c r="A62" s="33">
        <v>52</v>
      </c>
      <c r="B62" s="58" t="s">
        <v>71</v>
      </c>
      <c r="C62" s="31">
        <v>2407.85</v>
      </c>
      <c r="D62" s="38">
        <v>2402.2833333333333</v>
      </c>
      <c r="E62" s="38">
        <v>2380.5666666666666</v>
      </c>
      <c r="F62" s="38">
        <v>2353.2833333333333</v>
      </c>
      <c r="G62" s="38">
        <v>2331.5666666666666</v>
      </c>
      <c r="H62" s="38">
        <v>2429.5666666666666</v>
      </c>
      <c r="I62" s="38">
        <v>2451.2833333333328</v>
      </c>
      <c r="J62" s="38">
        <v>2478.5666666666666</v>
      </c>
      <c r="K62" s="31">
        <v>2424</v>
      </c>
      <c r="L62" s="31">
        <v>2375</v>
      </c>
      <c r="M62" s="31">
        <v>2.1149800000000001</v>
      </c>
      <c r="N62" s="1"/>
      <c r="O62" s="1"/>
    </row>
    <row r="63" spans="1:15" ht="12.75" customHeight="1">
      <c r="A63" s="33">
        <v>53</v>
      </c>
      <c r="B63" s="58" t="s">
        <v>72</v>
      </c>
      <c r="C63" s="31">
        <v>404.4</v>
      </c>
      <c r="D63" s="38">
        <v>405.41666666666669</v>
      </c>
      <c r="E63" s="38">
        <v>399.03333333333336</v>
      </c>
      <c r="F63" s="38">
        <v>393.66666666666669</v>
      </c>
      <c r="G63" s="38">
        <v>387.28333333333336</v>
      </c>
      <c r="H63" s="38">
        <v>410.78333333333336</v>
      </c>
      <c r="I63" s="38">
        <v>417.16666666666669</v>
      </c>
      <c r="J63" s="38">
        <v>422.53333333333336</v>
      </c>
      <c r="K63" s="31">
        <v>411.8</v>
      </c>
      <c r="L63" s="31">
        <v>400.05</v>
      </c>
      <c r="M63" s="31">
        <v>27.770610000000001</v>
      </c>
      <c r="N63" s="1"/>
      <c r="O63" s="1"/>
    </row>
    <row r="64" spans="1:15" ht="12.75" customHeight="1">
      <c r="A64" s="33">
        <v>54</v>
      </c>
      <c r="B64" s="58" t="s">
        <v>73</v>
      </c>
      <c r="C64" s="31">
        <v>234.65</v>
      </c>
      <c r="D64" s="38">
        <v>234.93333333333331</v>
      </c>
      <c r="E64" s="38">
        <v>232.71666666666661</v>
      </c>
      <c r="F64" s="38">
        <v>230.7833333333333</v>
      </c>
      <c r="G64" s="38">
        <v>228.56666666666661</v>
      </c>
      <c r="H64" s="38">
        <v>236.86666666666662</v>
      </c>
      <c r="I64" s="38">
        <v>239.08333333333331</v>
      </c>
      <c r="J64" s="38">
        <v>241.01666666666662</v>
      </c>
      <c r="K64" s="31">
        <v>237.15</v>
      </c>
      <c r="L64" s="31">
        <v>233</v>
      </c>
      <c r="M64" s="31">
        <v>39.400779999999997</v>
      </c>
      <c r="N64" s="1"/>
      <c r="O64" s="1"/>
    </row>
    <row r="65" spans="1:15" ht="12.75" customHeight="1">
      <c r="A65" s="33">
        <v>55</v>
      </c>
      <c r="B65" s="58" t="s">
        <v>74</v>
      </c>
      <c r="C65" s="31">
        <v>195.8</v>
      </c>
      <c r="D65" s="38">
        <v>196.23333333333335</v>
      </c>
      <c r="E65" s="38">
        <v>194.06666666666669</v>
      </c>
      <c r="F65" s="38">
        <v>192.33333333333334</v>
      </c>
      <c r="G65" s="38">
        <v>190.16666666666669</v>
      </c>
      <c r="H65" s="38">
        <v>197.9666666666667</v>
      </c>
      <c r="I65" s="38">
        <v>200.13333333333333</v>
      </c>
      <c r="J65" s="38">
        <v>201.8666666666667</v>
      </c>
      <c r="K65" s="31">
        <v>198.4</v>
      </c>
      <c r="L65" s="31">
        <v>194.5</v>
      </c>
      <c r="M65" s="31">
        <v>147.10292999999999</v>
      </c>
      <c r="N65" s="1"/>
      <c r="O65" s="1"/>
    </row>
    <row r="66" spans="1:15" ht="12.75" customHeight="1">
      <c r="A66" s="33">
        <v>56</v>
      </c>
      <c r="B66" s="58" t="s">
        <v>271</v>
      </c>
      <c r="C66" s="31">
        <v>93.4</v>
      </c>
      <c r="D66" s="38">
        <v>92.516666666666666</v>
      </c>
      <c r="E66" s="38">
        <v>90.533333333333331</v>
      </c>
      <c r="F66" s="38">
        <v>87.666666666666671</v>
      </c>
      <c r="G66" s="38">
        <v>85.683333333333337</v>
      </c>
      <c r="H66" s="38">
        <v>95.383333333333326</v>
      </c>
      <c r="I66" s="38">
        <v>97.366666666666646</v>
      </c>
      <c r="J66" s="38">
        <v>100.23333333333332</v>
      </c>
      <c r="K66" s="31">
        <v>94.5</v>
      </c>
      <c r="L66" s="31">
        <v>89.65</v>
      </c>
      <c r="M66" s="31">
        <v>398.76276999999999</v>
      </c>
      <c r="N66" s="1"/>
      <c r="O66" s="1"/>
    </row>
    <row r="67" spans="1:15" ht="12.75" customHeight="1">
      <c r="A67" s="33">
        <v>57</v>
      </c>
      <c r="B67" s="58" t="s">
        <v>336</v>
      </c>
      <c r="C67" s="31">
        <v>41.7</v>
      </c>
      <c r="D67" s="38">
        <v>41.733333333333334</v>
      </c>
      <c r="E67" s="38">
        <v>40.766666666666666</v>
      </c>
      <c r="F67" s="38">
        <v>39.833333333333329</v>
      </c>
      <c r="G67" s="38">
        <v>38.86666666666666</v>
      </c>
      <c r="H67" s="38">
        <v>42.666666666666671</v>
      </c>
      <c r="I67" s="38">
        <v>43.63333333333334</v>
      </c>
      <c r="J67" s="38">
        <v>44.566666666666677</v>
      </c>
      <c r="K67" s="31">
        <v>42.7</v>
      </c>
      <c r="L67" s="31">
        <v>40.799999999999997</v>
      </c>
      <c r="M67" s="31">
        <v>568.40183999999999</v>
      </c>
      <c r="N67" s="1"/>
      <c r="O67" s="1"/>
    </row>
    <row r="68" spans="1:15" ht="12.75" customHeight="1">
      <c r="A68" s="33">
        <v>58</v>
      </c>
      <c r="B68" s="58" t="s">
        <v>332</v>
      </c>
      <c r="C68" s="31">
        <v>2757.4</v>
      </c>
      <c r="D68" s="38">
        <v>2732.5833333333335</v>
      </c>
      <c r="E68" s="38">
        <v>2699.7166666666672</v>
      </c>
      <c r="F68" s="38">
        <v>2642.0333333333338</v>
      </c>
      <c r="G68" s="38">
        <v>2609.1666666666674</v>
      </c>
      <c r="H68" s="38">
        <v>2790.2666666666669</v>
      </c>
      <c r="I68" s="38">
        <v>2823.1333333333328</v>
      </c>
      <c r="J68" s="38">
        <v>2880.8166666666666</v>
      </c>
      <c r="K68" s="31">
        <v>2765.45</v>
      </c>
      <c r="L68" s="31">
        <v>2674.9</v>
      </c>
      <c r="M68" s="31">
        <v>0.27638000000000001</v>
      </c>
      <c r="N68" s="1"/>
      <c r="O68" s="1"/>
    </row>
    <row r="69" spans="1:15" ht="12.75" customHeight="1">
      <c r="A69" s="33">
        <v>59</v>
      </c>
      <c r="B69" s="58" t="s">
        <v>75</v>
      </c>
      <c r="C69" s="31">
        <v>1681.9</v>
      </c>
      <c r="D69" s="38">
        <v>1674.3</v>
      </c>
      <c r="E69" s="38">
        <v>1663.6</v>
      </c>
      <c r="F69" s="38">
        <v>1645.3</v>
      </c>
      <c r="G69" s="38">
        <v>1634.6</v>
      </c>
      <c r="H69" s="38">
        <v>1692.6</v>
      </c>
      <c r="I69" s="38">
        <v>1703.3000000000002</v>
      </c>
      <c r="J69" s="38">
        <v>1721.6</v>
      </c>
      <c r="K69" s="31">
        <v>1685</v>
      </c>
      <c r="L69" s="31">
        <v>1656</v>
      </c>
      <c r="M69" s="31">
        <v>1.5304599999999999</v>
      </c>
      <c r="N69" s="1"/>
      <c r="O69" s="1"/>
    </row>
    <row r="70" spans="1:15" ht="12.75" customHeight="1">
      <c r="A70" s="33">
        <v>60</v>
      </c>
      <c r="B70" s="58" t="s">
        <v>337</v>
      </c>
      <c r="C70" s="31">
        <v>5240.5</v>
      </c>
      <c r="D70" s="38">
        <v>5173.0666666666666</v>
      </c>
      <c r="E70" s="38">
        <v>4896.1333333333332</v>
      </c>
      <c r="F70" s="38">
        <v>4551.7666666666664</v>
      </c>
      <c r="G70" s="38">
        <v>4274.833333333333</v>
      </c>
      <c r="H70" s="38">
        <v>5517.4333333333334</v>
      </c>
      <c r="I70" s="38">
        <v>5794.3666666666659</v>
      </c>
      <c r="J70" s="38">
        <v>6138.7333333333336</v>
      </c>
      <c r="K70" s="31">
        <v>5450</v>
      </c>
      <c r="L70" s="31">
        <v>4828.7</v>
      </c>
      <c r="M70" s="31">
        <v>3.7842099999999999</v>
      </c>
      <c r="N70" s="1"/>
      <c r="O70" s="1"/>
    </row>
    <row r="71" spans="1:15" ht="12.75" customHeight="1">
      <c r="A71" s="33">
        <v>61</v>
      </c>
      <c r="B71" s="58" t="s">
        <v>333</v>
      </c>
      <c r="C71" s="31">
        <v>2503.4499999999998</v>
      </c>
      <c r="D71" s="38">
        <v>2506.4666666666667</v>
      </c>
      <c r="E71" s="38">
        <v>2476.9833333333336</v>
      </c>
      <c r="F71" s="38">
        <v>2450.5166666666669</v>
      </c>
      <c r="G71" s="38">
        <v>2421.0333333333338</v>
      </c>
      <c r="H71" s="38">
        <v>2532.9333333333334</v>
      </c>
      <c r="I71" s="38">
        <v>2562.4166666666661</v>
      </c>
      <c r="J71" s="38">
        <v>2588.8833333333332</v>
      </c>
      <c r="K71" s="31">
        <v>2535.9499999999998</v>
      </c>
      <c r="L71" s="31">
        <v>2480</v>
      </c>
      <c r="M71" s="31">
        <v>2.06277</v>
      </c>
      <c r="N71" s="1"/>
      <c r="O71" s="1"/>
    </row>
    <row r="72" spans="1:15" ht="12.75" customHeight="1">
      <c r="A72" s="33">
        <v>62</v>
      </c>
      <c r="B72" s="58" t="s">
        <v>77</v>
      </c>
      <c r="C72" s="31">
        <v>709.45</v>
      </c>
      <c r="D72" s="38">
        <v>708.5</v>
      </c>
      <c r="E72" s="38">
        <v>703.2</v>
      </c>
      <c r="F72" s="38">
        <v>696.95</v>
      </c>
      <c r="G72" s="38">
        <v>691.65000000000009</v>
      </c>
      <c r="H72" s="38">
        <v>714.75</v>
      </c>
      <c r="I72" s="38">
        <v>720.05</v>
      </c>
      <c r="J72" s="38">
        <v>726.3</v>
      </c>
      <c r="K72" s="31">
        <v>713.8</v>
      </c>
      <c r="L72" s="31">
        <v>702.25</v>
      </c>
      <c r="M72" s="31">
        <v>6.5708200000000003</v>
      </c>
      <c r="N72" s="1"/>
      <c r="O72" s="1"/>
    </row>
    <row r="73" spans="1:15" ht="12.75" customHeight="1">
      <c r="A73" s="33">
        <v>63</v>
      </c>
      <c r="B73" s="58" t="s">
        <v>338</v>
      </c>
      <c r="C73" s="31">
        <v>1169.25</v>
      </c>
      <c r="D73" s="38">
        <v>1175.5</v>
      </c>
      <c r="E73" s="38">
        <v>1156.0999999999999</v>
      </c>
      <c r="F73" s="38">
        <v>1142.9499999999998</v>
      </c>
      <c r="G73" s="38">
        <v>1123.5499999999997</v>
      </c>
      <c r="H73" s="38">
        <v>1188.6500000000001</v>
      </c>
      <c r="I73" s="38">
        <v>1208.0500000000002</v>
      </c>
      <c r="J73" s="38">
        <v>1221.2000000000003</v>
      </c>
      <c r="K73" s="31">
        <v>1194.9000000000001</v>
      </c>
      <c r="L73" s="31">
        <v>1162.3499999999999</v>
      </c>
      <c r="M73" s="31">
        <v>5.6966400000000004</v>
      </c>
      <c r="N73" s="1"/>
      <c r="O73" s="1"/>
    </row>
    <row r="74" spans="1:15" ht="12.75" customHeight="1">
      <c r="A74" s="33">
        <v>64</v>
      </c>
      <c r="B74" s="58" t="s">
        <v>76</v>
      </c>
      <c r="C74" s="31">
        <v>139.69999999999999</v>
      </c>
      <c r="D74" s="38">
        <v>140.26666666666668</v>
      </c>
      <c r="E74" s="38">
        <v>138.63333333333335</v>
      </c>
      <c r="F74" s="38">
        <v>137.56666666666666</v>
      </c>
      <c r="G74" s="38">
        <v>135.93333333333334</v>
      </c>
      <c r="H74" s="38">
        <v>141.33333333333337</v>
      </c>
      <c r="I74" s="38">
        <v>142.9666666666667</v>
      </c>
      <c r="J74" s="38">
        <v>144.03333333333339</v>
      </c>
      <c r="K74" s="31">
        <v>141.9</v>
      </c>
      <c r="L74" s="31">
        <v>139.19999999999999</v>
      </c>
      <c r="M74" s="31">
        <v>116.95197</v>
      </c>
      <c r="N74" s="1"/>
      <c r="O74" s="1"/>
    </row>
    <row r="75" spans="1:15" ht="12.75" customHeight="1">
      <c r="A75" s="33">
        <v>65</v>
      </c>
      <c r="B75" s="58" t="s">
        <v>78</v>
      </c>
      <c r="C75" s="31">
        <v>1097.4000000000001</v>
      </c>
      <c r="D75" s="38">
        <v>1090.6166666666668</v>
      </c>
      <c r="E75" s="38">
        <v>1081.7833333333335</v>
      </c>
      <c r="F75" s="38">
        <v>1066.1666666666667</v>
      </c>
      <c r="G75" s="38">
        <v>1057.3333333333335</v>
      </c>
      <c r="H75" s="38">
        <v>1106.2333333333336</v>
      </c>
      <c r="I75" s="38">
        <v>1115.0666666666666</v>
      </c>
      <c r="J75" s="38">
        <v>1130.6833333333336</v>
      </c>
      <c r="K75" s="31">
        <v>1099.45</v>
      </c>
      <c r="L75" s="31">
        <v>1075</v>
      </c>
      <c r="M75" s="31">
        <v>6.2942299999999998</v>
      </c>
      <c r="N75" s="1"/>
      <c r="O75" s="1"/>
    </row>
    <row r="76" spans="1:15" ht="12.75" customHeight="1">
      <c r="A76" s="33">
        <v>66</v>
      </c>
      <c r="B76" s="58" t="s">
        <v>81</v>
      </c>
      <c r="C76" s="31">
        <v>138.4</v>
      </c>
      <c r="D76" s="38">
        <v>139.71666666666667</v>
      </c>
      <c r="E76" s="38">
        <v>135.83333333333334</v>
      </c>
      <c r="F76" s="38">
        <v>133.26666666666668</v>
      </c>
      <c r="G76" s="38">
        <v>129.38333333333335</v>
      </c>
      <c r="H76" s="38">
        <v>142.28333333333333</v>
      </c>
      <c r="I76" s="38">
        <v>146.16666666666666</v>
      </c>
      <c r="J76" s="38">
        <v>148.73333333333332</v>
      </c>
      <c r="K76" s="31">
        <v>143.6</v>
      </c>
      <c r="L76" s="31">
        <v>137.15</v>
      </c>
      <c r="M76" s="31">
        <v>520.60352999999998</v>
      </c>
      <c r="N76" s="1"/>
      <c r="O76" s="1"/>
    </row>
    <row r="77" spans="1:15" ht="12.75" customHeight="1">
      <c r="A77" s="33">
        <v>67</v>
      </c>
      <c r="B77" s="58" t="s">
        <v>85</v>
      </c>
      <c r="C77" s="31">
        <v>350.2</v>
      </c>
      <c r="D77" s="38">
        <v>349.34999999999997</v>
      </c>
      <c r="E77" s="38">
        <v>346.09999999999991</v>
      </c>
      <c r="F77" s="38">
        <v>341.99999999999994</v>
      </c>
      <c r="G77" s="38">
        <v>338.74999999999989</v>
      </c>
      <c r="H77" s="38">
        <v>353.44999999999993</v>
      </c>
      <c r="I77" s="38">
        <v>356.70000000000005</v>
      </c>
      <c r="J77" s="38">
        <v>360.79999999999995</v>
      </c>
      <c r="K77" s="31">
        <v>352.6</v>
      </c>
      <c r="L77" s="31">
        <v>345.25</v>
      </c>
      <c r="M77" s="31">
        <v>41.815890000000003</v>
      </c>
      <c r="N77" s="1"/>
      <c r="O77" s="1"/>
    </row>
    <row r="78" spans="1:15" ht="12.75" customHeight="1">
      <c r="A78" s="33">
        <v>68</v>
      </c>
      <c r="B78" s="58" t="s">
        <v>80</v>
      </c>
      <c r="C78" s="31">
        <v>865.9</v>
      </c>
      <c r="D78" s="38">
        <v>864.0333333333333</v>
      </c>
      <c r="E78" s="38">
        <v>860.26666666666665</v>
      </c>
      <c r="F78" s="38">
        <v>854.63333333333333</v>
      </c>
      <c r="G78" s="38">
        <v>850.86666666666667</v>
      </c>
      <c r="H78" s="38">
        <v>869.66666666666663</v>
      </c>
      <c r="I78" s="38">
        <v>873.43333333333328</v>
      </c>
      <c r="J78" s="38">
        <v>879.06666666666661</v>
      </c>
      <c r="K78" s="31">
        <v>867.8</v>
      </c>
      <c r="L78" s="31">
        <v>858.4</v>
      </c>
      <c r="M78" s="31">
        <v>22.167539999999999</v>
      </c>
      <c r="N78" s="1"/>
      <c r="O78" s="1"/>
    </row>
    <row r="79" spans="1:15" ht="12.75" customHeight="1">
      <c r="A79" s="33">
        <v>69</v>
      </c>
      <c r="B79" s="58" t="s">
        <v>850</v>
      </c>
      <c r="C79" s="31">
        <v>512.35</v>
      </c>
      <c r="D79" s="38">
        <v>503.79999999999995</v>
      </c>
      <c r="E79" s="38">
        <v>488.59999999999991</v>
      </c>
      <c r="F79" s="38">
        <v>464.84999999999997</v>
      </c>
      <c r="G79" s="38">
        <v>449.64999999999992</v>
      </c>
      <c r="H79" s="38">
        <v>527.54999999999995</v>
      </c>
      <c r="I79" s="38">
        <v>542.75</v>
      </c>
      <c r="J79" s="38">
        <v>566.49999999999989</v>
      </c>
      <c r="K79" s="31">
        <v>519</v>
      </c>
      <c r="L79" s="31">
        <v>480.05</v>
      </c>
      <c r="M79" s="31">
        <v>18.671029999999998</v>
      </c>
      <c r="N79" s="1"/>
      <c r="O79" s="1"/>
    </row>
    <row r="80" spans="1:15" ht="12.75" customHeight="1">
      <c r="A80" s="33">
        <v>70</v>
      </c>
      <c r="B80" s="58" t="s">
        <v>82</v>
      </c>
      <c r="C80" s="31">
        <v>267.10000000000002</v>
      </c>
      <c r="D80" s="38">
        <v>265.9666666666667</v>
      </c>
      <c r="E80" s="38">
        <v>262.63333333333338</v>
      </c>
      <c r="F80" s="38">
        <v>258.16666666666669</v>
      </c>
      <c r="G80" s="38">
        <v>254.83333333333337</v>
      </c>
      <c r="H80" s="38">
        <v>270.43333333333339</v>
      </c>
      <c r="I80" s="38">
        <v>273.76666666666665</v>
      </c>
      <c r="J80" s="38">
        <v>278.23333333333341</v>
      </c>
      <c r="K80" s="31">
        <v>269.3</v>
      </c>
      <c r="L80" s="31">
        <v>261.5</v>
      </c>
      <c r="M80" s="31">
        <v>50.133569999999999</v>
      </c>
      <c r="N80" s="1"/>
      <c r="O80" s="1"/>
    </row>
    <row r="81" spans="1:15" ht="12.75" customHeight="1">
      <c r="A81" s="33">
        <v>71</v>
      </c>
      <c r="B81" s="58" t="s">
        <v>339</v>
      </c>
      <c r="C81" s="31">
        <v>1241.95</v>
      </c>
      <c r="D81" s="38">
        <v>1240.2666666666667</v>
      </c>
      <c r="E81" s="38">
        <v>1219.8833333333332</v>
      </c>
      <c r="F81" s="38">
        <v>1197.8166666666666</v>
      </c>
      <c r="G81" s="38">
        <v>1177.4333333333332</v>
      </c>
      <c r="H81" s="38">
        <v>1262.3333333333333</v>
      </c>
      <c r="I81" s="38">
        <v>1282.7166666666669</v>
      </c>
      <c r="J81" s="38">
        <v>1304.7833333333333</v>
      </c>
      <c r="K81" s="31">
        <v>1260.6500000000001</v>
      </c>
      <c r="L81" s="31">
        <v>1218.2</v>
      </c>
      <c r="M81" s="31">
        <v>0.92774999999999996</v>
      </c>
      <c r="N81" s="1"/>
      <c r="O81" s="1"/>
    </row>
    <row r="82" spans="1:15" ht="12.75" customHeight="1">
      <c r="A82" s="33">
        <v>72</v>
      </c>
      <c r="B82" s="58" t="s">
        <v>88</v>
      </c>
      <c r="C82" s="31">
        <v>524.79999999999995</v>
      </c>
      <c r="D82" s="38">
        <v>525.73333333333323</v>
      </c>
      <c r="E82" s="38">
        <v>517.96666666666647</v>
      </c>
      <c r="F82" s="38">
        <v>511.13333333333321</v>
      </c>
      <c r="G82" s="38">
        <v>503.36666666666645</v>
      </c>
      <c r="H82" s="38">
        <v>532.56666666666649</v>
      </c>
      <c r="I82" s="38">
        <v>540.33333333333314</v>
      </c>
      <c r="J82" s="38">
        <v>547.16666666666652</v>
      </c>
      <c r="K82" s="31">
        <v>533.5</v>
      </c>
      <c r="L82" s="31">
        <v>518.9</v>
      </c>
      <c r="M82" s="31">
        <v>22.554749999999999</v>
      </c>
      <c r="N82" s="1"/>
      <c r="O82" s="1"/>
    </row>
    <row r="83" spans="1:15" ht="12.75" customHeight="1">
      <c r="A83" s="33">
        <v>73</v>
      </c>
      <c r="B83" s="58" t="s">
        <v>851</v>
      </c>
      <c r="C83" s="31">
        <v>295.25</v>
      </c>
      <c r="D83" s="38">
        <v>292.43333333333334</v>
      </c>
      <c r="E83" s="38">
        <v>287.41666666666669</v>
      </c>
      <c r="F83" s="38">
        <v>279.58333333333337</v>
      </c>
      <c r="G83" s="38">
        <v>274.56666666666672</v>
      </c>
      <c r="H83" s="38">
        <v>300.26666666666665</v>
      </c>
      <c r="I83" s="38">
        <v>305.2833333333333</v>
      </c>
      <c r="J83" s="38">
        <v>313.11666666666662</v>
      </c>
      <c r="K83" s="31">
        <v>297.45</v>
      </c>
      <c r="L83" s="31">
        <v>284.60000000000002</v>
      </c>
      <c r="M83" s="31">
        <v>40.963720000000002</v>
      </c>
      <c r="N83" s="1"/>
      <c r="O83" s="1"/>
    </row>
    <row r="84" spans="1:15" ht="12.75" customHeight="1">
      <c r="A84" s="33">
        <v>74</v>
      </c>
      <c r="B84" s="58" t="s">
        <v>340</v>
      </c>
      <c r="C84" s="31">
        <v>6228.1</v>
      </c>
      <c r="D84" s="38">
        <v>6248.3666666666659</v>
      </c>
      <c r="E84" s="38">
        <v>6194.7333333333318</v>
      </c>
      <c r="F84" s="38">
        <v>6161.3666666666659</v>
      </c>
      <c r="G84" s="38">
        <v>6107.7333333333318</v>
      </c>
      <c r="H84" s="38">
        <v>6281.7333333333318</v>
      </c>
      <c r="I84" s="38">
        <v>6335.366666666665</v>
      </c>
      <c r="J84" s="38">
        <v>6368.7333333333318</v>
      </c>
      <c r="K84" s="31">
        <v>6302</v>
      </c>
      <c r="L84" s="31">
        <v>6215</v>
      </c>
      <c r="M84" s="31">
        <v>9.9500000000000005E-2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742</v>
      </c>
      <c r="D85" s="38">
        <v>742.31666666666661</v>
      </c>
      <c r="E85" s="38">
        <v>738.63333333333321</v>
      </c>
      <c r="F85" s="38">
        <v>735.26666666666665</v>
      </c>
      <c r="G85" s="38">
        <v>731.58333333333326</v>
      </c>
      <c r="H85" s="38">
        <v>745.68333333333317</v>
      </c>
      <c r="I85" s="38">
        <v>749.36666666666656</v>
      </c>
      <c r="J85" s="38">
        <v>752.73333333333312</v>
      </c>
      <c r="K85" s="31">
        <v>746</v>
      </c>
      <c r="L85" s="31">
        <v>738.95</v>
      </c>
      <c r="M85" s="31">
        <v>0.41122999999999998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1091.75</v>
      </c>
      <c r="D86" s="38">
        <v>1088.8999999999999</v>
      </c>
      <c r="E86" s="38">
        <v>1062.8499999999997</v>
      </c>
      <c r="F86" s="38">
        <v>1033.9499999999998</v>
      </c>
      <c r="G86" s="38">
        <v>1007.8999999999996</v>
      </c>
      <c r="H86" s="38">
        <v>1117.7999999999997</v>
      </c>
      <c r="I86" s="38">
        <v>1143.8499999999999</v>
      </c>
      <c r="J86" s="38">
        <v>1172.7499999999998</v>
      </c>
      <c r="K86" s="31">
        <v>1114.95</v>
      </c>
      <c r="L86" s="31">
        <v>1060</v>
      </c>
      <c r="M86" s="31">
        <v>4.4131600000000004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440.05</v>
      </c>
      <c r="D87" s="38">
        <v>444.0333333333333</v>
      </c>
      <c r="E87" s="38">
        <v>434.16666666666663</v>
      </c>
      <c r="F87" s="38">
        <v>428.2833333333333</v>
      </c>
      <c r="G87" s="38">
        <v>418.41666666666663</v>
      </c>
      <c r="H87" s="38">
        <v>449.91666666666663</v>
      </c>
      <c r="I87" s="38">
        <v>459.7833333333333</v>
      </c>
      <c r="J87" s="38">
        <v>465.66666666666663</v>
      </c>
      <c r="K87" s="31">
        <v>453.9</v>
      </c>
      <c r="L87" s="31">
        <v>438.15</v>
      </c>
      <c r="M87" s="31">
        <v>4.7169499999999998</v>
      </c>
      <c r="N87" s="1"/>
      <c r="O87" s="1"/>
    </row>
    <row r="88" spans="1:15" ht="12.75" customHeight="1">
      <c r="A88" s="33">
        <v>78</v>
      </c>
      <c r="B88" s="58" t="s">
        <v>83</v>
      </c>
      <c r="C88" s="31">
        <v>19150.8</v>
      </c>
      <c r="D88" s="38">
        <v>19135.083333333332</v>
      </c>
      <c r="E88" s="38">
        <v>19015.166666666664</v>
      </c>
      <c r="F88" s="38">
        <v>18879.533333333333</v>
      </c>
      <c r="G88" s="38">
        <v>18759.616666666665</v>
      </c>
      <c r="H88" s="38">
        <v>19270.716666666664</v>
      </c>
      <c r="I88" s="38">
        <v>19390.633333333328</v>
      </c>
      <c r="J88" s="38">
        <v>19526.266666666663</v>
      </c>
      <c r="K88" s="31">
        <v>19255</v>
      </c>
      <c r="L88" s="31">
        <v>18999.45</v>
      </c>
      <c r="M88" s="31">
        <v>0.20402000000000001</v>
      </c>
      <c r="N88" s="1"/>
      <c r="O88" s="1"/>
    </row>
    <row r="89" spans="1:15" ht="12.75" customHeight="1">
      <c r="A89" s="33">
        <v>79</v>
      </c>
      <c r="B89" s="58" t="s">
        <v>344</v>
      </c>
      <c r="C89" s="31">
        <v>631.54999999999995</v>
      </c>
      <c r="D89" s="38">
        <v>632.51666666666665</v>
      </c>
      <c r="E89" s="38">
        <v>627.08333333333326</v>
      </c>
      <c r="F89" s="38">
        <v>622.61666666666656</v>
      </c>
      <c r="G89" s="38">
        <v>617.18333333333317</v>
      </c>
      <c r="H89" s="38">
        <v>636.98333333333335</v>
      </c>
      <c r="I89" s="38">
        <v>642.41666666666674</v>
      </c>
      <c r="J89" s="38">
        <v>646.88333333333344</v>
      </c>
      <c r="K89" s="31">
        <v>637.95000000000005</v>
      </c>
      <c r="L89" s="31">
        <v>628.04999999999995</v>
      </c>
      <c r="M89" s="31">
        <v>1.7538899999999999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14.6</v>
      </c>
      <c r="D90" s="38">
        <v>14.6</v>
      </c>
      <c r="E90" s="38">
        <v>14.6</v>
      </c>
      <c r="F90" s="38">
        <v>14.6</v>
      </c>
      <c r="G90" s="38">
        <v>14.6</v>
      </c>
      <c r="H90" s="38">
        <v>14.6</v>
      </c>
      <c r="I90" s="38">
        <v>14.6</v>
      </c>
      <c r="J90" s="38">
        <v>14.6</v>
      </c>
      <c r="K90" s="31">
        <v>14.6</v>
      </c>
      <c r="L90" s="31">
        <v>14.6</v>
      </c>
      <c r="M90" s="31">
        <v>32.145180000000003</v>
      </c>
      <c r="N90" s="1"/>
      <c r="O90" s="1"/>
    </row>
    <row r="91" spans="1:15" ht="12.75" customHeight="1">
      <c r="A91" s="33">
        <v>81</v>
      </c>
      <c r="B91" s="58" t="s">
        <v>86</v>
      </c>
      <c r="C91" s="31">
        <v>4514.95</v>
      </c>
      <c r="D91" s="38">
        <v>4512.9833333333336</v>
      </c>
      <c r="E91" s="38">
        <v>4486.9666666666672</v>
      </c>
      <c r="F91" s="38">
        <v>4458.9833333333336</v>
      </c>
      <c r="G91" s="38">
        <v>4432.9666666666672</v>
      </c>
      <c r="H91" s="38">
        <v>4540.9666666666672</v>
      </c>
      <c r="I91" s="38">
        <v>4566.9833333333336</v>
      </c>
      <c r="J91" s="38">
        <v>4594.9666666666672</v>
      </c>
      <c r="K91" s="31">
        <v>4539</v>
      </c>
      <c r="L91" s="31">
        <v>4485</v>
      </c>
      <c r="M91" s="31">
        <v>4.5334899999999996</v>
      </c>
      <c r="N91" s="1"/>
      <c r="O91" s="1"/>
    </row>
    <row r="92" spans="1:15" ht="12.75" customHeight="1">
      <c r="A92" s="33">
        <v>82</v>
      </c>
      <c r="B92" s="58" t="s">
        <v>334</v>
      </c>
      <c r="C92" s="31">
        <v>1187.2</v>
      </c>
      <c r="D92" s="38">
        <v>1187.8166666666666</v>
      </c>
      <c r="E92" s="38">
        <v>1157.4333333333332</v>
      </c>
      <c r="F92" s="38">
        <v>1127.6666666666665</v>
      </c>
      <c r="G92" s="38">
        <v>1097.2833333333331</v>
      </c>
      <c r="H92" s="38">
        <v>1217.5833333333333</v>
      </c>
      <c r="I92" s="38">
        <v>1247.9666666666665</v>
      </c>
      <c r="J92" s="38">
        <v>1277.7333333333333</v>
      </c>
      <c r="K92" s="31">
        <v>1218.2</v>
      </c>
      <c r="L92" s="31">
        <v>1158.05</v>
      </c>
      <c r="M92" s="31">
        <v>49.487119999999997</v>
      </c>
      <c r="N92" s="1"/>
      <c r="O92" s="1"/>
    </row>
    <row r="93" spans="1:15" ht="12.75" customHeight="1">
      <c r="A93" s="33">
        <v>83</v>
      </c>
      <c r="B93" s="58" t="s">
        <v>346</v>
      </c>
      <c r="C93" s="31">
        <v>1767.65</v>
      </c>
      <c r="D93" s="38">
        <v>1767.55</v>
      </c>
      <c r="E93" s="38">
        <v>1750.1</v>
      </c>
      <c r="F93" s="38">
        <v>1732.55</v>
      </c>
      <c r="G93" s="38">
        <v>1715.1</v>
      </c>
      <c r="H93" s="38">
        <v>1785.1</v>
      </c>
      <c r="I93" s="38">
        <v>1802.5500000000002</v>
      </c>
      <c r="J93" s="38">
        <v>1820.1</v>
      </c>
      <c r="K93" s="31">
        <v>1785</v>
      </c>
      <c r="L93" s="31">
        <v>1750</v>
      </c>
      <c r="M93" s="31">
        <v>0.72314000000000001</v>
      </c>
      <c r="N93" s="1"/>
      <c r="O93" s="1"/>
    </row>
    <row r="94" spans="1:15" ht="12.75" customHeight="1">
      <c r="A94" s="33">
        <v>84</v>
      </c>
      <c r="B94" s="58" t="s">
        <v>352</v>
      </c>
      <c r="C94" s="31">
        <v>296.14999999999998</v>
      </c>
      <c r="D94" s="38">
        <v>297.59999999999997</v>
      </c>
      <c r="E94" s="38">
        <v>293.24999999999994</v>
      </c>
      <c r="F94" s="38">
        <v>290.34999999999997</v>
      </c>
      <c r="G94" s="38">
        <v>285.99999999999994</v>
      </c>
      <c r="H94" s="38">
        <v>300.49999999999994</v>
      </c>
      <c r="I94" s="38">
        <v>304.84999999999997</v>
      </c>
      <c r="J94" s="38">
        <v>307.74999999999994</v>
      </c>
      <c r="K94" s="31">
        <v>301.95</v>
      </c>
      <c r="L94" s="31">
        <v>294.7</v>
      </c>
      <c r="M94" s="31">
        <v>15.1942</v>
      </c>
      <c r="N94" s="1"/>
      <c r="O94" s="1"/>
    </row>
    <row r="95" spans="1:15" ht="12.75" customHeight="1">
      <c r="A95" s="33">
        <v>85</v>
      </c>
      <c r="B95" s="58" t="s">
        <v>90</v>
      </c>
      <c r="C95" s="31">
        <v>782.9</v>
      </c>
      <c r="D95" s="38">
        <v>782.68333333333339</v>
      </c>
      <c r="E95" s="38">
        <v>768.36666666666679</v>
      </c>
      <c r="F95" s="38">
        <v>753.83333333333337</v>
      </c>
      <c r="G95" s="38">
        <v>739.51666666666677</v>
      </c>
      <c r="H95" s="38">
        <v>797.21666666666681</v>
      </c>
      <c r="I95" s="38">
        <v>811.53333333333342</v>
      </c>
      <c r="J95" s="38">
        <v>826.06666666666683</v>
      </c>
      <c r="K95" s="31">
        <v>797</v>
      </c>
      <c r="L95" s="31">
        <v>768.15</v>
      </c>
      <c r="M95" s="31">
        <v>15.743449999999999</v>
      </c>
      <c r="N95" s="1"/>
      <c r="O95" s="1"/>
    </row>
    <row r="96" spans="1:15" ht="12.75" customHeight="1">
      <c r="A96" s="33">
        <v>86</v>
      </c>
      <c r="B96" s="58" t="s">
        <v>89</v>
      </c>
      <c r="C96" s="31">
        <v>338.45</v>
      </c>
      <c r="D96" s="38">
        <v>337.86666666666667</v>
      </c>
      <c r="E96" s="38">
        <v>334.43333333333334</v>
      </c>
      <c r="F96" s="38">
        <v>330.41666666666669</v>
      </c>
      <c r="G96" s="38">
        <v>326.98333333333335</v>
      </c>
      <c r="H96" s="38">
        <v>341.88333333333333</v>
      </c>
      <c r="I96" s="38">
        <v>345.31666666666672</v>
      </c>
      <c r="J96" s="38">
        <v>349.33333333333331</v>
      </c>
      <c r="K96" s="31">
        <v>341.3</v>
      </c>
      <c r="L96" s="31">
        <v>333.85</v>
      </c>
      <c r="M96" s="31">
        <v>69.959919999999997</v>
      </c>
      <c r="N96" s="1"/>
      <c r="O96" s="1"/>
    </row>
    <row r="97" spans="1:15" ht="12.75" customHeight="1">
      <c r="A97" s="33">
        <v>87</v>
      </c>
      <c r="B97" s="58" t="s">
        <v>353</v>
      </c>
      <c r="C97" s="31">
        <v>813.4</v>
      </c>
      <c r="D97" s="38">
        <v>815.41666666666663</v>
      </c>
      <c r="E97" s="38">
        <v>807.98333333333323</v>
      </c>
      <c r="F97" s="38">
        <v>802.56666666666661</v>
      </c>
      <c r="G97" s="38">
        <v>795.13333333333321</v>
      </c>
      <c r="H97" s="38">
        <v>820.83333333333326</v>
      </c>
      <c r="I97" s="38">
        <v>828.26666666666665</v>
      </c>
      <c r="J97" s="38">
        <v>833.68333333333328</v>
      </c>
      <c r="K97" s="31">
        <v>822.85</v>
      </c>
      <c r="L97" s="31">
        <v>810</v>
      </c>
      <c r="M97" s="31">
        <v>1.8362000000000001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1184.2</v>
      </c>
      <c r="D98" s="38">
        <v>1189.2</v>
      </c>
      <c r="E98" s="38">
        <v>1170</v>
      </c>
      <c r="F98" s="38">
        <v>1155.8</v>
      </c>
      <c r="G98" s="38">
        <v>1136.5999999999999</v>
      </c>
      <c r="H98" s="38">
        <v>1203.4000000000001</v>
      </c>
      <c r="I98" s="38">
        <v>1222.6000000000004</v>
      </c>
      <c r="J98" s="38">
        <v>1236.8000000000002</v>
      </c>
      <c r="K98" s="31">
        <v>1208.4000000000001</v>
      </c>
      <c r="L98" s="31">
        <v>1175</v>
      </c>
      <c r="M98" s="31">
        <v>6.6308999999999996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149</v>
      </c>
      <c r="D99" s="38">
        <v>147.71666666666667</v>
      </c>
      <c r="E99" s="38">
        <v>145.18333333333334</v>
      </c>
      <c r="F99" s="38">
        <v>141.36666666666667</v>
      </c>
      <c r="G99" s="38">
        <v>138.83333333333334</v>
      </c>
      <c r="H99" s="38">
        <v>151.53333333333333</v>
      </c>
      <c r="I99" s="38">
        <v>154.06666666666669</v>
      </c>
      <c r="J99" s="38">
        <v>157.88333333333333</v>
      </c>
      <c r="K99" s="31">
        <v>150.25</v>
      </c>
      <c r="L99" s="31">
        <v>143.9</v>
      </c>
      <c r="M99" s="31">
        <v>54.648470000000003</v>
      </c>
      <c r="N99" s="1"/>
      <c r="O99" s="1"/>
    </row>
    <row r="100" spans="1:15" ht="12.75" customHeight="1">
      <c r="A100" s="33">
        <v>90</v>
      </c>
      <c r="B100" s="58" t="s">
        <v>347</v>
      </c>
      <c r="C100" s="31">
        <v>628.79999999999995</v>
      </c>
      <c r="D100" s="38">
        <v>624.2833333333333</v>
      </c>
      <c r="E100" s="38">
        <v>618.61666666666656</v>
      </c>
      <c r="F100" s="38">
        <v>608.43333333333328</v>
      </c>
      <c r="G100" s="38">
        <v>602.76666666666654</v>
      </c>
      <c r="H100" s="38">
        <v>634.46666666666658</v>
      </c>
      <c r="I100" s="38">
        <v>640.13333333333333</v>
      </c>
      <c r="J100" s="38">
        <v>650.31666666666661</v>
      </c>
      <c r="K100" s="31">
        <v>629.95000000000005</v>
      </c>
      <c r="L100" s="31">
        <v>614.1</v>
      </c>
      <c r="M100" s="31">
        <v>3.3085900000000001</v>
      </c>
      <c r="N100" s="1"/>
      <c r="O100" s="1"/>
    </row>
    <row r="101" spans="1:15" ht="12.75" customHeight="1">
      <c r="A101" s="33">
        <v>91</v>
      </c>
      <c r="B101" s="58" t="s">
        <v>356</v>
      </c>
      <c r="C101" s="31">
        <v>2243.25</v>
      </c>
      <c r="D101" s="38">
        <v>2246.0833333333335</v>
      </c>
      <c r="E101" s="38">
        <v>2234.2166666666672</v>
      </c>
      <c r="F101" s="38">
        <v>2225.1833333333338</v>
      </c>
      <c r="G101" s="38">
        <v>2213.3166666666675</v>
      </c>
      <c r="H101" s="38">
        <v>2255.1166666666668</v>
      </c>
      <c r="I101" s="38">
        <v>2266.9833333333327</v>
      </c>
      <c r="J101" s="38">
        <v>2276.0166666666664</v>
      </c>
      <c r="K101" s="31">
        <v>2257.9499999999998</v>
      </c>
      <c r="L101" s="31">
        <v>2237.0500000000002</v>
      </c>
      <c r="M101" s="31">
        <v>1.0660099999999999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38.450000000000003</v>
      </c>
      <c r="D102" s="38">
        <v>38.4</v>
      </c>
      <c r="E102" s="38">
        <v>37.15</v>
      </c>
      <c r="F102" s="38">
        <v>35.85</v>
      </c>
      <c r="G102" s="38">
        <v>34.6</v>
      </c>
      <c r="H102" s="38">
        <v>39.699999999999996</v>
      </c>
      <c r="I102" s="38">
        <v>40.949999999999996</v>
      </c>
      <c r="J102" s="38">
        <v>42.249999999999993</v>
      </c>
      <c r="K102" s="31">
        <v>39.65</v>
      </c>
      <c r="L102" s="31">
        <v>37.1</v>
      </c>
      <c r="M102" s="31">
        <v>505.24135000000001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1225.45</v>
      </c>
      <c r="D103" s="38">
        <v>1204.1499999999999</v>
      </c>
      <c r="E103" s="38">
        <v>1176.7999999999997</v>
      </c>
      <c r="F103" s="38">
        <v>1128.1499999999999</v>
      </c>
      <c r="G103" s="38">
        <v>1100.7999999999997</v>
      </c>
      <c r="H103" s="38">
        <v>1252.7999999999997</v>
      </c>
      <c r="I103" s="38">
        <v>1280.1499999999996</v>
      </c>
      <c r="J103" s="38">
        <v>1328.7999999999997</v>
      </c>
      <c r="K103" s="31">
        <v>1231.5</v>
      </c>
      <c r="L103" s="31">
        <v>1155.5</v>
      </c>
      <c r="M103" s="31">
        <v>36.05538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712.55</v>
      </c>
      <c r="D104" s="38">
        <v>710.51666666666654</v>
      </c>
      <c r="E104" s="38">
        <v>701.1333333333331</v>
      </c>
      <c r="F104" s="38">
        <v>689.71666666666658</v>
      </c>
      <c r="G104" s="38">
        <v>680.33333333333314</v>
      </c>
      <c r="H104" s="38">
        <v>721.93333333333305</v>
      </c>
      <c r="I104" s="38">
        <v>731.31666666666649</v>
      </c>
      <c r="J104" s="38">
        <v>742.73333333333301</v>
      </c>
      <c r="K104" s="31">
        <v>719.9</v>
      </c>
      <c r="L104" s="31">
        <v>699.1</v>
      </c>
      <c r="M104" s="31">
        <v>2.6103999999999998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1114.95</v>
      </c>
      <c r="D105" s="38">
        <v>1103.3333333333333</v>
      </c>
      <c r="E105" s="38">
        <v>1066.6666666666665</v>
      </c>
      <c r="F105" s="38">
        <v>1018.3833333333332</v>
      </c>
      <c r="G105" s="38">
        <v>981.71666666666647</v>
      </c>
      <c r="H105" s="38">
        <v>1151.6166666666666</v>
      </c>
      <c r="I105" s="38">
        <v>1188.2833333333331</v>
      </c>
      <c r="J105" s="38">
        <v>1236.5666666666666</v>
      </c>
      <c r="K105" s="31">
        <v>1140</v>
      </c>
      <c r="L105" s="31">
        <v>1055.05</v>
      </c>
      <c r="M105" s="31">
        <v>10.46608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9299.25</v>
      </c>
      <c r="D106" s="38">
        <v>9319.7333333333336</v>
      </c>
      <c r="E106" s="38">
        <v>9229.5166666666664</v>
      </c>
      <c r="F106" s="38">
        <v>9159.7833333333328</v>
      </c>
      <c r="G106" s="38">
        <v>9069.5666666666657</v>
      </c>
      <c r="H106" s="38">
        <v>9389.4666666666672</v>
      </c>
      <c r="I106" s="38">
        <v>9479.6833333333343</v>
      </c>
      <c r="J106" s="38">
        <v>9549.4166666666679</v>
      </c>
      <c r="K106" s="31">
        <v>9409.9500000000007</v>
      </c>
      <c r="L106" s="31">
        <v>9250</v>
      </c>
      <c r="M106" s="31">
        <v>0.12543000000000001</v>
      </c>
      <c r="N106" s="1"/>
      <c r="O106" s="1"/>
    </row>
    <row r="107" spans="1:15" ht="12.75" customHeight="1">
      <c r="A107" s="33">
        <v>97</v>
      </c>
      <c r="B107" s="58" t="s">
        <v>348</v>
      </c>
      <c r="C107" s="31">
        <v>89.15</v>
      </c>
      <c r="D107" s="38">
        <v>89.333333333333329</v>
      </c>
      <c r="E107" s="38">
        <v>87.11666666666666</v>
      </c>
      <c r="F107" s="38">
        <v>85.083333333333329</v>
      </c>
      <c r="G107" s="38">
        <v>82.86666666666666</v>
      </c>
      <c r="H107" s="38">
        <v>91.36666666666666</v>
      </c>
      <c r="I107" s="38">
        <v>93.583333333333329</v>
      </c>
      <c r="J107" s="38">
        <v>95.61666666666666</v>
      </c>
      <c r="K107" s="31">
        <v>91.55</v>
      </c>
      <c r="L107" s="31">
        <v>87.3</v>
      </c>
      <c r="M107" s="31">
        <v>102.9941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437.45</v>
      </c>
      <c r="D108" s="38">
        <v>440.13333333333338</v>
      </c>
      <c r="E108" s="38">
        <v>430.31666666666678</v>
      </c>
      <c r="F108" s="38">
        <v>423.18333333333339</v>
      </c>
      <c r="G108" s="38">
        <v>413.36666666666679</v>
      </c>
      <c r="H108" s="38">
        <v>447.26666666666677</v>
      </c>
      <c r="I108" s="38">
        <v>457.08333333333337</v>
      </c>
      <c r="J108" s="38">
        <v>464.21666666666675</v>
      </c>
      <c r="K108" s="31">
        <v>449.95</v>
      </c>
      <c r="L108" s="31">
        <v>433</v>
      </c>
      <c r="M108" s="31">
        <v>38.172080000000001</v>
      </c>
      <c r="N108" s="1"/>
      <c r="O108" s="1"/>
    </row>
    <row r="109" spans="1:15" ht="12.75" customHeight="1">
      <c r="A109" s="33">
        <v>99</v>
      </c>
      <c r="B109" s="58" t="s">
        <v>362</v>
      </c>
      <c r="C109" s="31">
        <v>529.45000000000005</v>
      </c>
      <c r="D109" s="38">
        <v>532.35</v>
      </c>
      <c r="E109" s="38">
        <v>523.5</v>
      </c>
      <c r="F109" s="38">
        <v>517.54999999999995</v>
      </c>
      <c r="G109" s="38">
        <v>508.69999999999993</v>
      </c>
      <c r="H109" s="38">
        <v>538.30000000000007</v>
      </c>
      <c r="I109" s="38">
        <v>547.1500000000002</v>
      </c>
      <c r="J109" s="38">
        <v>553.10000000000014</v>
      </c>
      <c r="K109" s="31">
        <v>541.20000000000005</v>
      </c>
      <c r="L109" s="31">
        <v>526.4</v>
      </c>
      <c r="M109" s="31">
        <v>2.2048800000000002</v>
      </c>
      <c r="N109" s="1"/>
      <c r="O109" s="1"/>
    </row>
    <row r="110" spans="1:15" ht="12.75" customHeight="1">
      <c r="A110" s="33">
        <v>100</v>
      </c>
      <c r="B110" s="58" t="s">
        <v>91</v>
      </c>
      <c r="C110" s="31">
        <v>282.45</v>
      </c>
      <c r="D110" s="38">
        <v>282</v>
      </c>
      <c r="E110" s="38">
        <v>279.89999999999998</v>
      </c>
      <c r="F110" s="38">
        <v>277.34999999999997</v>
      </c>
      <c r="G110" s="38">
        <v>275.24999999999994</v>
      </c>
      <c r="H110" s="38">
        <v>284.55</v>
      </c>
      <c r="I110" s="38">
        <v>286.65000000000003</v>
      </c>
      <c r="J110" s="38">
        <v>289.20000000000005</v>
      </c>
      <c r="K110" s="31">
        <v>284.10000000000002</v>
      </c>
      <c r="L110" s="31">
        <v>279.45</v>
      </c>
      <c r="M110" s="31">
        <v>21.743269999999999</v>
      </c>
      <c r="N110" s="1"/>
      <c r="O110" s="1"/>
    </row>
    <row r="111" spans="1:15" ht="12.75" customHeight="1">
      <c r="A111" s="33">
        <v>101</v>
      </c>
      <c r="B111" s="58" t="s">
        <v>363</v>
      </c>
      <c r="C111" s="31">
        <v>527.35</v>
      </c>
      <c r="D111" s="38">
        <v>531.2833333333333</v>
      </c>
      <c r="E111" s="38">
        <v>520.06666666666661</v>
      </c>
      <c r="F111" s="38">
        <v>512.7833333333333</v>
      </c>
      <c r="G111" s="38">
        <v>501.56666666666661</v>
      </c>
      <c r="H111" s="38">
        <v>538.56666666666661</v>
      </c>
      <c r="I111" s="38">
        <v>549.7833333333333</v>
      </c>
      <c r="J111" s="38">
        <v>557.06666666666661</v>
      </c>
      <c r="K111" s="31">
        <v>542.5</v>
      </c>
      <c r="L111" s="31">
        <v>524</v>
      </c>
      <c r="M111" s="31">
        <v>2.66391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995.4</v>
      </c>
      <c r="D112" s="38">
        <v>993.81666666666661</v>
      </c>
      <c r="E112" s="38">
        <v>974.68333333333317</v>
      </c>
      <c r="F112" s="38">
        <v>953.96666666666658</v>
      </c>
      <c r="G112" s="38">
        <v>934.83333333333314</v>
      </c>
      <c r="H112" s="38">
        <v>1014.5333333333332</v>
      </c>
      <c r="I112" s="38">
        <v>1033.6666666666665</v>
      </c>
      <c r="J112" s="38">
        <v>1054.3833333333332</v>
      </c>
      <c r="K112" s="31">
        <v>1012.95</v>
      </c>
      <c r="L112" s="31">
        <v>973.1</v>
      </c>
      <c r="M112" s="31">
        <v>1.1913499999999999</v>
      </c>
      <c r="N112" s="1"/>
      <c r="O112" s="1"/>
    </row>
    <row r="113" spans="1:15" ht="12.75" customHeight="1">
      <c r="A113" s="33">
        <v>103</v>
      </c>
      <c r="B113" s="58" t="s">
        <v>92</v>
      </c>
      <c r="C113" s="31">
        <v>1096.75</v>
      </c>
      <c r="D113" s="38">
        <v>1097.7833333333333</v>
      </c>
      <c r="E113" s="38">
        <v>1083.3166666666666</v>
      </c>
      <c r="F113" s="38">
        <v>1069.8833333333332</v>
      </c>
      <c r="G113" s="38">
        <v>1055.4166666666665</v>
      </c>
      <c r="H113" s="38">
        <v>1111.2166666666667</v>
      </c>
      <c r="I113" s="38">
        <v>1125.6833333333334</v>
      </c>
      <c r="J113" s="38">
        <v>1139.1166666666668</v>
      </c>
      <c r="K113" s="31">
        <v>1112.25</v>
      </c>
      <c r="L113" s="31">
        <v>1084.3499999999999</v>
      </c>
      <c r="M113" s="31">
        <v>22.362030000000001</v>
      </c>
      <c r="N113" s="1"/>
      <c r="O113" s="1"/>
    </row>
    <row r="114" spans="1:15" ht="12.75" customHeight="1">
      <c r="A114" s="33">
        <v>104</v>
      </c>
      <c r="B114" s="58" t="s">
        <v>846</v>
      </c>
      <c r="C114" s="31">
        <v>510.75</v>
      </c>
      <c r="D114" s="38">
        <v>511.2166666666667</v>
      </c>
      <c r="E114" s="38">
        <v>505.53333333333342</v>
      </c>
      <c r="F114" s="38">
        <v>500.31666666666672</v>
      </c>
      <c r="G114" s="38">
        <v>494.63333333333344</v>
      </c>
      <c r="H114" s="38">
        <v>516.43333333333339</v>
      </c>
      <c r="I114" s="38">
        <v>522.11666666666679</v>
      </c>
      <c r="J114" s="38">
        <v>527.33333333333337</v>
      </c>
      <c r="K114" s="31">
        <v>516.9</v>
      </c>
      <c r="L114" s="31">
        <v>506</v>
      </c>
      <c r="M114" s="31">
        <v>3.0968599999999999</v>
      </c>
      <c r="N114" s="1"/>
      <c r="O114" s="1"/>
    </row>
    <row r="115" spans="1:15" ht="12.75" customHeight="1">
      <c r="A115" s="33">
        <v>105</v>
      </c>
      <c r="B115" s="58" t="s">
        <v>93</v>
      </c>
      <c r="C115" s="31">
        <v>1238.95</v>
      </c>
      <c r="D115" s="38">
        <v>1246.6833333333332</v>
      </c>
      <c r="E115" s="38">
        <v>1227.3666666666663</v>
      </c>
      <c r="F115" s="38">
        <v>1215.7833333333331</v>
      </c>
      <c r="G115" s="38">
        <v>1196.4666666666662</v>
      </c>
      <c r="H115" s="38">
        <v>1258.2666666666664</v>
      </c>
      <c r="I115" s="38">
        <v>1277.5833333333335</v>
      </c>
      <c r="J115" s="38">
        <v>1289.1666666666665</v>
      </c>
      <c r="K115" s="31">
        <v>1266</v>
      </c>
      <c r="L115" s="31">
        <v>1235.0999999999999</v>
      </c>
      <c r="M115" s="31">
        <v>21.799469999999999</v>
      </c>
      <c r="N115" s="1"/>
      <c r="O115" s="1"/>
    </row>
    <row r="116" spans="1:15" ht="12.75" customHeight="1">
      <c r="A116" s="33">
        <v>106</v>
      </c>
      <c r="B116" s="58" t="s">
        <v>100</v>
      </c>
      <c r="C116" s="31">
        <v>129.15</v>
      </c>
      <c r="D116" s="38">
        <v>128.69999999999999</v>
      </c>
      <c r="E116" s="38">
        <v>127.89999999999998</v>
      </c>
      <c r="F116" s="38">
        <v>126.64999999999999</v>
      </c>
      <c r="G116" s="38">
        <v>125.84999999999998</v>
      </c>
      <c r="H116" s="38">
        <v>129.94999999999999</v>
      </c>
      <c r="I116" s="38">
        <v>130.75</v>
      </c>
      <c r="J116" s="38">
        <v>131.99999999999997</v>
      </c>
      <c r="K116" s="31">
        <v>129.5</v>
      </c>
      <c r="L116" s="31">
        <v>127.45</v>
      </c>
      <c r="M116" s="31">
        <v>37.901179999999997</v>
      </c>
      <c r="N116" s="1"/>
      <c r="O116" s="1"/>
    </row>
    <row r="117" spans="1:15" ht="12.75" customHeight="1">
      <c r="A117" s="33">
        <v>107</v>
      </c>
      <c r="B117" s="58" t="s">
        <v>272</v>
      </c>
      <c r="C117" s="31">
        <v>1460</v>
      </c>
      <c r="D117" s="38">
        <v>1457.5166666666667</v>
      </c>
      <c r="E117" s="38">
        <v>1446.4333333333334</v>
      </c>
      <c r="F117" s="38">
        <v>1432.8666666666668</v>
      </c>
      <c r="G117" s="38">
        <v>1421.7833333333335</v>
      </c>
      <c r="H117" s="38">
        <v>1471.0833333333333</v>
      </c>
      <c r="I117" s="38">
        <v>1482.1666666666667</v>
      </c>
      <c r="J117" s="38">
        <v>1495.7333333333331</v>
      </c>
      <c r="K117" s="31">
        <v>1468.6</v>
      </c>
      <c r="L117" s="31">
        <v>1443.95</v>
      </c>
      <c r="M117" s="31">
        <v>1.4329099999999999</v>
      </c>
      <c r="N117" s="1"/>
      <c r="O117" s="1"/>
    </row>
    <row r="118" spans="1:15" ht="12.75" customHeight="1">
      <c r="A118" s="33">
        <v>108</v>
      </c>
      <c r="B118" s="58" t="s">
        <v>94</v>
      </c>
      <c r="C118" s="31">
        <v>255.35</v>
      </c>
      <c r="D118" s="38">
        <v>252.91666666666666</v>
      </c>
      <c r="E118" s="38">
        <v>249.93333333333331</v>
      </c>
      <c r="F118" s="38">
        <v>244.51666666666665</v>
      </c>
      <c r="G118" s="38">
        <v>241.5333333333333</v>
      </c>
      <c r="H118" s="38">
        <v>258.33333333333331</v>
      </c>
      <c r="I118" s="38">
        <v>261.31666666666666</v>
      </c>
      <c r="J118" s="38">
        <v>266.73333333333335</v>
      </c>
      <c r="K118" s="31">
        <v>255.9</v>
      </c>
      <c r="L118" s="31">
        <v>247.5</v>
      </c>
      <c r="M118" s="31">
        <v>196.54487</v>
      </c>
      <c r="N118" s="1"/>
      <c r="O118" s="1"/>
    </row>
    <row r="119" spans="1:15" ht="12.75" customHeight="1">
      <c r="A119" s="33">
        <v>109</v>
      </c>
      <c r="B119" s="58" t="s">
        <v>365</v>
      </c>
      <c r="C119" s="31">
        <v>953.3</v>
      </c>
      <c r="D119" s="38">
        <v>944.69999999999993</v>
      </c>
      <c r="E119" s="38">
        <v>927.39999999999986</v>
      </c>
      <c r="F119" s="38">
        <v>901.49999999999989</v>
      </c>
      <c r="G119" s="38">
        <v>884.19999999999982</v>
      </c>
      <c r="H119" s="38">
        <v>970.59999999999991</v>
      </c>
      <c r="I119" s="38">
        <v>987.89999999999986</v>
      </c>
      <c r="J119" s="38">
        <v>1013.8</v>
      </c>
      <c r="K119" s="31">
        <v>962</v>
      </c>
      <c r="L119" s="31">
        <v>918.8</v>
      </c>
      <c r="M119" s="31">
        <v>53.70758</v>
      </c>
      <c r="N119" s="1"/>
      <c r="O119" s="1"/>
    </row>
    <row r="120" spans="1:15" ht="12.75" customHeight="1">
      <c r="A120" s="33">
        <v>110</v>
      </c>
      <c r="B120" s="58" t="s">
        <v>95</v>
      </c>
      <c r="C120" s="31">
        <v>5611.5</v>
      </c>
      <c r="D120" s="38">
        <v>5575.9833333333336</v>
      </c>
      <c r="E120" s="38">
        <v>5516.9666666666672</v>
      </c>
      <c r="F120" s="38">
        <v>5422.4333333333334</v>
      </c>
      <c r="G120" s="38">
        <v>5363.416666666667</v>
      </c>
      <c r="H120" s="38">
        <v>5670.5166666666673</v>
      </c>
      <c r="I120" s="38">
        <v>5729.5333333333338</v>
      </c>
      <c r="J120" s="38">
        <v>5824.0666666666675</v>
      </c>
      <c r="K120" s="31">
        <v>5635</v>
      </c>
      <c r="L120" s="31">
        <v>5481.45</v>
      </c>
      <c r="M120" s="31">
        <v>6.2523999999999997</v>
      </c>
      <c r="N120" s="1"/>
      <c r="O120" s="1"/>
    </row>
    <row r="121" spans="1:15" ht="12.75" customHeight="1">
      <c r="A121" s="33">
        <v>111</v>
      </c>
      <c r="B121" s="58" t="s">
        <v>96</v>
      </c>
      <c r="C121" s="31">
        <v>1988.95</v>
      </c>
      <c r="D121" s="38">
        <v>1975.3166666666666</v>
      </c>
      <c r="E121" s="38">
        <v>1956.6833333333332</v>
      </c>
      <c r="F121" s="38">
        <v>1924.4166666666665</v>
      </c>
      <c r="G121" s="38">
        <v>1905.7833333333331</v>
      </c>
      <c r="H121" s="38">
        <v>2007.5833333333333</v>
      </c>
      <c r="I121" s="38">
        <v>2026.2166666666665</v>
      </c>
      <c r="J121" s="38">
        <v>2058.4833333333336</v>
      </c>
      <c r="K121" s="31">
        <v>1993.95</v>
      </c>
      <c r="L121" s="31">
        <v>1943.05</v>
      </c>
      <c r="M121" s="31">
        <v>4.10832</v>
      </c>
      <c r="N121" s="1"/>
      <c r="O121" s="1"/>
    </row>
    <row r="122" spans="1:15" ht="12.75" customHeight="1">
      <c r="A122" s="33">
        <v>112</v>
      </c>
      <c r="B122" s="58" t="s">
        <v>366</v>
      </c>
      <c r="C122" s="31">
        <v>2447.15</v>
      </c>
      <c r="D122" s="38">
        <v>2438</v>
      </c>
      <c r="E122" s="38">
        <v>2394.15</v>
      </c>
      <c r="F122" s="38">
        <v>2341.15</v>
      </c>
      <c r="G122" s="38">
        <v>2297.3000000000002</v>
      </c>
      <c r="H122" s="38">
        <v>2491</v>
      </c>
      <c r="I122" s="38">
        <v>2534.8500000000004</v>
      </c>
      <c r="J122" s="38">
        <v>2587.85</v>
      </c>
      <c r="K122" s="31">
        <v>2481.85</v>
      </c>
      <c r="L122" s="31">
        <v>2385</v>
      </c>
      <c r="M122" s="31">
        <v>1.9300600000000001</v>
      </c>
      <c r="N122" s="1"/>
      <c r="O122" s="1"/>
    </row>
    <row r="123" spans="1:15" ht="12.75" customHeight="1">
      <c r="A123" s="33">
        <v>113</v>
      </c>
      <c r="B123" s="58" t="s">
        <v>97</v>
      </c>
      <c r="C123" s="31">
        <v>686.25</v>
      </c>
      <c r="D123" s="38">
        <v>683.54999999999984</v>
      </c>
      <c r="E123" s="38">
        <v>677.74999999999966</v>
      </c>
      <c r="F123" s="38">
        <v>669.24999999999977</v>
      </c>
      <c r="G123" s="38">
        <v>663.44999999999959</v>
      </c>
      <c r="H123" s="38">
        <v>692.04999999999973</v>
      </c>
      <c r="I123" s="38">
        <v>697.84999999999991</v>
      </c>
      <c r="J123" s="38">
        <v>706.3499999999998</v>
      </c>
      <c r="K123" s="31">
        <v>689.35</v>
      </c>
      <c r="L123" s="31">
        <v>675.05</v>
      </c>
      <c r="M123" s="31">
        <v>7.6927500000000002</v>
      </c>
      <c r="N123" s="1"/>
      <c r="O123" s="1"/>
    </row>
    <row r="124" spans="1:15" ht="12.75" customHeight="1">
      <c r="A124" s="33">
        <v>114</v>
      </c>
      <c r="B124" s="58" t="s">
        <v>98</v>
      </c>
      <c r="C124" s="31">
        <v>1133.3</v>
      </c>
      <c r="D124" s="38">
        <v>1127.7666666666667</v>
      </c>
      <c r="E124" s="38">
        <v>1117.5333333333333</v>
      </c>
      <c r="F124" s="38">
        <v>1101.7666666666667</v>
      </c>
      <c r="G124" s="38">
        <v>1091.5333333333333</v>
      </c>
      <c r="H124" s="38">
        <v>1143.5333333333333</v>
      </c>
      <c r="I124" s="38">
        <v>1153.7666666666664</v>
      </c>
      <c r="J124" s="38">
        <v>1169.5333333333333</v>
      </c>
      <c r="K124" s="31">
        <v>1138</v>
      </c>
      <c r="L124" s="31">
        <v>1112</v>
      </c>
      <c r="M124" s="31">
        <v>4.6176500000000003</v>
      </c>
      <c r="N124" s="1"/>
      <c r="O124" s="1"/>
    </row>
    <row r="125" spans="1:15" ht="12.75" customHeight="1">
      <c r="A125" s="33">
        <v>115</v>
      </c>
      <c r="B125" s="58" t="s">
        <v>852</v>
      </c>
      <c r="C125" s="31">
        <v>4891.3</v>
      </c>
      <c r="D125" s="38">
        <v>4873.083333333333</v>
      </c>
      <c r="E125" s="38">
        <v>4818.2166666666662</v>
      </c>
      <c r="F125" s="38">
        <v>4745.1333333333332</v>
      </c>
      <c r="G125" s="38">
        <v>4690.2666666666664</v>
      </c>
      <c r="H125" s="38">
        <v>4946.1666666666661</v>
      </c>
      <c r="I125" s="38">
        <v>5001.0333333333328</v>
      </c>
      <c r="J125" s="38">
        <v>5074.1166666666659</v>
      </c>
      <c r="K125" s="31">
        <v>4927.95</v>
      </c>
      <c r="L125" s="31">
        <v>4800</v>
      </c>
      <c r="M125" s="31">
        <v>0.17391000000000001</v>
      </c>
      <c r="N125" s="1"/>
      <c r="O125" s="1"/>
    </row>
    <row r="126" spans="1:15" ht="12.75" customHeight="1">
      <c r="A126" s="33">
        <v>116</v>
      </c>
      <c r="B126" s="58" t="s">
        <v>367</v>
      </c>
      <c r="C126" s="31">
        <v>1449.8</v>
      </c>
      <c r="D126" s="38">
        <v>1451.95</v>
      </c>
      <c r="E126" s="38">
        <v>1425.9</v>
      </c>
      <c r="F126" s="38">
        <v>1402</v>
      </c>
      <c r="G126" s="38">
        <v>1375.95</v>
      </c>
      <c r="H126" s="38">
        <v>1475.8500000000001</v>
      </c>
      <c r="I126" s="38">
        <v>1501.8999999999999</v>
      </c>
      <c r="J126" s="38">
        <v>1525.8000000000002</v>
      </c>
      <c r="K126" s="31">
        <v>1478</v>
      </c>
      <c r="L126" s="31">
        <v>1428.05</v>
      </c>
      <c r="M126" s="31">
        <v>3.53999</v>
      </c>
      <c r="N126" s="1"/>
      <c r="O126" s="1"/>
    </row>
    <row r="127" spans="1:15" ht="12.75" customHeight="1">
      <c r="A127" s="33">
        <v>117</v>
      </c>
      <c r="B127" s="58" t="s">
        <v>350</v>
      </c>
      <c r="C127" s="31">
        <v>3845.9</v>
      </c>
      <c r="D127" s="38">
        <v>3867.0499999999997</v>
      </c>
      <c r="E127" s="38">
        <v>3804.0999999999995</v>
      </c>
      <c r="F127" s="38">
        <v>3762.2999999999997</v>
      </c>
      <c r="G127" s="38">
        <v>3699.3499999999995</v>
      </c>
      <c r="H127" s="38">
        <v>3908.8499999999995</v>
      </c>
      <c r="I127" s="38">
        <v>3971.7999999999993</v>
      </c>
      <c r="J127" s="38">
        <v>4013.5999999999995</v>
      </c>
      <c r="K127" s="31">
        <v>3930</v>
      </c>
      <c r="L127" s="31">
        <v>3825.25</v>
      </c>
      <c r="M127" s="31">
        <v>0.69305000000000005</v>
      </c>
      <c r="N127" s="1"/>
      <c r="O127" s="1"/>
    </row>
    <row r="128" spans="1:15" ht="12.75" customHeight="1">
      <c r="A128" s="33">
        <v>118</v>
      </c>
      <c r="B128" s="58" t="s">
        <v>99</v>
      </c>
      <c r="C128" s="31">
        <v>304</v>
      </c>
      <c r="D128" s="38">
        <v>305.31666666666666</v>
      </c>
      <c r="E128" s="38">
        <v>301.7833333333333</v>
      </c>
      <c r="F128" s="38">
        <v>299.56666666666666</v>
      </c>
      <c r="G128" s="38">
        <v>296.0333333333333</v>
      </c>
      <c r="H128" s="38">
        <v>307.5333333333333</v>
      </c>
      <c r="I128" s="38">
        <v>311.06666666666672</v>
      </c>
      <c r="J128" s="38">
        <v>313.2833333333333</v>
      </c>
      <c r="K128" s="31">
        <v>308.85000000000002</v>
      </c>
      <c r="L128" s="31">
        <v>303.10000000000002</v>
      </c>
      <c r="M128" s="31">
        <v>20.797000000000001</v>
      </c>
      <c r="N128" s="1"/>
      <c r="O128" s="1"/>
    </row>
    <row r="129" spans="1:15" ht="12.75" customHeight="1">
      <c r="A129" s="33">
        <v>119</v>
      </c>
      <c r="B129" s="58" t="s">
        <v>351</v>
      </c>
      <c r="C129" s="31">
        <v>331.7</v>
      </c>
      <c r="D129" s="38">
        <v>329.91666666666669</v>
      </c>
      <c r="E129" s="38">
        <v>325.83333333333337</v>
      </c>
      <c r="F129" s="38">
        <v>319.9666666666667</v>
      </c>
      <c r="G129" s="38">
        <v>315.88333333333338</v>
      </c>
      <c r="H129" s="38">
        <v>335.78333333333336</v>
      </c>
      <c r="I129" s="38">
        <v>339.86666666666673</v>
      </c>
      <c r="J129" s="38">
        <v>345.73333333333335</v>
      </c>
      <c r="K129" s="31">
        <v>334</v>
      </c>
      <c r="L129" s="31">
        <v>324.05</v>
      </c>
      <c r="M129" s="31">
        <v>2.7747899999999999</v>
      </c>
      <c r="N129" s="1"/>
      <c r="O129" s="1"/>
    </row>
    <row r="130" spans="1:15" ht="12.75" customHeight="1">
      <c r="A130" s="33">
        <v>120</v>
      </c>
      <c r="B130" s="58" t="s">
        <v>101</v>
      </c>
      <c r="C130" s="31">
        <v>1720.15</v>
      </c>
      <c r="D130" s="38">
        <v>1726.0833333333333</v>
      </c>
      <c r="E130" s="38">
        <v>1709.7666666666664</v>
      </c>
      <c r="F130" s="38">
        <v>1699.3833333333332</v>
      </c>
      <c r="G130" s="38">
        <v>1683.0666666666664</v>
      </c>
      <c r="H130" s="38">
        <v>1736.4666666666665</v>
      </c>
      <c r="I130" s="38">
        <v>1752.7833333333335</v>
      </c>
      <c r="J130" s="38">
        <v>1763.1666666666665</v>
      </c>
      <c r="K130" s="31">
        <v>1742.4</v>
      </c>
      <c r="L130" s="31">
        <v>1715.7</v>
      </c>
      <c r="M130" s="31">
        <v>5.5524500000000003</v>
      </c>
      <c r="N130" s="1"/>
      <c r="O130" s="1"/>
    </row>
    <row r="131" spans="1:15" ht="12.75" customHeight="1">
      <c r="A131" s="33">
        <v>121</v>
      </c>
      <c r="B131" s="58" t="s">
        <v>368</v>
      </c>
      <c r="C131" s="31">
        <v>1898.55</v>
      </c>
      <c r="D131" s="38">
        <v>1870.5166666666667</v>
      </c>
      <c r="E131" s="38">
        <v>1796.0333333333333</v>
      </c>
      <c r="F131" s="38">
        <v>1693.5166666666667</v>
      </c>
      <c r="G131" s="38">
        <v>1619.0333333333333</v>
      </c>
      <c r="H131" s="38">
        <v>1973.0333333333333</v>
      </c>
      <c r="I131" s="38">
        <v>2047.5166666666664</v>
      </c>
      <c r="J131" s="38">
        <v>2150.0333333333333</v>
      </c>
      <c r="K131" s="31">
        <v>1945</v>
      </c>
      <c r="L131" s="31">
        <v>1768</v>
      </c>
      <c r="M131" s="31">
        <v>19.595890000000001</v>
      </c>
      <c r="N131" s="1"/>
      <c r="O131" s="1"/>
    </row>
    <row r="132" spans="1:15" ht="12.75" customHeight="1">
      <c r="A132" s="33">
        <v>122</v>
      </c>
      <c r="B132" s="58" t="s">
        <v>102</v>
      </c>
      <c r="C132" s="31">
        <v>559.85</v>
      </c>
      <c r="D132" s="38">
        <v>560.25</v>
      </c>
      <c r="E132" s="38">
        <v>557.6</v>
      </c>
      <c r="F132" s="38">
        <v>555.35</v>
      </c>
      <c r="G132" s="38">
        <v>552.70000000000005</v>
      </c>
      <c r="H132" s="38">
        <v>562.5</v>
      </c>
      <c r="I132" s="38">
        <v>565.15000000000009</v>
      </c>
      <c r="J132" s="38">
        <v>567.4</v>
      </c>
      <c r="K132" s="31">
        <v>562.9</v>
      </c>
      <c r="L132" s="31">
        <v>558</v>
      </c>
      <c r="M132" s="31">
        <v>9.9244699999999995</v>
      </c>
      <c r="N132" s="1"/>
      <c r="O132" s="1"/>
    </row>
    <row r="133" spans="1:15" ht="12.75" customHeight="1">
      <c r="A133" s="33">
        <v>123</v>
      </c>
      <c r="B133" s="58" t="s">
        <v>103</v>
      </c>
      <c r="C133" s="31">
        <v>2266.5</v>
      </c>
      <c r="D133" s="38">
        <v>2264.0166666666669</v>
      </c>
      <c r="E133" s="38">
        <v>2248.0333333333338</v>
      </c>
      <c r="F133" s="38">
        <v>2229.5666666666671</v>
      </c>
      <c r="G133" s="38">
        <v>2213.5833333333339</v>
      </c>
      <c r="H133" s="38">
        <v>2282.4833333333336</v>
      </c>
      <c r="I133" s="38">
        <v>2298.4666666666662</v>
      </c>
      <c r="J133" s="38">
        <v>2316.9333333333334</v>
      </c>
      <c r="K133" s="31">
        <v>2280</v>
      </c>
      <c r="L133" s="31">
        <v>2245.5500000000002</v>
      </c>
      <c r="M133" s="31">
        <v>3.6993100000000001</v>
      </c>
      <c r="N133" s="1"/>
      <c r="O133" s="1"/>
    </row>
    <row r="134" spans="1:15" ht="12.75" customHeight="1">
      <c r="A134" s="33">
        <v>124</v>
      </c>
      <c r="B134" s="58" t="s">
        <v>853</v>
      </c>
      <c r="C134" s="31">
        <v>2393.0500000000002</v>
      </c>
      <c r="D134" s="38">
        <v>2396.1833333333334</v>
      </c>
      <c r="E134" s="38">
        <v>2348.916666666667</v>
      </c>
      <c r="F134" s="38">
        <v>2304.7833333333338</v>
      </c>
      <c r="G134" s="38">
        <v>2257.5166666666673</v>
      </c>
      <c r="H134" s="38">
        <v>2440.3166666666666</v>
      </c>
      <c r="I134" s="38">
        <v>2487.583333333333</v>
      </c>
      <c r="J134" s="38">
        <v>2531.7166666666662</v>
      </c>
      <c r="K134" s="31">
        <v>2443.4499999999998</v>
      </c>
      <c r="L134" s="31">
        <v>2352.0500000000002</v>
      </c>
      <c r="M134" s="31">
        <v>1.9736400000000001</v>
      </c>
      <c r="N134" s="1"/>
      <c r="O134" s="1"/>
    </row>
    <row r="135" spans="1:15" ht="12.75" customHeight="1">
      <c r="A135" s="33">
        <v>125</v>
      </c>
      <c r="B135" s="58" t="s">
        <v>369</v>
      </c>
      <c r="C135" s="31">
        <v>981.75</v>
      </c>
      <c r="D135" s="38">
        <v>995.61666666666679</v>
      </c>
      <c r="E135" s="38">
        <v>957.58333333333348</v>
      </c>
      <c r="F135" s="38">
        <v>933.41666666666674</v>
      </c>
      <c r="G135" s="38">
        <v>895.38333333333344</v>
      </c>
      <c r="H135" s="38">
        <v>1019.7833333333335</v>
      </c>
      <c r="I135" s="38">
        <v>1057.8166666666668</v>
      </c>
      <c r="J135" s="38">
        <v>1081.9833333333336</v>
      </c>
      <c r="K135" s="31">
        <v>1033.6500000000001</v>
      </c>
      <c r="L135" s="31">
        <v>971.45</v>
      </c>
      <c r="M135" s="31">
        <v>2.3717100000000002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618.75</v>
      </c>
      <c r="D136" s="38">
        <v>620.80000000000007</v>
      </c>
      <c r="E136" s="38">
        <v>608.10000000000014</v>
      </c>
      <c r="F136" s="38">
        <v>597.45000000000005</v>
      </c>
      <c r="G136" s="38">
        <v>584.75000000000011</v>
      </c>
      <c r="H136" s="38">
        <v>631.45000000000016</v>
      </c>
      <c r="I136" s="38">
        <v>644.1500000000002</v>
      </c>
      <c r="J136" s="38">
        <v>654.80000000000018</v>
      </c>
      <c r="K136" s="31">
        <v>633.5</v>
      </c>
      <c r="L136" s="31">
        <v>610.15</v>
      </c>
      <c r="M136" s="31">
        <v>10.593349999999999</v>
      </c>
      <c r="N136" s="1"/>
      <c r="O136" s="1"/>
    </row>
    <row r="137" spans="1:15" ht="12.75" customHeight="1">
      <c r="A137" s="33">
        <v>127</v>
      </c>
      <c r="B137" s="58" t="s">
        <v>104</v>
      </c>
      <c r="C137" s="31">
        <v>2280.9</v>
      </c>
      <c r="D137" s="38">
        <v>2279.9166666666665</v>
      </c>
      <c r="E137" s="38">
        <v>2243.833333333333</v>
      </c>
      <c r="F137" s="38">
        <v>2206.7666666666664</v>
      </c>
      <c r="G137" s="38">
        <v>2170.6833333333329</v>
      </c>
      <c r="H137" s="38">
        <v>2316.9833333333331</v>
      </c>
      <c r="I137" s="38">
        <v>2353.0666666666662</v>
      </c>
      <c r="J137" s="38">
        <v>2390.1333333333332</v>
      </c>
      <c r="K137" s="31">
        <v>2316</v>
      </c>
      <c r="L137" s="31">
        <v>2242.85</v>
      </c>
      <c r="M137" s="31">
        <v>9.7641399999999994</v>
      </c>
      <c r="N137" s="1"/>
      <c r="O137" s="1"/>
    </row>
    <row r="138" spans="1:15" ht="12.75" customHeight="1">
      <c r="A138" s="33">
        <v>128</v>
      </c>
      <c r="B138" s="58" t="s">
        <v>273</v>
      </c>
      <c r="C138" s="31">
        <v>440.05</v>
      </c>
      <c r="D138" s="38">
        <v>442.65000000000003</v>
      </c>
      <c r="E138" s="38">
        <v>432.90000000000009</v>
      </c>
      <c r="F138" s="38">
        <v>425.75000000000006</v>
      </c>
      <c r="G138" s="38">
        <v>416.00000000000011</v>
      </c>
      <c r="H138" s="38">
        <v>449.80000000000007</v>
      </c>
      <c r="I138" s="38">
        <v>459.54999999999995</v>
      </c>
      <c r="J138" s="38">
        <v>466.70000000000005</v>
      </c>
      <c r="K138" s="31">
        <v>452.4</v>
      </c>
      <c r="L138" s="31">
        <v>435.5</v>
      </c>
      <c r="M138" s="31">
        <v>9.98888</v>
      </c>
      <c r="N138" s="1"/>
      <c r="O138" s="1"/>
    </row>
    <row r="139" spans="1:15" ht="12.75" customHeight="1">
      <c r="A139" s="33">
        <v>129</v>
      </c>
      <c r="B139" s="58" t="s">
        <v>105</v>
      </c>
      <c r="C139" s="31">
        <v>186.1</v>
      </c>
      <c r="D139" s="38">
        <v>187.0333333333333</v>
      </c>
      <c r="E139" s="38">
        <v>183.26666666666659</v>
      </c>
      <c r="F139" s="38">
        <v>180.43333333333328</v>
      </c>
      <c r="G139" s="38">
        <v>176.66666666666657</v>
      </c>
      <c r="H139" s="38">
        <v>189.86666666666662</v>
      </c>
      <c r="I139" s="38">
        <v>193.63333333333333</v>
      </c>
      <c r="J139" s="38">
        <v>196.46666666666664</v>
      </c>
      <c r="K139" s="31">
        <v>190.8</v>
      </c>
      <c r="L139" s="31">
        <v>184.2</v>
      </c>
      <c r="M139" s="31">
        <v>75.610669999999999</v>
      </c>
      <c r="N139" s="1"/>
      <c r="O139" s="1"/>
    </row>
    <row r="140" spans="1:15" ht="12.75" customHeight="1">
      <c r="A140" s="33">
        <v>130</v>
      </c>
      <c r="B140" s="58" t="s">
        <v>371</v>
      </c>
      <c r="C140" s="31">
        <v>215.55</v>
      </c>
      <c r="D140" s="38">
        <v>210.73333333333335</v>
      </c>
      <c r="E140" s="38">
        <v>203.16666666666669</v>
      </c>
      <c r="F140" s="38">
        <v>190.78333333333333</v>
      </c>
      <c r="G140" s="38">
        <v>183.21666666666667</v>
      </c>
      <c r="H140" s="38">
        <v>223.1166666666667</v>
      </c>
      <c r="I140" s="38">
        <v>230.68333333333337</v>
      </c>
      <c r="J140" s="38">
        <v>243.06666666666672</v>
      </c>
      <c r="K140" s="31">
        <v>218.3</v>
      </c>
      <c r="L140" s="31">
        <v>198.35</v>
      </c>
      <c r="M140" s="31">
        <v>176.4956</v>
      </c>
      <c r="N140" s="1"/>
      <c r="O140" s="1"/>
    </row>
    <row r="141" spans="1:15" ht="12.75" customHeight="1">
      <c r="A141" s="33">
        <v>131</v>
      </c>
      <c r="B141" s="58" t="s">
        <v>106</v>
      </c>
      <c r="C141" s="31">
        <v>3642.3</v>
      </c>
      <c r="D141" s="38">
        <v>3643.2166666666672</v>
      </c>
      <c r="E141" s="38">
        <v>3619.1333333333341</v>
      </c>
      <c r="F141" s="38">
        <v>3595.9666666666672</v>
      </c>
      <c r="G141" s="38">
        <v>3571.8833333333341</v>
      </c>
      <c r="H141" s="38">
        <v>3666.3833333333341</v>
      </c>
      <c r="I141" s="38">
        <v>3690.4666666666672</v>
      </c>
      <c r="J141" s="38">
        <v>3713.6333333333341</v>
      </c>
      <c r="K141" s="31">
        <v>3667.3</v>
      </c>
      <c r="L141" s="31">
        <v>3620.05</v>
      </c>
      <c r="M141" s="31">
        <v>4.4996099999999997</v>
      </c>
      <c r="N141" s="1"/>
      <c r="O141" s="1"/>
    </row>
    <row r="142" spans="1:15" ht="12.75" customHeight="1">
      <c r="A142" s="33">
        <v>132</v>
      </c>
      <c r="B142" s="58" t="s">
        <v>107</v>
      </c>
      <c r="C142" s="31">
        <v>5127.55</v>
      </c>
      <c r="D142" s="38">
        <v>5143.333333333333</v>
      </c>
      <c r="E142" s="38">
        <v>5061.7166666666662</v>
      </c>
      <c r="F142" s="38">
        <v>4995.8833333333332</v>
      </c>
      <c r="G142" s="38">
        <v>4914.2666666666664</v>
      </c>
      <c r="H142" s="38">
        <v>5209.1666666666661</v>
      </c>
      <c r="I142" s="38">
        <v>5290.7833333333328</v>
      </c>
      <c r="J142" s="38">
        <v>5356.6166666666659</v>
      </c>
      <c r="K142" s="31">
        <v>5224.95</v>
      </c>
      <c r="L142" s="31">
        <v>5077.5</v>
      </c>
      <c r="M142" s="31">
        <v>5.7202599999999997</v>
      </c>
      <c r="N142" s="1"/>
      <c r="O142" s="1"/>
    </row>
    <row r="143" spans="1:15" ht="12.75" customHeight="1">
      <c r="A143" s="33">
        <v>133</v>
      </c>
      <c r="B143" s="58" t="s">
        <v>109</v>
      </c>
      <c r="C143" s="31">
        <v>521.29999999999995</v>
      </c>
      <c r="D143" s="38">
        <v>520.43333333333328</v>
      </c>
      <c r="E143" s="38">
        <v>515.06666666666661</v>
      </c>
      <c r="F143" s="38">
        <v>508.83333333333337</v>
      </c>
      <c r="G143" s="38">
        <v>503.4666666666667</v>
      </c>
      <c r="H143" s="38">
        <v>526.66666666666652</v>
      </c>
      <c r="I143" s="38">
        <v>532.03333333333308</v>
      </c>
      <c r="J143" s="38">
        <v>538.26666666666642</v>
      </c>
      <c r="K143" s="31">
        <v>525.79999999999995</v>
      </c>
      <c r="L143" s="31">
        <v>514.20000000000005</v>
      </c>
      <c r="M143" s="31">
        <v>55.193890000000003</v>
      </c>
      <c r="N143" s="1"/>
      <c r="O143" s="1"/>
    </row>
    <row r="144" spans="1:15" ht="12.75" customHeight="1">
      <c r="A144" s="33">
        <v>134</v>
      </c>
      <c r="B144" s="58" t="s">
        <v>164</v>
      </c>
      <c r="C144" s="31">
        <v>2205.8000000000002</v>
      </c>
      <c r="D144" s="38">
        <v>2196.5666666666671</v>
      </c>
      <c r="E144" s="38">
        <v>2180.233333333334</v>
      </c>
      <c r="F144" s="38">
        <v>2154.666666666667</v>
      </c>
      <c r="G144" s="38">
        <v>2138.3333333333339</v>
      </c>
      <c r="H144" s="38">
        <v>2222.1333333333341</v>
      </c>
      <c r="I144" s="38">
        <v>2238.4666666666672</v>
      </c>
      <c r="J144" s="38">
        <v>2264.0333333333342</v>
      </c>
      <c r="K144" s="31">
        <v>2212.9</v>
      </c>
      <c r="L144" s="31">
        <v>2171</v>
      </c>
      <c r="M144" s="31">
        <v>1.17113</v>
      </c>
      <c r="N144" s="1"/>
      <c r="O144" s="1"/>
    </row>
    <row r="145" spans="1:15" ht="12.75" customHeight="1">
      <c r="A145" s="33">
        <v>135</v>
      </c>
      <c r="B145" s="58" t="s">
        <v>110</v>
      </c>
      <c r="C145" s="31">
        <v>5578.9</v>
      </c>
      <c r="D145" s="38">
        <v>5593.1500000000005</v>
      </c>
      <c r="E145" s="38">
        <v>5546.3000000000011</v>
      </c>
      <c r="F145" s="38">
        <v>5513.7000000000007</v>
      </c>
      <c r="G145" s="38">
        <v>5466.8500000000013</v>
      </c>
      <c r="H145" s="38">
        <v>5625.7500000000009</v>
      </c>
      <c r="I145" s="38">
        <v>5672.6000000000013</v>
      </c>
      <c r="J145" s="38">
        <v>5705.2000000000007</v>
      </c>
      <c r="K145" s="31">
        <v>5640</v>
      </c>
      <c r="L145" s="31">
        <v>5560.55</v>
      </c>
      <c r="M145" s="31">
        <v>3.9369399999999999</v>
      </c>
      <c r="N145" s="1"/>
      <c r="O145" s="1"/>
    </row>
    <row r="146" spans="1:15" ht="12.75" customHeight="1">
      <c r="A146" s="33">
        <v>136</v>
      </c>
      <c r="B146" s="58" t="s">
        <v>372</v>
      </c>
      <c r="C146" s="31">
        <v>483.55</v>
      </c>
      <c r="D146" s="38">
        <v>484.66666666666669</v>
      </c>
      <c r="E146" s="38">
        <v>479.33333333333337</v>
      </c>
      <c r="F146" s="38">
        <v>475.11666666666667</v>
      </c>
      <c r="G146" s="38">
        <v>469.78333333333336</v>
      </c>
      <c r="H146" s="38">
        <v>488.88333333333338</v>
      </c>
      <c r="I146" s="38">
        <v>494.21666666666675</v>
      </c>
      <c r="J146" s="38">
        <v>498.43333333333339</v>
      </c>
      <c r="K146" s="31">
        <v>490</v>
      </c>
      <c r="L146" s="31">
        <v>480.45</v>
      </c>
      <c r="M146" s="31">
        <v>5.5376000000000003</v>
      </c>
      <c r="N146" s="1"/>
      <c r="O146" s="1"/>
    </row>
    <row r="147" spans="1:15" ht="12.75" customHeight="1">
      <c r="A147" s="33">
        <v>137</v>
      </c>
      <c r="B147" s="58" t="s">
        <v>375</v>
      </c>
      <c r="C147" s="31">
        <v>39.85</v>
      </c>
      <c r="D147" s="38">
        <v>39.916666666666664</v>
      </c>
      <c r="E147" s="38">
        <v>39.583333333333329</v>
      </c>
      <c r="F147" s="38">
        <v>39.316666666666663</v>
      </c>
      <c r="G147" s="38">
        <v>38.983333333333327</v>
      </c>
      <c r="H147" s="38">
        <v>40.18333333333333</v>
      </c>
      <c r="I147" s="38">
        <v>40.516666666666659</v>
      </c>
      <c r="J147" s="38">
        <v>40.783333333333331</v>
      </c>
      <c r="K147" s="31">
        <v>40.25</v>
      </c>
      <c r="L147" s="31">
        <v>39.65</v>
      </c>
      <c r="M147" s="31">
        <v>96.808629999999994</v>
      </c>
      <c r="N147" s="1"/>
      <c r="O147" s="1"/>
    </row>
    <row r="148" spans="1:15" ht="12.75" customHeight="1">
      <c r="A148" s="33">
        <v>138</v>
      </c>
      <c r="B148" s="58" t="s">
        <v>563</v>
      </c>
      <c r="C148" s="31">
        <v>1692.6</v>
      </c>
      <c r="D148" s="38">
        <v>1682.5166666666667</v>
      </c>
      <c r="E148" s="38">
        <v>1665.0833333333333</v>
      </c>
      <c r="F148" s="38">
        <v>1637.5666666666666</v>
      </c>
      <c r="G148" s="38">
        <v>1620.1333333333332</v>
      </c>
      <c r="H148" s="38">
        <v>1710.0333333333333</v>
      </c>
      <c r="I148" s="38">
        <v>1727.4666666666667</v>
      </c>
      <c r="J148" s="38">
        <v>1754.9833333333333</v>
      </c>
      <c r="K148" s="31">
        <v>1699.95</v>
      </c>
      <c r="L148" s="31">
        <v>1655</v>
      </c>
      <c r="M148" s="31">
        <v>0.85124999999999995</v>
      </c>
      <c r="N148" s="1"/>
      <c r="O148" s="1"/>
    </row>
    <row r="149" spans="1:15" ht="12.75" customHeight="1">
      <c r="A149" s="33">
        <v>139</v>
      </c>
      <c r="B149" s="58" t="s">
        <v>111</v>
      </c>
      <c r="C149" s="31">
        <v>3403.45</v>
      </c>
      <c r="D149" s="38">
        <v>3414.65</v>
      </c>
      <c r="E149" s="38">
        <v>3385.3</v>
      </c>
      <c r="F149" s="38">
        <v>3367.15</v>
      </c>
      <c r="G149" s="38">
        <v>3337.8</v>
      </c>
      <c r="H149" s="38">
        <v>3432.8</v>
      </c>
      <c r="I149" s="38">
        <v>3462.1499999999996</v>
      </c>
      <c r="J149" s="38">
        <v>3480.3</v>
      </c>
      <c r="K149" s="31">
        <v>3444</v>
      </c>
      <c r="L149" s="31">
        <v>3396.5</v>
      </c>
      <c r="M149" s="31">
        <v>3.7490199999999998</v>
      </c>
      <c r="N149" s="1"/>
      <c r="O149" s="1"/>
    </row>
    <row r="150" spans="1:15" ht="12.75" customHeight="1">
      <c r="A150" s="33">
        <v>140</v>
      </c>
      <c r="B150" s="58" t="s">
        <v>373</v>
      </c>
      <c r="C150" s="31">
        <v>249.65</v>
      </c>
      <c r="D150" s="38">
        <v>250.35</v>
      </c>
      <c r="E150" s="38">
        <v>245.25</v>
      </c>
      <c r="F150" s="38">
        <v>240.85</v>
      </c>
      <c r="G150" s="38">
        <v>235.75</v>
      </c>
      <c r="H150" s="38">
        <v>254.75</v>
      </c>
      <c r="I150" s="38">
        <v>259.84999999999997</v>
      </c>
      <c r="J150" s="38">
        <v>264.25</v>
      </c>
      <c r="K150" s="31">
        <v>255.45</v>
      </c>
      <c r="L150" s="31">
        <v>245.95</v>
      </c>
      <c r="M150" s="31">
        <v>15.1373</v>
      </c>
      <c r="N150" s="1"/>
      <c r="O150" s="1"/>
    </row>
    <row r="151" spans="1:15" ht="12.75" customHeight="1">
      <c r="A151" s="33">
        <v>141</v>
      </c>
      <c r="B151" s="58" t="s">
        <v>376</v>
      </c>
      <c r="C151" s="31">
        <v>488.55</v>
      </c>
      <c r="D151" s="38">
        <v>488.45</v>
      </c>
      <c r="E151" s="38">
        <v>482.2</v>
      </c>
      <c r="F151" s="38">
        <v>475.85</v>
      </c>
      <c r="G151" s="38">
        <v>469.6</v>
      </c>
      <c r="H151" s="38">
        <v>494.79999999999995</v>
      </c>
      <c r="I151" s="38">
        <v>501.04999999999995</v>
      </c>
      <c r="J151" s="38">
        <v>507.39999999999992</v>
      </c>
      <c r="K151" s="31">
        <v>494.7</v>
      </c>
      <c r="L151" s="31">
        <v>482.1</v>
      </c>
      <c r="M151" s="31">
        <v>1.66856</v>
      </c>
      <c r="N151" s="1"/>
      <c r="O151" s="1"/>
    </row>
    <row r="152" spans="1:15" ht="12.75" customHeight="1">
      <c r="A152" s="33">
        <v>142</v>
      </c>
      <c r="B152" s="58" t="s">
        <v>274</v>
      </c>
      <c r="C152" s="31">
        <v>521.45000000000005</v>
      </c>
      <c r="D152" s="38">
        <v>525.58333333333337</v>
      </c>
      <c r="E152" s="38">
        <v>516.16666666666674</v>
      </c>
      <c r="F152" s="38">
        <v>510.88333333333333</v>
      </c>
      <c r="G152" s="38">
        <v>501.4666666666667</v>
      </c>
      <c r="H152" s="38">
        <v>530.86666666666679</v>
      </c>
      <c r="I152" s="38">
        <v>540.28333333333353</v>
      </c>
      <c r="J152" s="38">
        <v>545.56666666666683</v>
      </c>
      <c r="K152" s="31">
        <v>535</v>
      </c>
      <c r="L152" s="31">
        <v>520.29999999999995</v>
      </c>
      <c r="M152" s="31">
        <v>4.3514600000000003</v>
      </c>
      <c r="N152" s="1"/>
      <c r="O152" s="1"/>
    </row>
    <row r="153" spans="1:15" ht="12.75" customHeight="1">
      <c r="A153" s="33">
        <v>143</v>
      </c>
      <c r="B153" s="58" t="s">
        <v>377</v>
      </c>
      <c r="C153" s="31">
        <v>1640.2</v>
      </c>
      <c r="D153" s="38">
        <v>1644.3333333333333</v>
      </c>
      <c r="E153" s="38">
        <v>1623.6666666666665</v>
      </c>
      <c r="F153" s="38">
        <v>1607.1333333333332</v>
      </c>
      <c r="G153" s="38">
        <v>1586.4666666666665</v>
      </c>
      <c r="H153" s="38">
        <v>1660.8666666666666</v>
      </c>
      <c r="I153" s="38">
        <v>1681.5333333333331</v>
      </c>
      <c r="J153" s="38">
        <v>1698.0666666666666</v>
      </c>
      <c r="K153" s="31">
        <v>1665</v>
      </c>
      <c r="L153" s="31">
        <v>1627.8</v>
      </c>
      <c r="M153" s="31">
        <v>0.40765000000000001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162.30000000000001</v>
      </c>
      <c r="D154" s="38">
        <v>163.55000000000001</v>
      </c>
      <c r="E154" s="38">
        <v>159.80000000000001</v>
      </c>
      <c r="F154" s="38">
        <v>157.30000000000001</v>
      </c>
      <c r="G154" s="38">
        <v>153.55000000000001</v>
      </c>
      <c r="H154" s="38">
        <v>166.05</v>
      </c>
      <c r="I154" s="38">
        <v>169.8</v>
      </c>
      <c r="J154" s="38">
        <v>172.3</v>
      </c>
      <c r="K154" s="31">
        <v>167.3</v>
      </c>
      <c r="L154" s="31">
        <v>161.05000000000001</v>
      </c>
      <c r="M154" s="31">
        <v>86.303430000000006</v>
      </c>
      <c r="N154" s="1"/>
      <c r="O154" s="1"/>
    </row>
    <row r="155" spans="1:15" ht="12.75" customHeight="1">
      <c r="A155" s="33">
        <v>145</v>
      </c>
      <c r="B155" s="58" t="s">
        <v>374</v>
      </c>
      <c r="C155" s="31">
        <v>210.05</v>
      </c>
      <c r="D155" s="38">
        <v>210.9</v>
      </c>
      <c r="E155" s="38">
        <v>206.15</v>
      </c>
      <c r="F155" s="38">
        <v>202.25</v>
      </c>
      <c r="G155" s="38">
        <v>197.5</v>
      </c>
      <c r="H155" s="38">
        <v>214.8</v>
      </c>
      <c r="I155" s="38">
        <v>219.55</v>
      </c>
      <c r="J155" s="38">
        <v>223.45000000000002</v>
      </c>
      <c r="K155" s="31">
        <v>215.65</v>
      </c>
      <c r="L155" s="31">
        <v>207</v>
      </c>
      <c r="M155" s="31">
        <v>23.75074</v>
      </c>
      <c r="N155" s="1"/>
      <c r="O155" s="1"/>
    </row>
    <row r="156" spans="1:15" ht="12.75" customHeight="1">
      <c r="A156" s="33">
        <v>146</v>
      </c>
      <c r="B156" s="58" t="s">
        <v>379</v>
      </c>
      <c r="C156" s="31">
        <v>85.9</v>
      </c>
      <c r="D156" s="38">
        <v>86.766666666666652</v>
      </c>
      <c r="E156" s="38">
        <v>84.733333333333306</v>
      </c>
      <c r="F156" s="38">
        <v>83.566666666666649</v>
      </c>
      <c r="G156" s="38">
        <v>81.533333333333303</v>
      </c>
      <c r="H156" s="38">
        <v>87.933333333333309</v>
      </c>
      <c r="I156" s="38">
        <v>89.966666666666669</v>
      </c>
      <c r="J156" s="38">
        <v>91.133333333333312</v>
      </c>
      <c r="K156" s="31">
        <v>88.8</v>
      </c>
      <c r="L156" s="31">
        <v>85.6</v>
      </c>
      <c r="M156" s="31">
        <v>51.116540000000001</v>
      </c>
      <c r="N156" s="1"/>
      <c r="O156" s="1"/>
    </row>
    <row r="157" spans="1:15" ht="12.75" customHeight="1">
      <c r="A157" s="33">
        <v>147</v>
      </c>
      <c r="B157" s="58" t="s">
        <v>854</v>
      </c>
      <c r="C157" s="31">
        <v>814.1</v>
      </c>
      <c r="D157" s="38">
        <v>817.33333333333337</v>
      </c>
      <c r="E157" s="38">
        <v>804.66666666666674</v>
      </c>
      <c r="F157" s="38">
        <v>795.23333333333335</v>
      </c>
      <c r="G157" s="38">
        <v>782.56666666666672</v>
      </c>
      <c r="H157" s="38">
        <v>826.76666666666677</v>
      </c>
      <c r="I157" s="38">
        <v>839.43333333333351</v>
      </c>
      <c r="J157" s="38">
        <v>848.86666666666679</v>
      </c>
      <c r="K157" s="31">
        <v>830</v>
      </c>
      <c r="L157" s="31">
        <v>807.9</v>
      </c>
      <c r="M157" s="31">
        <v>0.66252999999999995</v>
      </c>
      <c r="N157" s="1"/>
      <c r="O157" s="1"/>
    </row>
    <row r="158" spans="1:15" ht="12.75" customHeight="1">
      <c r="A158" s="33">
        <v>148</v>
      </c>
      <c r="B158" s="58" t="s">
        <v>112</v>
      </c>
      <c r="C158" s="31">
        <v>3062.2</v>
      </c>
      <c r="D158" s="38">
        <v>3068.15</v>
      </c>
      <c r="E158" s="38">
        <v>3020.05</v>
      </c>
      <c r="F158" s="38">
        <v>2977.9</v>
      </c>
      <c r="G158" s="38">
        <v>2929.8</v>
      </c>
      <c r="H158" s="38">
        <v>3110.3</v>
      </c>
      <c r="I158" s="38">
        <v>3158.3999999999996</v>
      </c>
      <c r="J158" s="38">
        <v>3200.55</v>
      </c>
      <c r="K158" s="31">
        <v>3116.25</v>
      </c>
      <c r="L158" s="31">
        <v>3026</v>
      </c>
      <c r="M158" s="31">
        <v>8.2554200000000009</v>
      </c>
      <c r="N158" s="1"/>
      <c r="O158" s="1"/>
    </row>
    <row r="159" spans="1:15" ht="12.75" customHeight="1">
      <c r="A159" s="33">
        <v>149</v>
      </c>
      <c r="B159" s="58" t="s">
        <v>113</v>
      </c>
      <c r="C159" s="31">
        <v>272.05</v>
      </c>
      <c r="D159" s="38">
        <v>272.43333333333334</v>
      </c>
      <c r="E159" s="38">
        <v>269.51666666666665</v>
      </c>
      <c r="F159" s="38">
        <v>266.98333333333329</v>
      </c>
      <c r="G159" s="38">
        <v>264.06666666666661</v>
      </c>
      <c r="H159" s="38">
        <v>274.9666666666667</v>
      </c>
      <c r="I159" s="38">
        <v>277.88333333333333</v>
      </c>
      <c r="J159" s="38">
        <v>280.41666666666674</v>
      </c>
      <c r="K159" s="31">
        <v>275.35000000000002</v>
      </c>
      <c r="L159" s="31">
        <v>269.89999999999998</v>
      </c>
      <c r="M159" s="31">
        <v>23.546469999999999</v>
      </c>
      <c r="N159" s="1"/>
      <c r="O159" s="1"/>
    </row>
    <row r="160" spans="1:15" ht="12.75" customHeight="1">
      <c r="A160" s="33">
        <v>150</v>
      </c>
      <c r="B160" s="58" t="s">
        <v>380</v>
      </c>
      <c r="C160" s="31">
        <v>381.05</v>
      </c>
      <c r="D160" s="38">
        <v>379.95</v>
      </c>
      <c r="E160" s="38">
        <v>377.25</v>
      </c>
      <c r="F160" s="38">
        <v>373.45</v>
      </c>
      <c r="G160" s="38">
        <v>370.75</v>
      </c>
      <c r="H160" s="38">
        <v>383.75</v>
      </c>
      <c r="I160" s="38">
        <v>386.44999999999993</v>
      </c>
      <c r="J160" s="38">
        <v>390.25</v>
      </c>
      <c r="K160" s="31">
        <v>382.65</v>
      </c>
      <c r="L160" s="31">
        <v>376.15</v>
      </c>
      <c r="M160" s="31">
        <v>0.80581000000000003</v>
      </c>
      <c r="N160" s="1"/>
      <c r="O160" s="1"/>
    </row>
    <row r="161" spans="1:15" ht="12.75" customHeight="1">
      <c r="A161" s="33">
        <v>151</v>
      </c>
      <c r="B161" s="58" t="s">
        <v>114</v>
      </c>
      <c r="C161" s="31">
        <v>144.69999999999999</v>
      </c>
      <c r="D161" s="38">
        <v>144.39999999999998</v>
      </c>
      <c r="E161" s="38">
        <v>143.19999999999996</v>
      </c>
      <c r="F161" s="38">
        <v>141.69999999999999</v>
      </c>
      <c r="G161" s="38">
        <v>140.49999999999997</v>
      </c>
      <c r="H161" s="38">
        <v>145.89999999999995</v>
      </c>
      <c r="I161" s="38">
        <v>147.1</v>
      </c>
      <c r="J161" s="38">
        <v>148.59999999999994</v>
      </c>
      <c r="K161" s="31">
        <v>145.6</v>
      </c>
      <c r="L161" s="31">
        <v>142.9</v>
      </c>
      <c r="M161" s="31">
        <v>138.33678</v>
      </c>
      <c r="N161" s="1"/>
      <c r="O161" s="1"/>
    </row>
    <row r="162" spans="1:15" ht="12.75" customHeight="1">
      <c r="A162" s="33">
        <v>152</v>
      </c>
      <c r="B162" s="58" t="s">
        <v>381</v>
      </c>
      <c r="C162" s="31">
        <v>459.8</v>
      </c>
      <c r="D162" s="38">
        <v>460.5333333333333</v>
      </c>
      <c r="E162" s="38">
        <v>439.16666666666663</v>
      </c>
      <c r="F162" s="38">
        <v>418.5333333333333</v>
      </c>
      <c r="G162" s="38">
        <v>397.16666666666663</v>
      </c>
      <c r="H162" s="38">
        <v>481.16666666666663</v>
      </c>
      <c r="I162" s="38">
        <v>502.5333333333333</v>
      </c>
      <c r="J162" s="38">
        <v>523.16666666666663</v>
      </c>
      <c r="K162" s="31">
        <v>481.9</v>
      </c>
      <c r="L162" s="31">
        <v>439.9</v>
      </c>
      <c r="M162" s="31">
        <v>7.8192599999999999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4893.8500000000004</v>
      </c>
      <c r="D163" s="38">
        <v>4902.4666666666662</v>
      </c>
      <c r="E163" s="38">
        <v>4866.4833333333327</v>
      </c>
      <c r="F163" s="38">
        <v>4839.1166666666668</v>
      </c>
      <c r="G163" s="38">
        <v>4803.1333333333332</v>
      </c>
      <c r="H163" s="38">
        <v>4929.8333333333321</v>
      </c>
      <c r="I163" s="38">
        <v>4965.8166666666657</v>
      </c>
      <c r="J163" s="38">
        <v>4993.1833333333316</v>
      </c>
      <c r="K163" s="31">
        <v>4938.45</v>
      </c>
      <c r="L163" s="31">
        <v>4875.1000000000004</v>
      </c>
      <c r="M163" s="31">
        <v>0.26119999999999999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1136.95</v>
      </c>
      <c r="D164" s="38">
        <v>1123.8666666666666</v>
      </c>
      <c r="E164" s="38">
        <v>1102.7333333333331</v>
      </c>
      <c r="F164" s="38">
        <v>1068.5166666666667</v>
      </c>
      <c r="G164" s="38">
        <v>1047.3833333333332</v>
      </c>
      <c r="H164" s="38">
        <v>1158.083333333333</v>
      </c>
      <c r="I164" s="38">
        <v>1179.2166666666667</v>
      </c>
      <c r="J164" s="38">
        <v>1213.4333333333329</v>
      </c>
      <c r="K164" s="31">
        <v>1145</v>
      </c>
      <c r="L164" s="31">
        <v>1089.6500000000001</v>
      </c>
      <c r="M164" s="31">
        <v>6.6843000000000004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247.25</v>
      </c>
      <c r="D165" s="38">
        <v>247.86666666666667</v>
      </c>
      <c r="E165" s="38">
        <v>242.48333333333335</v>
      </c>
      <c r="F165" s="38">
        <v>237.71666666666667</v>
      </c>
      <c r="G165" s="38">
        <v>232.33333333333334</v>
      </c>
      <c r="H165" s="38">
        <v>252.63333333333335</v>
      </c>
      <c r="I165" s="38">
        <v>258.01666666666665</v>
      </c>
      <c r="J165" s="38">
        <v>262.78333333333336</v>
      </c>
      <c r="K165" s="31">
        <v>253.25</v>
      </c>
      <c r="L165" s="31">
        <v>243.1</v>
      </c>
      <c r="M165" s="31">
        <v>11.18491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168.15</v>
      </c>
      <c r="D166" s="38">
        <v>168.31666666666669</v>
      </c>
      <c r="E166" s="38">
        <v>164.83333333333337</v>
      </c>
      <c r="F166" s="38">
        <v>161.51666666666668</v>
      </c>
      <c r="G166" s="38">
        <v>158.03333333333336</v>
      </c>
      <c r="H166" s="38">
        <v>171.63333333333338</v>
      </c>
      <c r="I166" s="38">
        <v>175.11666666666667</v>
      </c>
      <c r="J166" s="38">
        <v>178.43333333333339</v>
      </c>
      <c r="K166" s="31">
        <v>171.8</v>
      </c>
      <c r="L166" s="31">
        <v>165</v>
      </c>
      <c r="M166" s="31">
        <v>33.266150000000003</v>
      </c>
      <c r="N166" s="1"/>
      <c r="O166" s="1"/>
    </row>
    <row r="167" spans="1:15" ht="12.75" customHeight="1">
      <c r="A167" s="33">
        <v>157</v>
      </c>
      <c r="B167" s="58" t="s">
        <v>855</v>
      </c>
      <c r="C167" s="31">
        <v>722.7</v>
      </c>
      <c r="D167" s="38">
        <v>727.58333333333337</v>
      </c>
      <c r="E167" s="38">
        <v>715.16666666666674</v>
      </c>
      <c r="F167" s="38">
        <v>707.63333333333333</v>
      </c>
      <c r="G167" s="38">
        <v>695.2166666666667</v>
      </c>
      <c r="H167" s="38">
        <v>735.11666666666679</v>
      </c>
      <c r="I167" s="38">
        <v>747.53333333333353</v>
      </c>
      <c r="J167" s="38">
        <v>755.06666666666683</v>
      </c>
      <c r="K167" s="31">
        <v>740</v>
      </c>
      <c r="L167" s="31">
        <v>720.05</v>
      </c>
      <c r="M167" s="31">
        <v>10.28572</v>
      </c>
      <c r="N167" s="1"/>
      <c r="O167" s="1"/>
    </row>
    <row r="168" spans="1:15" ht="12.75" customHeight="1">
      <c r="A168" s="33">
        <v>158</v>
      </c>
      <c r="B168" s="58" t="s">
        <v>276</v>
      </c>
      <c r="C168" s="31">
        <v>334.85</v>
      </c>
      <c r="D168" s="38">
        <v>333.93333333333334</v>
      </c>
      <c r="E168" s="38">
        <v>331.86666666666667</v>
      </c>
      <c r="F168" s="38">
        <v>328.88333333333333</v>
      </c>
      <c r="G168" s="38">
        <v>326.81666666666666</v>
      </c>
      <c r="H168" s="38">
        <v>336.91666666666669</v>
      </c>
      <c r="I168" s="38">
        <v>338.98333333333341</v>
      </c>
      <c r="J168" s="38">
        <v>341.9666666666667</v>
      </c>
      <c r="K168" s="31">
        <v>336</v>
      </c>
      <c r="L168" s="31">
        <v>330.95</v>
      </c>
      <c r="M168" s="31">
        <v>5.8425700000000003</v>
      </c>
      <c r="N168" s="1"/>
      <c r="O168" s="1"/>
    </row>
    <row r="169" spans="1:15" ht="12.75" customHeight="1">
      <c r="A169" s="33">
        <v>159</v>
      </c>
      <c r="B169" s="58" t="s">
        <v>275</v>
      </c>
      <c r="C169" s="31">
        <v>138.05000000000001</v>
      </c>
      <c r="D169" s="38">
        <v>137.58333333333334</v>
      </c>
      <c r="E169" s="38">
        <v>134.86666666666667</v>
      </c>
      <c r="F169" s="38">
        <v>131.68333333333334</v>
      </c>
      <c r="G169" s="38">
        <v>128.96666666666667</v>
      </c>
      <c r="H169" s="38">
        <v>140.76666666666668</v>
      </c>
      <c r="I169" s="38">
        <v>143.48333333333332</v>
      </c>
      <c r="J169" s="38">
        <v>146.66666666666669</v>
      </c>
      <c r="K169" s="31">
        <v>140.30000000000001</v>
      </c>
      <c r="L169" s="31">
        <v>134.4</v>
      </c>
      <c r="M169" s="31">
        <v>142.57019</v>
      </c>
      <c r="N169" s="1"/>
      <c r="O169" s="1"/>
    </row>
    <row r="170" spans="1:15" ht="12.75" customHeight="1">
      <c r="A170" s="33">
        <v>160</v>
      </c>
      <c r="B170" s="58" t="s">
        <v>386</v>
      </c>
      <c r="C170" s="31">
        <v>1283.05</v>
      </c>
      <c r="D170" s="38">
        <v>1282.8166666666668</v>
      </c>
      <c r="E170" s="38">
        <v>1264.6333333333337</v>
      </c>
      <c r="F170" s="38">
        <v>1246.2166666666669</v>
      </c>
      <c r="G170" s="38">
        <v>1228.0333333333338</v>
      </c>
      <c r="H170" s="38">
        <v>1301.2333333333336</v>
      </c>
      <c r="I170" s="38">
        <v>1319.4166666666665</v>
      </c>
      <c r="J170" s="38">
        <v>1337.8333333333335</v>
      </c>
      <c r="K170" s="31">
        <v>1301</v>
      </c>
      <c r="L170" s="31">
        <v>1264.4000000000001</v>
      </c>
      <c r="M170" s="31">
        <v>0.30526999999999999</v>
      </c>
      <c r="N170" s="1"/>
      <c r="O170" s="1"/>
    </row>
    <row r="171" spans="1:15" ht="12.75" customHeight="1">
      <c r="A171" s="33">
        <v>161</v>
      </c>
      <c r="B171" s="58" t="s">
        <v>115</v>
      </c>
      <c r="C171" s="31">
        <v>123.4</v>
      </c>
      <c r="D171" s="38">
        <v>123.93333333333334</v>
      </c>
      <c r="E171" s="38">
        <v>120.76666666666668</v>
      </c>
      <c r="F171" s="38">
        <v>118.13333333333334</v>
      </c>
      <c r="G171" s="38">
        <v>114.96666666666668</v>
      </c>
      <c r="H171" s="38">
        <v>126.56666666666668</v>
      </c>
      <c r="I171" s="38">
        <v>129.73333333333335</v>
      </c>
      <c r="J171" s="38">
        <v>132.36666666666667</v>
      </c>
      <c r="K171" s="31">
        <v>127.1</v>
      </c>
      <c r="L171" s="31">
        <v>121.3</v>
      </c>
      <c r="M171" s="31">
        <v>416.71778</v>
      </c>
      <c r="N171" s="1"/>
      <c r="O171" s="1"/>
    </row>
    <row r="172" spans="1:15" ht="12.75" customHeight="1">
      <c r="A172" s="33">
        <v>162</v>
      </c>
      <c r="B172" s="58" t="s">
        <v>388</v>
      </c>
      <c r="C172" s="31">
        <v>2720.5</v>
      </c>
      <c r="D172" s="38">
        <v>2724.0166666666669</v>
      </c>
      <c r="E172" s="38">
        <v>2686.0333333333338</v>
      </c>
      <c r="F172" s="38">
        <v>2651.5666666666671</v>
      </c>
      <c r="G172" s="38">
        <v>2613.5833333333339</v>
      </c>
      <c r="H172" s="38">
        <v>2758.4833333333336</v>
      </c>
      <c r="I172" s="38">
        <v>2796.4666666666662</v>
      </c>
      <c r="J172" s="38">
        <v>2830.9333333333334</v>
      </c>
      <c r="K172" s="31">
        <v>2762</v>
      </c>
      <c r="L172" s="31">
        <v>2689.55</v>
      </c>
      <c r="M172" s="31">
        <v>0.22534999999999999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3226.5</v>
      </c>
      <c r="D173" s="38">
        <v>3238.7999999999997</v>
      </c>
      <c r="E173" s="38">
        <v>3200.5499999999993</v>
      </c>
      <c r="F173" s="38">
        <v>3174.5999999999995</v>
      </c>
      <c r="G173" s="38">
        <v>3136.349999999999</v>
      </c>
      <c r="H173" s="38">
        <v>3264.7499999999995</v>
      </c>
      <c r="I173" s="38">
        <v>3303.0000000000005</v>
      </c>
      <c r="J173" s="38">
        <v>3328.95</v>
      </c>
      <c r="K173" s="31">
        <v>3277.05</v>
      </c>
      <c r="L173" s="31">
        <v>3212.85</v>
      </c>
      <c r="M173" s="31">
        <v>0.10254000000000001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227.8</v>
      </c>
      <c r="D174" s="38">
        <v>227.81666666666669</v>
      </c>
      <c r="E174" s="38">
        <v>226.08333333333337</v>
      </c>
      <c r="F174" s="38">
        <v>224.36666666666667</v>
      </c>
      <c r="G174" s="38">
        <v>222.63333333333335</v>
      </c>
      <c r="H174" s="38">
        <v>229.53333333333339</v>
      </c>
      <c r="I174" s="38">
        <v>231.26666666666668</v>
      </c>
      <c r="J174" s="38">
        <v>232.98333333333341</v>
      </c>
      <c r="K174" s="31">
        <v>229.55</v>
      </c>
      <c r="L174" s="31">
        <v>226.1</v>
      </c>
      <c r="M174" s="31">
        <v>6.2915200000000002</v>
      </c>
      <c r="N174" s="1"/>
      <c r="O174" s="1"/>
    </row>
    <row r="175" spans="1:15" ht="12.75" customHeight="1">
      <c r="A175" s="33">
        <v>165</v>
      </c>
      <c r="B175" s="58" t="s">
        <v>277</v>
      </c>
      <c r="C175" s="31">
        <v>1690.15</v>
      </c>
      <c r="D175" s="38">
        <v>1712.7666666666667</v>
      </c>
      <c r="E175" s="38">
        <v>1657.6833333333334</v>
      </c>
      <c r="F175" s="38">
        <v>1625.2166666666667</v>
      </c>
      <c r="G175" s="38">
        <v>1570.1333333333334</v>
      </c>
      <c r="H175" s="38">
        <v>1745.2333333333333</v>
      </c>
      <c r="I175" s="38">
        <v>1800.3166666666668</v>
      </c>
      <c r="J175" s="38">
        <v>1832.7833333333333</v>
      </c>
      <c r="K175" s="31">
        <v>1767.85</v>
      </c>
      <c r="L175" s="31">
        <v>1680.3</v>
      </c>
      <c r="M175" s="31">
        <v>6.6763000000000003</v>
      </c>
      <c r="N175" s="1"/>
      <c r="O175" s="1"/>
    </row>
    <row r="176" spans="1:15" ht="12.75" customHeight="1">
      <c r="A176" s="33">
        <v>166</v>
      </c>
      <c r="B176" s="58" t="s">
        <v>391</v>
      </c>
      <c r="C176" s="31">
        <v>1457.5</v>
      </c>
      <c r="D176" s="38">
        <v>1447.2</v>
      </c>
      <c r="E176" s="38">
        <v>1433.15</v>
      </c>
      <c r="F176" s="38">
        <v>1408.8</v>
      </c>
      <c r="G176" s="38">
        <v>1394.75</v>
      </c>
      <c r="H176" s="38">
        <v>1471.5500000000002</v>
      </c>
      <c r="I176" s="38">
        <v>1485.6</v>
      </c>
      <c r="J176" s="38">
        <v>1509.9500000000003</v>
      </c>
      <c r="K176" s="31">
        <v>1461.25</v>
      </c>
      <c r="L176" s="31">
        <v>1422.85</v>
      </c>
      <c r="M176" s="31">
        <v>0.78091999999999995</v>
      </c>
      <c r="N176" s="1"/>
      <c r="O176" s="1"/>
    </row>
    <row r="177" spans="1:15" ht="12.75" customHeight="1">
      <c r="A177" s="33">
        <v>167</v>
      </c>
      <c r="B177" s="58" t="s">
        <v>116</v>
      </c>
      <c r="C177" s="31">
        <v>791.75</v>
      </c>
      <c r="D177" s="38">
        <v>783.75</v>
      </c>
      <c r="E177" s="38">
        <v>769.5</v>
      </c>
      <c r="F177" s="38">
        <v>747.25</v>
      </c>
      <c r="G177" s="38">
        <v>733</v>
      </c>
      <c r="H177" s="38">
        <v>806</v>
      </c>
      <c r="I177" s="38">
        <v>820.25</v>
      </c>
      <c r="J177" s="38">
        <v>842.5</v>
      </c>
      <c r="K177" s="31">
        <v>798</v>
      </c>
      <c r="L177" s="31">
        <v>761.5</v>
      </c>
      <c r="M177" s="31">
        <v>18.582920000000001</v>
      </c>
      <c r="N177" s="1"/>
      <c r="O177" s="1"/>
    </row>
    <row r="178" spans="1:15" ht="12.75" customHeight="1">
      <c r="A178" s="33">
        <v>168</v>
      </c>
      <c r="B178" s="58" t="s">
        <v>861</v>
      </c>
      <c r="C178" s="31">
        <v>696.35</v>
      </c>
      <c r="D178" s="38">
        <v>701.61666666666679</v>
      </c>
      <c r="E178" s="38">
        <v>686.78333333333353</v>
      </c>
      <c r="F178" s="38">
        <v>677.2166666666667</v>
      </c>
      <c r="G178" s="38">
        <v>662.38333333333344</v>
      </c>
      <c r="H178" s="38">
        <v>711.18333333333362</v>
      </c>
      <c r="I178" s="38">
        <v>726.01666666666688</v>
      </c>
      <c r="J178" s="38">
        <v>735.58333333333371</v>
      </c>
      <c r="K178" s="31">
        <v>716.45</v>
      </c>
      <c r="L178" s="31">
        <v>692.05</v>
      </c>
      <c r="M178" s="31">
        <v>3.9157999999999999</v>
      </c>
      <c r="N178" s="1"/>
      <c r="O178" s="1"/>
    </row>
    <row r="179" spans="1:15" ht="12.75" customHeight="1">
      <c r="A179" s="33">
        <v>169</v>
      </c>
      <c r="B179" s="58" t="s">
        <v>387</v>
      </c>
      <c r="C179" s="31">
        <v>1716.8</v>
      </c>
      <c r="D179" s="38">
        <v>1714.0666666666666</v>
      </c>
      <c r="E179" s="38">
        <v>1686.9333333333332</v>
      </c>
      <c r="F179" s="38">
        <v>1657.0666666666666</v>
      </c>
      <c r="G179" s="38">
        <v>1629.9333333333332</v>
      </c>
      <c r="H179" s="38">
        <v>1743.9333333333332</v>
      </c>
      <c r="I179" s="38">
        <v>1771.0666666666664</v>
      </c>
      <c r="J179" s="38">
        <v>1800.9333333333332</v>
      </c>
      <c r="K179" s="31">
        <v>1741.2</v>
      </c>
      <c r="L179" s="31">
        <v>1684.2</v>
      </c>
      <c r="M179" s="31">
        <v>3.6122700000000001</v>
      </c>
      <c r="N179" s="1"/>
      <c r="O179" s="1"/>
    </row>
    <row r="180" spans="1:15" ht="12.75" customHeight="1">
      <c r="A180" s="33">
        <v>170</v>
      </c>
      <c r="B180" s="58" t="s">
        <v>118</v>
      </c>
      <c r="C180" s="31">
        <v>63.9</v>
      </c>
      <c r="D180" s="38">
        <v>63.716666666666669</v>
      </c>
      <c r="E180" s="38">
        <v>62.833333333333343</v>
      </c>
      <c r="F180" s="38">
        <v>61.766666666666673</v>
      </c>
      <c r="G180" s="38">
        <v>60.883333333333347</v>
      </c>
      <c r="H180" s="38">
        <v>64.783333333333331</v>
      </c>
      <c r="I180" s="38">
        <v>65.666666666666657</v>
      </c>
      <c r="J180" s="38">
        <v>66.733333333333334</v>
      </c>
      <c r="K180" s="31">
        <v>64.599999999999994</v>
      </c>
      <c r="L180" s="31">
        <v>62.65</v>
      </c>
      <c r="M180" s="31">
        <v>118.12824000000001</v>
      </c>
      <c r="N180" s="1"/>
      <c r="O180" s="1"/>
    </row>
    <row r="181" spans="1:15" ht="12.75" customHeight="1">
      <c r="A181" s="33">
        <v>171</v>
      </c>
      <c r="B181" s="58" t="s">
        <v>392</v>
      </c>
      <c r="C181" s="31">
        <v>1381</v>
      </c>
      <c r="D181" s="38">
        <v>1373.3333333333333</v>
      </c>
      <c r="E181" s="38">
        <v>1361.6666666666665</v>
      </c>
      <c r="F181" s="38">
        <v>1342.3333333333333</v>
      </c>
      <c r="G181" s="38">
        <v>1330.6666666666665</v>
      </c>
      <c r="H181" s="38">
        <v>1392.6666666666665</v>
      </c>
      <c r="I181" s="38">
        <v>1404.333333333333</v>
      </c>
      <c r="J181" s="38">
        <v>1423.6666666666665</v>
      </c>
      <c r="K181" s="31">
        <v>1385</v>
      </c>
      <c r="L181" s="31">
        <v>1354</v>
      </c>
      <c r="M181" s="31">
        <v>0.18734999999999999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2098.75</v>
      </c>
      <c r="D182" s="38">
        <v>2110.6833333333334</v>
      </c>
      <c r="E182" s="38">
        <v>2076.3666666666668</v>
      </c>
      <c r="F182" s="38">
        <v>2053.9833333333336</v>
      </c>
      <c r="G182" s="38">
        <v>2019.666666666667</v>
      </c>
      <c r="H182" s="38">
        <v>2133.0666666666666</v>
      </c>
      <c r="I182" s="38">
        <v>2167.3833333333332</v>
      </c>
      <c r="J182" s="38">
        <v>2189.7666666666664</v>
      </c>
      <c r="K182" s="31">
        <v>2145</v>
      </c>
      <c r="L182" s="31">
        <v>2088.3000000000002</v>
      </c>
      <c r="M182" s="31">
        <v>0.64029999999999998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491.4</v>
      </c>
      <c r="D183" s="38">
        <v>491.13333333333338</v>
      </c>
      <c r="E183" s="38">
        <v>488.26666666666677</v>
      </c>
      <c r="F183" s="38">
        <v>485.13333333333338</v>
      </c>
      <c r="G183" s="38">
        <v>482.26666666666677</v>
      </c>
      <c r="H183" s="38">
        <v>494.26666666666677</v>
      </c>
      <c r="I183" s="38">
        <v>497.13333333333344</v>
      </c>
      <c r="J183" s="38">
        <v>500.26666666666677</v>
      </c>
      <c r="K183" s="31">
        <v>494</v>
      </c>
      <c r="L183" s="31">
        <v>488</v>
      </c>
      <c r="M183" s="31">
        <v>1.76831</v>
      </c>
      <c r="N183" s="1"/>
      <c r="O183" s="1"/>
    </row>
    <row r="184" spans="1:15" ht="12.75" customHeight="1">
      <c r="A184" s="33">
        <v>174</v>
      </c>
      <c r="B184" s="58" t="s">
        <v>120</v>
      </c>
      <c r="C184" s="31">
        <v>1009.1</v>
      </c>
      <c r="D184" s="38">
        <v>1006.1166666666667</v>
      </c>
      <c r="E184" s="38">
        <v>1000.9833333333333</v>
      </c>
      <c r="F184" s="38">
        <v>992.86666666666667</v>
      </c>
      <c r="G184" s="38">
        <v>987.73333333333335</v>
      </c>
      <c r="H184" s="38">
        <v>1014.2333333333333</v>
      </c>
      <c r="I184" s="38">
        <v>1019.3666666666668</v>
      </c>
      <c r="J184" s="38">
        <v>1027.4833333333333</v>
      </c>
      <c r="K184" s="31">
        <v>1011.25</v>
      </c>
      <c r="L184" s="31">
        <v>998</v>
      </c>
      <c r="M184" s="31">
        <v>3.99675</v>
      </c>
      <c r="N184" s="1"/>
      <c r="O184" s="1"/>
    </row>
    <row r="185" spans="1:15" ht="12.75" customHeight="1">
      <c r="A185" s="33">
        <v>175</v>
      </c>
      <c r="B185" s="58" t="s">
        <v>395</v>
      </c>
      <c r="C185" s="31">
        <v>542.29999999999995</v>
      </c>
      <c r="D185" s="38">
        <v>542.30000000000007</v>
      </c>
      <c r="E185" s="38">
        <v>537.10000000000014</v>
      </c>
      <c r="F185" s="38">
        <v>531.90000000000009</v>
      </c>
      <c r="G185" s="38">
        <v>526.70000000000016</v>
      </c>
      <c r="H185" s="38">
        <v>547.50000000000011</v>
      </c>
      <c r="I185" s="38">
        <v>552.70000000000016</v>
      </c>
      <c r="J185" s="38">
        <v>557.90000000000009</v>
      </c>
      <c r="K185" s="31">
        <v>547.5</v>
      </c>
      <c r="L185" s="31">
        <v>537.1</v>
      </c>
      <c r="M185" s="31">
        <v>1.0429600000000001</v>
      </c>
      <c r="N185" s="1"/>
      <c r="O185" s="1"/>
    </row>
    <row r="186" spans="1:15" ht="12.75" customHeight="1">
      <c r="A186" s="33">
        <v>176</v>
      </c>
      <c r="B186" s="58" t="s">
        <v>121</v>
      </c>
      <c r="C186" s="31">
        <v>1659.7</v>
      </c>
      <c r="D186" s="38">
        <v>1662.0333333333335</v>
      </c>
      <c r="E186" s="38">
        <v>1649.666666666667</v>
      </c>
      <c r="F186" s="38">
        <v>1639.6333333333334</v>
      </c>
      <c r="G186" s="38">
        <v>1627.2666666666669</v>
      </c>
      <c r="H186" s="38">
        <v>1672.0666666666671</v>
      </c>
      <c r="I186" s="38">
        <v>1684.4333333333334</v>
      </c>
      <c r="J186" s="38">
        <v>1694.4666666666672</v>
      </c>
      <c r="K186" s="31">
        <v>1674.4</v>
      </c>
      <c r="L186" s="31">
        <v>1652</v>
      </c>
      <c r="M186" s="31">
        <v>3.78823</v>
      </c>
      <c r="N186" s="1"/>
      <c r="O186" s="1"/>
    </row>
    <row r="187" spans="1:15" ht="12.75" customHeight="1">
      <c r="A187" s="33">
        <v>177</v>
      </c>
      <c r="B187" s="58" t="s">
        <v>122</v>
      </c>
      <c r="C187" s="31">
        <v>311.55</v>
      </c>
      <c r="D187" s="38">
        <v>310.48333333333329</v>
      </c>
      <c r="E187" s="38">
        <v>306.96666666666658</v>
      </c>
      <c r="F187" s="38">
        <v>302.38333333333327</v>
      </c>
      <c r="G187" s="38">
        <v>298.86666666666656</v>
      </c>
      <c r="H187" s="38">
        <v>315.06666666666661</v>
      </c>
      <c r="I187" s="38">
        <v>318.58333333333337</v>
      </c>
      <c r="J187" s="38">
        <v>323.16666666666663</v>
      </c>
      <c r="K187" s="31">
        <v>314</v>
      </c>
      <c r="L187" s="31">
        <v>305.89999999999998</v>
      </c>
      <c r="M187" s="31">
        <v>15.525270000000001</v>
      </c>
      <c r="N187" s="1"/>
      <c r="O187" s="1"/>
    </row>
    <row r="188" spans="1:15" ht="12.75" customHeight="1">
      <c r="A188" s="33">
        <v>178</v>
      </c>
      <c r="B188" s="58" t="s">
        <v>396</v>
      </c>
      <c r="C188" s="31">
        <v>478.05</v>
      </c>
      <c r="D188" s="38">
        <v>480.38333333333338</v>
      </c>
      <c r="E188" s="38">
        <v>472.81666666666678</v>
      </c>
      <c r="F188" s="38">
        <v>467.58333333333337</v>
      </c>
      <c r="G188" s="38">
        <v>460.01666666666677</v>
      </c>
      <c r="H188" s="38">
        <v>485.61666666666679</v>
      </c>
      <c r="I188" s="38">
        <v>493.18333333333339</v>
      </c>
      <c r="J188" s="38">
        <v>498.4166666666668</v>
      </c>
      <c r="K188" s="31">
        <v>487.95</v>
      </c>
      <c r="L188" s="31">
        <v>475.15</v>
      </c>
      <c r="M188" s="31">
        <v>5.4711699999999999</v>
      </c>
      <c r="N188" s="1"/>
      <c r="O188" s="1"/>
    </row>
    <row r="189" spans="1:15" ht="12.75" customHeight="1">
      <c r="A189" s="33">
        <v>179</v>
      </c>
      <c r="B189" s="58" t="s">
        <v>123</v>
      </c>
      <c r="C189" s="31">
        <v>1853.8</v>
      </c>
      <c r="D189" s="38">
        <v>1856.7666666666667</v>
      </c>
      <c r="E189" s="38">
        <v>1841.5333333333333</v>
      </c>
      <c r="F189" s="38">
        <v>1829.2666666666667</v>
      </c>
      <c r="G189" s="38">
        <v>1814.0333333333333</v>
      </c>
      <c r="H189" s="38">
        <v>1869.0333333333333</v>
      </c>
      <c r="I189" s="38">
        <v>1884.2666666666664</v>
      </c>
      <c r="J189" s="38">
        <v>1896.5333333333333</v>
      </c>
      <c r="K189" s="31">
        <v>1872</v>
      </c>
      <c r="L189" s="31">
        <v>1844.5</v>
      </c>
      <c r="M189" s="31">
        <v>8.81175</v>
      </c>
      <c r="N189" s="1"/>
      <c r="O189" s="1"/>
    </row>
    <row r="190" spans="1:15" ht="12.75" customHeight="1">
      <c r="A190" s="33">
        <v>180</v>
      </c>
      <c r="B190" s="58" t="s">
        <v>397</v>
      </c>
      <c r="C190" s="31">
        <v>769.55</v>
      </c>
      <c r="D190" s="38">
        <v>770.21666666666658</v>
      </c>
      <c r="E190" s="38">
        <v>765.38333333333321</v>
      </c>
      <c r="F190" s="38">
        <v>761.21666666666658</v>
      </c>
      <c r="G190" s="38">
        <v>756.38333333333321</v>
      </c>
      <c r="H190" s="38">
        <v>774.38333333333321</v>
      </c>
      <c r="I190" s="38">
        <v>779.21666666666647</v>
      </c>
      <c r="J190" s="38">
        <v>783.38333333333321</v>
      </c>
      <c r="K190" s="31">
        <v>775.05</v>
      </c>
      <c r="L190" s="31">
        <v>766.05</v>
      </c>
      <c r="M190" s="31">
        <v>1.26631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376.15</v>
      </c>
      <c r="D191" s="38">
        <v>377.90000000000003</v>
      </c>
      <c r="E191" s="38">
        <v>372.25000000000006</v>
      </c>
      <c r="F191" s="38">
        <v>368.35</v>
      </c>
      <c r="G191" s="38">
        <v>362.70000000000005</v>
      </c>
      <c r="H191" s="38">
        <v>381.80000000000007</v>
      </c>
      <c r="I191" s="38">
        <v>387.45000000000005</v>
      </c>
      <c r="J191" s="38">
        <v>391.35000000000008</v>
      </c>
      <c r="K191" s="31">
        <v>383.55</v>
      </c>
      <c r="L191" s="31">
        <v>374</v>
      </c>
      <c r="M191" s="31">
        <v>4.3717600000000001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2222.5500000000002</v>
      </c>
      <c r="D192" s="38">
        <v>2233.8333333333335</v>
      </c>
      <c r="E192" s="38">
        <v>2206.7666666666669</v>
      </c>
      <c r="F192" s="38">
        <v>2190.9833333333336</v>
      </c>
      <c r="G192" s="38">
        <v>2163.916666666667</v>
      </c>
      <c r="H192" s="38">
        <v>2249.6166666666668</v>
      </c>
      <c r="I192" s="38">
        <v>2276.6833333333334</v>
      </c>
      <c r="J192" s="38">
        <v>2292.4666666666667</v>
      </c>
      <c r="K192" s="31">
        <v>2260.9</v>
      </c>
      <c r="L192" s="31">
        <v>2218.0500000000002</v>
      </c>
      <c r="M192" s="31">
        <v>0.28961999999999999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742.15</v>
      </c>
      <c r="D193" s="38">
        <v>746.06666666666661</v>
      </c>
      <c r="E193" s="38">
        <v>736.13333333333321</v>
      </c>
      <c r="F193" s="38">
        <v>730.11666666666656</v>
      </c>
      <c r="G193" s="38">
        <v>720.18333333333317</v>
      </c>
      <c r="H193" s="38">
        <v>752.08333333333326</v>
      </c>
      <c r="I193" s="38">
        <v>762.01666666666665</v>
      </c>
      <c r="J193" s="38">
        <v>768.0333333333333</v>
      </c>
      <c r="K193" s="31">
        <v>756</v>
      </c>
      <c r="L193" s="31">
        <v>740.05</v>
      </c>
      <c r="M193" s="31">
        <v>1.9422699999999999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281.45</v>
      </c>
      <c r="D194" s="38">
        <v>283.48333333333335</v>
      </c>
      <c r="E194" s="38">
        <v>277.01666666666671</v>
      </c>
      <c r="F194" s="38">
        <v>272.58333333333337</v>
      </c>
      <c r="G194" s="38">
        <v>266.11666666666673</v>
      </c>
      <c r="H194" s="38">
        <v>287.91666666666669</v>
      </c>
      <c r="I194" s="38">
        <v>294.38333333333338</v>
      </c>
      <c r="J194" s="38">
        <v>298.81666666666666</v>
      </c>
      <c r="K194" s="31">
        <v>289.95</v>
      </c>
      <c r="L194" s="31">
        <v>279.05</v>
      </c>
      <c r="M194" s="31">
        <v>8.0134699999999999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3033.45</v>
      </c>
      <c r="D195" s="38">
        <v>3044.7999999999997</v>
      </c>
      <c r="E195" s="38">
        <v>2998.5999999999995</v>
      </c>
      <c r="F195" s="38">
        <v>2963.7499999999995</v>
      </c>
      <c r="G195" s="38">
        <v>2917.5499999999993</v>
      </c>
      <c r="H195" s="38">
        <v>3079.6499999999996</v>
      </c>
      <c r="I195" s="38">
        <v>3125.8499999999995</v>
      </c>
      <c r="J195" s="38">
        <v>3160.7</v>
      </c>
      <c r="K195" s="31">
        <v>3091</v>
      </c>
      <c r="L195" s="31">
        <v>3009.95</v>
      </c>
      <c r="M195" s="31">
        <v>1.0864</v>
      </c>
      <c r="N195" s="1"/>
      <c r="O195" s="1"/>
    </row>
    <row r="196" spans="1:15" ht="12.75" customHeight="1">
      <c r="A196" s="33">
        <v>186</v>
      </c>
      <c r="B196" s="58" t="s">
        <v>124</v>
      </c>
      <c r="C196" s="31">
        <v>456.55</v>
      </c>
      <c r="D196" s="38">
        <v>458.51666666666665</v>
      </c>
      <c r="E196" s="38">
        <v>453.0333333333333</v>
      </c>
      <c r="F196" s="38">
        <v>449.51666666666665</v>
      </c>
      <c r="G196" s="38">
        <v>444.0333333333333</v>
      </c>
      <c r="H196" s="38">
        <v>462.0333333333333</v>
      </c>
      <c r="I196" s="38">
        <v>467.51666666666665</v>
      </c>
      <c r="J196" s="38">
        <v>471.0333333333333</v>
      </c>
      <c r="K196" s="31">
        <v>464</v>
      </c>
      <c r="L196" s="31">
        <v>455</v>
      </c>
      <c r="M196" s="31">
        <v>13.12323</v>
      </c>
      <c r="N196" s="1"/>
      <c r="O196" s="1"/>
    </row>
    <row r="197" spans="1:15" ht="12.75" customHeight="1">
      <c r="A197" s="33">
        <v>187</v>
      </c>
      <c r="B197" s="58" t="s">
        <v>119</v>
      </c>
      <c r="C197" s="31">
        <v>641</v>
      </c>
      <c r="D197" s="38">
        <v>641.80000000000007</v>
      </c>
      <c r="E197" s="38">
        <v>636.60000000000014</v>
      </c>
      <c r="F197" s="38">
        <v>632.20000000000005</v>
      </c>
      <c r="G197" s="38">
        <v>627.00000000000011</v>
      </c>
      <c r="H197" s="38">
        <v>646.20000000000016</v>
      </c>
      <c r="I197" s="38">
        <v>651.4000000000002</v>
      </c>
      <c r="J197" s="38">
        <v>655.80000000000018</v>
      </c>
      <c r="K197" s="31">
        <v>647</v>
      </c>
      <c r="L197" s="31">
        <v>637.4</v>
      </c>
      <c r="M197" s="31">
        <v>12.1251</v>
      </c>
      <c r="N197" s="1"/>
      <c r="O197" s="1"/>
    </row>
    <row r="198" spans="1:15" ht="12.75" customHeight="1">
      <c r="A198" s="33">
        <v>188</v>
      </c>
      <c r="B198" s="58" t="s">
        <v>403</v>
      </c>
      <c r="C198" s="31">
        <v>130.94999999999999</v>
      </c>
      <c r="D198" s="38">
        <v>132.28333333333333</v>
      </c>
      <c r="E198" s="38">
        <v>128.76666666666665</v>
      </c>
      <c r="F198" s="38">
        <v>126.58333333333331</v>
      </c>
      <c r="G198" s="38">
        <v>123.06666666666663</v>
      </c>
      <c r="H198" s="38">
        <v>134.46666666666667</v>
      </c>
      <c r="I198" s="38">
        <v>137.98333333333338</v>
      </c>
      <c r="J198" s="38">
        <v>140.16666666666669</v>
      </c>
      <c r="K198" s="31">
        <v>135.80000000000001</v>
      </c>
      <c r="L198" s="31">
        <v>130.1</v>
      </c>
      <c r="M198" s="31">
        <v>81.078739999999996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191.1</v>
      </c>
      <c r="D199" s="38">
        <v>190.7833333333333</v>
      </c>
      <c r="E199" s="38">
        <v>188.76666666666659</v>
      </c>
      <c r="F199" s="38">
        <v>186.43333333333328</v>
      </c>
      <c r="G199" s="38">
        <v>184.41666666666657</v>
      </c>
      <c r="H199" s="38">
        <v>193.11666666666662</v>
      </c>
      <c r="I199" s="38">
        <v>195.13333333333333</v>
      </c>
      <c r="J199" s="38">
        <v>197.46666666666664</v>
      </c>
      <c r="K199" s="31">
        <v>192.8</v>
      </c>
      <c r="L199" s="31">
        <v>188.45</v>
      </c>
      <c r="M199" s="31">
        <v>77.261769999999999</v>
      </c>
      <c r="N199" s="1"/>
      <c r="O199" s="1"/>
    </row>
    <row r="200" spans="1:15" ht="12.75" customHeight="1">
      <c r="A200" s="33">
        <v>190</v>
      </c>
      <c r="B200" s="58" t="s">
        <v>278</v>
      </c>
      <c r="C200" s="31">
        <v>277.45</v>
      </c>
      <c r="D200" s="38">
        <v>279.3</v>
      </c>
      <c r="E200" s="38">
        <v>273.85000000000002</v>
      </c>
      <c r="F200" s="38">
        <v>270.25</v>
      </c>
      <c r="G200" s="38">
        <v>264.8</v>
      </c>
      <c r="H200" s="38">
        <v>282.90000000000003</v>
      </c>
      <c r="I200" s="38">
        <v>288.34999999999997</v>
      </c>
      <c r="J200" s="38">
        <v>291.95000000000005</v>
      </c>
      <c r="K200" s="31">
        <v>284.75</v>
      </c>
      <c r="L200" s="31">
        <v>275.7</v>
      </c>
      <c r="M200" s="31">
        <v>21.17267</v>
      </c>
      <c r="N200" s="1"/>
      <c r="O200" s="1"/>
    </row>
    <row r="201" spans="1:15" ht="12.75" customHeight="1">
      <c r="A201" s="33">
        <v>191</v>
      </c>
      <c r="B201" s="58" t="s">
        <v>405</v>
      </c>
      <c r="C201" s="31">
        <v>1757.7</v>
      </c>
      <c r="D201" s="38">
        <v>1766.2333333333333</v>
      </c>
      <c r="E201" s="38">
        <v>1739.4666666666667</v>
      </c>
      <c r="F201" s="38">
        <v>1721.2333333333333</v>
      </c>
      <c r="G201" s="38">
        <v>1694.4666666666667</v>
      </c>
      <c r="H201" s="38">
        <v>1784.4666666666667</v>
      </c>
      <c r="I201" s="38">
        <v>1811.2333333333336</v>
      </c>
      <c r="J201" s="38">
        <v>1829.4666666666667</v>
      </c>
      <c r="K201" s="31">
        <v>1793</v>
      </c>
      <c r="L201" s="31">
        <v>1748</v>
      </c>
      <c r="M201" s="31">
        <v>1.73383</v>
      </c>
      <c r="N201" s="1"/>
      <c r="O201" s="1"/>
    </row>
    <row r="202" spans="1:15" ht="12.75" customHeight="1">
      <c r="A202" s="33">
        <v>192</v>
      </c>
      <c r="B202" s="58" t="s">
        <v>408</v>
      </c>
      <c r="C202" s="31">
        <v>918</v>
      </c>
      <c r="D202" s="38">
        <v>919.7833333333333</v>
      </c>
      <c r="E202" s="38">
        <v>910.21666666666658</v>
      </c>
      <c r="F202" s="38">
        <v>902.43333333333328</v>
      </c>
      <c r="G202" s="38">
        <v>892.86666666666656</v>
      </c>
      <c r="H202" s="38">
        <v>927.56666666666661</v>
      </c>
      <c r="I202" s="38">
        <v>937.13333333333321</v>
      </c>
      <c r="J202" s="38">
        <v>944.91666666666663</v>
      </c>
      <c r="K202" s="31">
        <v>929.35</v>
      </c>
      <c r="L202" s="31">
        <v>912</v>
      </c>
      <c r="M202" s="31">
        <v>2.45275</v>
      </c>
      <c r="N202" s="1"/>
      <c r="O202" s="1"/>
    </row>
    <row r="203" spans="1:15" ht="12.75" customHeight="1">
      <c r="A203" s="33">
        <v>193</v>
      </c>
      <c r="B203" s="58" t="s">
        <v>126</v>
      </c>
      <c r="C203" s="31">
        <v>1359.4</v>
      </c>
      <c r="D203" s="38">
        <v>1362.95</v>
      </c>
      <c r="E203" s="38">
        <v>1348.45</v>
      </c>
      <c r="F203" s="38">
        <v>1337.5</v>
      </c>
      <c r="G203" s="38">
        <v>1323</v>
      </c>
      <c r="H203" s="38">
        <v>1373.9</v>
      </c>
      <c r="I203" s="38">
        <v>1388.4</v>
      </c>
      <c r="J203" s="38">
        <v>1399.3500000000001</v>
      </c>
      <c r="K203" s="31">
        <v>1377.45</v>
      </c>
      <c r="L203" s="31">
        <v>1352</v>
      </c>
      <c r="M203" s="31">
        <v>6.1150000000000002</v>
      </c>
      <c r="N203" s="1"/>
      <c r="O203" s="1"/>
    </row>
    <row r="204" spans="1:15" ht="12.75" customHeight="1">
      <c r="A204" s="33">
        <v>194</v>
      </c>
      <c r="B204" s="58" t="s">
        <v>127</v>
      </c>
      <c r="C204" s="31">
        <v>1235.55</v>
      </c>
      <c r="D204" s="38">
        <v>1234.1499999999999</v>
      </c>
      <c r="E204" s="38">
        <v>1226.5999999999997</v>
      </c>
      <c r="F204" s="38">
        <v>1217.6499999999999</v>
      </c>
      <c r="G204" s="38">
        <v>1210.0999999999997</v>
      </c>
      <c r="H204" s="38">
        <v>1243.0999999999997</v>
      </c>
      <c r="I204" s="38">
        <v>1250.6499999999999</v>
      </c>
      <c r="J204" s="38">
        <v>1259.5999999999997</v>
      </c>
      <c r="K204" s="31">
        <v>1241.7</v>
      </c>
      <c r="L204" s="31">
        <v>1225.2</v>
      </c>
      <c r="M204" s="31">
        <v>28.423999999999999</v>
      </c>
      <c r="N204" s="1"/>
      <c r="O204" s="1"/>
    </row>
    <row r="205" spans="1:15" ht="12.75" customHeight="1">
      <c r="A205" s="33">
        <v>195</v>
      </c>
      <c r="B205" s="58" t="s">
        <v>128</v>
      </c>
      <c r="C205" s="31">
        <v>2471.6</v>
      </c>
      <c r="D205" s="38">
        <v>2465.1833333333329</v>
      </c>
      <c r="E205" s="38">
        <v>2446.4166666666661</v>
      </c>
      <c r="F205" s="38">
        <v>2421.2333333333331</v>
      </c>
      <c r="G205" s="38">
        <v>2402.4666666666662</v>
      </c>
      <c r="H205" s="38">
        <v>2490.3666666666659</v>
      </c>
      <c r="I205" s="38">
        <v>2509.1333333333332</v>
      </c>
      <c r="J205" s="38">
        <v>2534.3166666666657</v>
      </c>
      <c r="K205" s="31">
        <v>2483.9499999999998</v>
      </c>
      <c r="L205" s="31">
        <v>2440</v>
      </c>
      <c r="M205" s="31">
        <v>4.7410899999999998</v>
      </c>
      <c r="N205" s="1"/>
      <c r="O205" s="1"/>
    </row>
    <row r="206" spans="1:15" ht="12.75" customHeight="1">
      <c r="A206" s="33">
        <v>196</v>
      </c>
      <c r="B206" s="58" t="s">
        <v>129</v>
      </c>
      <c r="C206" s="31">
        <v>1574.9</v>
      </c>
      <c r="D206" s="38">
        <v>1577.9666666666665</v>
      </c>
      <c r="E206" s="38">
        <v>1567.5333333333328</v>
      </c>
      <c r="F206" s="38">
        <v>1560.1666666666663</v>
      </c>
      <c r="G206" s="38">
        <v>1549.7333333333327</v>
      </c>
      <c r="H206" s="38">
        <v>1585.333333333333</v>
      </c>
      <c r="I206" s="38">
        <v>1595.7666666666669</v>
      </c>
      <c r="J206" s="38">
        <v>1603.1333333333332</v>
      </c>
      <c r="K206" s="31">
        <v>1588.4</v>
      </c>
      <c r="L206" s="31">
        <v>1570.6</v>
      </c>
      <c r="M206" s="31">
        <v>193.56040999999999</v>
      </c>
      <c r="N206" s="1"/>
      <c r="O206" s="1"/>
    </row>
    <row r="207" spans="1:15" ht="12.75" customHeight="1">
      <c r="A207" s="33">
        <v>197</v>
      </c>
      <c r="B207" s="58" t="s">
        <v>130</v>
      </c>
      <c r="C207" s="31">
        <v>640.95000000000005</v>
      </c>
      <c r="D207" s="38">
        <v>641.68333333333339</v>
      </c>
      <c r="E207" s="38">
        <v>635.26666666666677</v>
      </c>
      <c r="F207" s="38">
        <v>629.58333333333337</v>
      </c>
      <c r="G207" s="38">
        <v>623.16666666666674</v>
      </c>
      <c r="H207" s="38">
        <v>647.36666666666679</v>
      </c>
      <c r="I207" s="38">
        <v>653.7833333333333</v>
      </c>
      <c r="J207" s="38">
        <v>659.46666666666681</v>
      </c>
      <c r="K207" s="31">
        <v>648.1</v>
      </c>
      <c r="L207" s="31">
        <v>636</v>
      </c>
      <c r="M207" s="31">
        <v>37.5946</v>
      </c>
      <c r="N207" s="1"/>
      <c r="O207" s="1"/>
    </row>
    <row r="208" spans="1:15" ht="12.75" customHeight="1">
      <c r="A208" s="33">
        <v>198</v>
      </c>
      <c r="B208" s="58" t="s">
        <v>131</v>
      </c>
      <c r="C208" s="31">
        <v>2935.35</v>
      </c>
      <c r="D208" s="38">
        <v>2945.8166666666671</v>
      </c>
      <c r="E208" s="38">
        <v>2917.733333333334</v>
      </c>
      <c r="F208" s="38">
        <v>2900.1166666666668</v>
      </c>
      <c r="G208" s="38">
        <v>2872.0333333333338</v>
      </c>
      <c r="H208" s="38">
        <v>2963.4333333333343</v>
      </c>
      <c r="I208" s="38">
        <v>2991.5166666666673</v>
      </c>
      <c r="J208" s="38">
        <v>3009.1333333333346</v>
      </c>
      <c r="K208" s="31">
        <v>2973.9</v>
      </c>
      <c r="L208" s="31">
        <v>2928.2</v>
      </c>
      <c r="M208" s="31">
        <v>3.0674199999999998</v>
      </c>
      <c r="N208" s="1"/>
      <c r="O208" s="1"/>
    </row>
    <row r="209" spans="1:15" ht="12.75" customHeight="1">
      <c r="A209" s="33">
        <v>199</v>
      </c>
      <c r="B209" s="58" t="s">
        <v>406</v>
      </c>
      <c r="C209" s="31">
        <v>79.349999999999994</v>
      </c>
      <c r="D209" s="38">
        <v>78.133333333333326</v>
      </c>
      <c r="E209" s="38">
        <v>75.766666666666652</v>
      </c>
      <c r="F209" s="38">
        <v>72.183333333333323</v>
      </c>
      <c r="G209" s="38">
        <v>69.816666666666649</v>
      </c>
      <c r="H209" s="38">
        <v>81.716666666666654</v>
      </c>
      <c r="I209" s="38">
        <v>84.083333333333329</v>
      </c>
      <c r="J209" s="38">
        <v>87.666666666666657</v>
      </c>
      <c r="K209" s="31">
        <v>80.5</v>
      </c>
      <c r="L209" s="31">
        <v>74.55</v>
      </c>
      <c r="M209" s="31">
        <v>448.80946999999998</v>
      </c>
      <c r="N209" s="1"/>
      <c r="O209" s="1"/>
    </row>
    <row r="210" spans="1:15" ht="12.75" customHeight="1">
      <c r="A210" s="33">
        <v>200</v>
      </c>
      <c r="B210" s="58" t="s">
        <v>410</v>
      </c>
      <c r="C210" s="31">
        <v>308.3</v>
      </c>
      <c r="D210" s="38">
        <v>309.58333333333331</v>
      </c>
      <c r="E210" s="38">
        <v>304.76666666666665</v>
      </c>
      <c r="F210" s="38">
        <v>301.23333333333335</v>
      </c>
      <c r="G210" s="38">
        <v>296.41666666666669</v>
      </c>
      <c r="H210" s="38">
        <v>313.11666666666662</v>
      </c>
      <c r="I210" s="38">
        <v>317.93333333333334</v>
      </c>
      <c r="J210" s="38">
        <v>321.46666666666658</v>
      </c>
      <c r="K210" s="31">
        <v>314.39999999999998</v>
      </c>
      <c r="L210" s="31">
        <v>306.05</v>
      </c>
      <c r="M210" s="31">
        <v>3.4497399999999998</v>
      </c>
      <c r="N210" s="1"/>
      <c r="O210" s="1"/>
    </row>
    <row r="211" spans="1:15" ht="12.75" customHeight="1">
      <c r="A211" s="33">
        <v>201</v>
      </c>
      <c r="B211" s="58" t="s">
        <v>133</v>
      </c>
      <c r="C211" s="31">
        <v>486.1</v>
      </c>
      <c r="D211" s="38">
        <v>484.68333333333334</v>
      </c>
      <c r="E211" s="38">
        <v>479.61666666666667</v>
      </c>
      <c r="F211" s="38">
        <v>473.13333333333333</v>
      </c>
      <c r="G211" s="38">
        <v>468.06666666666666</v>
      </c>
      <c r="H211" s="38">
        <v>491.16666666666669</v>
      </c>
      <c r="I211" s="38">
        <v>496.23333333333341</v>
      </c>
      <c r="J211" s="38">
        <v>502.7166666666667</v>
      </c>
      <c r="K211" s="31">
        <v>489.75</v>
      </c>
      <c r="L211" s="31">
        <v>478.2</v>
      </c>
      <c r="M211" s="31">
        <v>49.41534</v>
      </c>
      <c r="N211" s="1"/>
      <c r="O211" s="1"/>
    </row>
    <row r="212" spans="1:15" ht="12.75" customHeight="1">
      <c r="A212" s="33">
        <v>202</v>
      </c>
      <c r="B212" s="58" t="s">
        <v>411</v>
      </c>
      <c r="C212" s="31">
        <v>1029.3</v>
      </c>
      <c r="D212" s="38">
        <v>1034.7666666666667</v>
      </c>
      <c r="E212" s="38">
        <v>1004.5333333333333</v>
      </c>
      <c r="F212" s="38">
        <v>979.76666666666665</v>
      </c>
      <c r="G212" s="38">
        <v>949.5333333333333</v>
      </c>
      <c r="H212" s="38">
        <v>1059.5333333333333</v>
      </c>
      <c r="I212" s="38">
        <v>1089.7666666666664</v>
      </c>
      <c r="J212" s="38">
        <v>1114.5333333333333</v>
      </c>
      <c r="K212" s="31">
        <v>1065</v>
      </c>
      <c r="L212" s="31">
        <v>1010</v>
      </c>
      <c r="M212" s="31">
        <v>1.88283</v>
      </c>
      <c r="N212" s="1"/>
      <c r="O212" s="1"/>
    </row>
    <row r="213" spans="1:15" ht="12.75" customHeight="1">
      <c r="A213" s="33">
        <v>203</v>
      </c>
      <c r="B213" s="58" t="s">
        <v>125</v>
      </c>
      <c r="C213" s="31">
        <v>3952.85</v>
      </c>
      <c r="D213" s="38">
        <v>3960.35</v>
      </c>
      <c r="E213" s="38">
        <v>3935.7</v>
      </c>
      <c r="F213" s="38">
        <v>3918.5499999999997</v>
      </c>
      <c r="G213" s="38">
        <v>3893.8999999999996</v>
      </c>
      <c r="H213" s="38">
        <v>3977.5</v>
      </c>
      <c r="I213" s="38">
        <v>4002.1500000000005</v>
      </c>
      <c r="J213" s="38">
        <v>4019.3</v>
      </c>
      <c r="K213" s="31">
        <v>3985</v>
      </c>
      <c r="L213" s="31">
        <v>3943.2</v>
      </c>
      <c r="M213" s="31">
        <v>4.18736</v>
      </c>
      <c r="N213" s="1"/>
      <c r="O213" s="1"/>
    </row>
    <row r="214" spans="1:15" ht="12.75" customHeight="1">
      <c r="A214" s="33">
        <v>204</v>
      </c>
      <c r="B214" s="58" t="s">
        <v>134</v>
      </c>
      <c r="C214" s="31">
        <v>168.55</v>
      </c>
      <c r="D214" s="38">
        <v>169.43333333333334</v>
      </c>
      <c r="E214" s="38">
        <v>166.36666666666667</v>
      </c>
      <c r="F214" s="38">
        <v>164.18333333333334</v>
      </c>
      <c r="G214" s="38">
        <v>161.11666666666667</v>
      </c>
      <c r="H214" s="38">
        <v>171.61666666666667</v>
      </c>
      <c r="I214" s="38">
        <v>174.68333333333334</v>
      </c>
      <c r="J214" s="38">
        <v>176.86666666666667</v>
      </c>
      <c r="K214" s="31">
        <v>172.5</v>
      </c>
      <c r="L214" s="31">
        <v>167.25</v>
      </c>
      <c r="M214" s="31">
        <v>67.911929999999998</v>
      </c>
      <c r="N214" s="1"/>
      <c r="O214" s="1"/>
    </row>
    <row r="215" spans="1:15" ht="12.75" customHeight="1">
      <c r="A215" s="33">
        <v>205</v>
      </c>
      <c r="B215" s="58" t="s">
        <v>135</v>
      </c>
      <c r="C215" s="31">
        <v>254.65</v>
      </c>
      <c r="D215" s="38">
        <v>255.28333333333333</v>
      </c>
      <c r="E215" s="38">
        <v>251.86666666666667</v>
      </c>
      <c r="F215" s="38">
        <v>249.08333333333334</v>
      </c>
      <c r="G215" s="38">
        <v>245.66666666666669</v>
      </c>
      <c r="H215" s="38">
        <v>258.06666666666666</v>
      </c>
      <c r="I215" s="38">
        <v>261.48333333333335</v>
      </c>
      <c r="J215" s="38">
        <v>264.26666666666665</v>
      </c>
      <c r="K215" s="31">
        <v>258.7</v>
      </c>
      <c r="L215" s="31">
        <v>252.5</v>
      </c>
      <c r="M215" s="31">
        <v>33.221139999999998</v>
      </c>
      <c r="N215" s="1"/>
      <c r="O215" s="1"/>
    </row>
    <row r="216" spans="1:15" ht="12.75" customHeight="1">
      <c r="A216" s="33">
        <v>206</v>
      </c>
      <c r="B216" s="58" t="s">
        <v>136</v>
      </c>
      <c r="C216" s="31">
        <v>2507.0500000000002</v>
      </c>
      <c r="D216" s="38">
        <v>2510.8666666666668</v>
      </c>
      <c r="E216" s="38">
        <v>2498.2833333333338</v>
      </c>
      <c r="F216" s="38">
        <v>2489.5166666666669</v>
      </c>
      <c r="G216" s="38">
        <v>2476.9333333333338</v>
      </c>
      <c r="H216" s="38">
        <v>2519.6333333333337</v>
      </c>
      <c r="I216" s="38">
        <v>2532.2166666666667</v>
      </c>
      <c r="J216" s="38">
        <v>2540.9833333333336</v>
      </c>
      <c r="K216" s="31">
        <v>2523.4499999999998</v>
      </c>
      <c r="L216" s="31">
        <v>2502.1</v>
      </c>
      <c r="M216" s="31">
        <v>8.4408799999999999</v>
      </c>
      <c r="N216" s="1"/>
      <c r="O216" s="1"/>
    </row>
    <row r="217" spans="1:15" ht="12.75" customHeight="1">
      <c r="A217" s="33">
        <v>207</v>
      </c>
      <c r="B217" s="58" t="s">
        <v>279</v>
      </c>
      <c r="C217" s="31">
        <v>324</v>
      </c>
      <c r="D217" s="38">
        <v>323.7</v>
      </c>
      <c r="E217" s="38">
        <v>320.95</v>
      </c>
      <c r="F217" s="38">
        <v>317.89999999999998</v>
      </c>
      <c r="G217" s="38">
        <v>315.14999999999998</v>
      </c>
      <c r="H217" s="38">
        <v>326.75</v>
      </c>
      <c r="I217" s="38">
        <v>329.5</v>
      </c>
      <c r="J217" s="38">
        <v>332.55</v>
      </c>
      <c r="K217" s="31">
        <v>326.45</v>
      </c>
      <c r="L217" s="31">
        <v>320.64999999999998</v>
      </c>
      <c r="M217" s="31">
        <v>5.3515699999999997</v>
      </c>
      <c r="N217" s="1"/>
      <c r="O217" s="1"/>
    </row>
    <row r="218" spans="1:15" ht="12.75" customHeight="1">
      <c r="A218" s="33">
        <v>208</v>
      </c>
      <c r="B218" s="58" t="s">
        <v>412</v>
      </c>
      <c r="C218" s="31">
        <v>4418.2</v>
      </c>
      <c r="D218" s="38">
        <v>4412.7333333333336</v>
      </c>
      <c r="E218" s="38">
        <v>4395.4666666666672</v>
      </c>
      <c r="F218" s="38">
        <v>4372.7333333333336</v>
      </c>
      <c r="G218" s="38">
        <v>4355.4666666666672</v>
      </c>
      <c r="H218" s="38">
        <v>4435.4666666666672</v>
      </c>
      <c r="I218" s="38">
        <v>4452.7333333333336</v>
      </c>
      <c r="J218" s="38">
        <v>4475.4666666666672</v>
      </c>
      <c r="K218" s="31">
        <v>4430</v>
      </c>
      <c r="L218" s="31">
        <v>4390</v>
      </c>
      <c r="M218" s="31">
        <v>0.23683000000000001</v>
      </c>
      <c r="N218" s="1"/>
      <c r="O218" s="1"/>
    </row>
    <row r="219" spans="1:15" ht="12.75" customHeight="1">
      <c r="A219" s="33">
        <v>209</v>
      </c>
      <c r="B219" s="58" t="s">
        <v>407</v>
      </c>
      <c r="C219" s="31">
        <v>578.29999999999995</v>
      </c>
      <c r="D219" s="38">
        <v>579.6</v>
      </c>
      <c r="E219" s="38">
        <v>570.70000000000005</v>
      </c>
      <c r="F219" s="38">
        <v>563.1</v>
      </c>
      <c r="G219" s="38">
        <v>554.20000000000005</v>
      </c>
      <c r="H219" s="38">
        <v>587.20000000000005</v>
      </c>
      <c r="I219" s="38">
        <v>596.09999999999991</v>
      </c>
      <c r="J219" s="38">
        <v>603.70000000000005</v>
      </c>
      <c r="K219" s="31">
        <v>588.5</v>
      </c>
      <c r="L219" s="31">
        <v>572</v>
      </c>
      <c r="M219" s="31">
        <v>0.84338000000000002</v>
      </c>
      <c r="N219" s="1"/>
      <c r="O219" s="1"/>
    </row>
    <row r="220" spans="1:15" ht="12.75" customHeight="1">
      <c r="A220" s="33">
        <v>210</v>
      </c>
      <c r="B220" s="58" t="s">
        <v>413</v>
      </c>
      <c r="C220" s="31">
        <v>859.85</v>
      </c>
      <c r="D220" s="38">
        <v>858.63333333333321</v>
      </c>
      <c r="E220" s="38">
        <v>848.26666666666642</v>
      </c>
      <c r="F220" s="38">
        <v>836.68333333333317</v>
      </c>
      <c r="G220" s="38">
        <v>826.31666666666638</v>
      </c>
      <c r="H220" s="38">
        <v>870.21666666666647</v>
      </c>
      <c r="I220" s="38">
        <v>880.58333333333326</v>
      </c>
      <c r="J220" s="38">
        <v>892.16666666666652</v>
      </c>
      <c r="K220" s="31">
        <v>869</v>
      </c>
      <c r="L220" s="31">
        <v>847.05</v>
      </c>
      <c r="M220" s="31">
        <v>2.0196499999999999</v>
      </c>
      <c r="N220" s="1"/>
      <c r="O220" s="1"/>
    </row>
    <row r="221" spans="1:15" ht="12.75" customHeight="1">
      <c r="A221" s="33">
        <v>211</v>
      </c>
      <c r="B221" s="58" t="s">
        <v>280</v>
      </c>
      <c r="C221" s="31">
        <v>39232.9</v>
      </c>
      <c r="D221" s="38">
        <v>39284.450000000004</v>
      </c>
      <c r="E221" s="38">
        <v>38973.450000000012</v>
      </c>
      <c r="F221" s="38">
        <v>38714.000000000007</v>
      </c>
      <c r="G221" s="38">
        <v>38403.000000000015</v>
      </c>
      <c r="H221" s="38">
        <v>39543.900000000009</v>
      </c>
      <c r="I221" s="38">
        <v>39854.899999999994</v>
      </c>
      <c r="J221" s="38">
        <v>40114.350000000006</v>
      </c>
      <c r="K221" s="31">
        <v>39595.449999999997</v>
      </c>
      <c r="L221" s="31">
        <v>39025</v>
      </c>
      <c r="M221" s="31">
        <v>2.2849999999999999E-2</v>
      </c>
      <c r="N221" s="1"/>
      <c r="O221" s="1"/>
    </row>
    <row r="222" spans="1:15" ht="12.75" customHeight="1">
      <c r="A222" s="33">
        <v>212</v>
      </c>
      <c r="B222" s="58" t="s">
        <v>414</v>
      </c>
      <c r="C222" s="31">
        <v>77.849999999999994</v>
      </c>
      <c r="D222" s="38">
        <v>78.233333333333334</v>
      </c>
      <c r="E222" s="38">
        <v>76.016666666666666</v>
      </c>
      <c r="F222" s="38">
        <v>74.183333333333337</v>
      </c>
      <c r="G222" s="38">
        <v>71.966666666666669</v>
      </c>
      <c r="H222" s="38">
        <v>80.066666666666663</v>
      </c>
      <c r="I222" s="38">
        <v>82.283333333333331</v>
      </c>
      <c r="J222" s="38">
        <v>84.11666666666666</v>
      </c>
      <c r="K222" s="31">
        <v>80.45</v>
      </c>
      <c r="L222" s="31">
        <v>76.400000000000006</v>
      </c>
      <c r="M222" s="31">
        <v>131.48155</v>
      </c>
      <c r="N222" s="1"/>
      <c r="O222" s="1"/>
    </row>
    <row r="223" spans="1:15" ht="12.75" customHeight="1">
      <c r="A223" s="33">
        <v>213</v>
      </c>
      <c r="B223" s="58" t="s">
        <v>138</v>
      </c>
      <c r="C223" s="31">
        <v>968.4</v>
      </c>
      <c r="D223" s="38">
        <v>966.88333333333333</v>
      </c>
      <c r="E223" s="38">
        <v>963.76666666666665</v>
      </c>
      <c r="F223" s="38">
        <v>959.13333333333333</v>
      </c>
      <c r="G223" s="38">
        <v>956.01666666666665</v>
      </c>
      <c r="H223" s="38">
        <v>971.51666666666665</v>
      </c>
      <c r="I223" s="38">
        <v>974.63333333333321</v>
      </c>
      <c r="J223" s="38">
        <v>979.26666666666665</v>
      </c>
      <c r="K223" s="31">
        <v>970</v>
      </c>
      <c r="L223" s="31">
        <v>962.25</v>
      </c>
      <c r="M223" s="31">
        <v>166.23486</v>
      </c>
      <c r="N223" s="1"/>
      <c r="O223" s="1"/>
    </row>
    <row r="224" spans="1:15" ht="12.75" customHeight="1">
      <c r="A224" s="33">
        <v>214</v>
      </c>
      <c r="B224" s="58" t="s">
        <v>139</v>
      </c>
      <c r="C224" s="31">
        <v>1346.3</v>
      </c>
      <c r="D224" s="38">
        <v>1349.3833333333332</v>
      </c>
      <c r="E224" s="38">
        <v>1334.4166666666665</v>
      </c>
      <c r="F224" s="38">
        <v>1322.5333333333333</v>
      </c>
      <c r="G224" s="38">
        <v>1307.5666666666666</v>
      </c>
      <c r="H224" s="38">
        <v>1361.2666666666664</v>
      </c>
      <c r="I224" s="38">
        <v>1376.2333333333331</v>
      </c>
      <c r="J224" s="38">
        <v>1388.1166666666663</v>
      </c>
      <c r="K224" s="31">
        <v>1364.35</v>
      </c>
      <c r="L224" s="31">
        <v>1337.5</v>
      </c>
      <c r="M224" s="31">
        <v>7.7628000000000004</v>
      </c>
      <c r="N224" s="1"/>
      <c r="O224" s="1"/>
    </row>
    <row r="225" spans="1:15" ht="12.75" customHeight="1">
      <c r="A225" s="33">
        <v>215</v>
      </c>
      <c r="B225" s="58" t="s">
        <v>140</v>
      </c>
      <c r="C225" s="31">
        <v>536.85</v>
      </c>
      <c r="D225" s="38">
        <v>543.35</v>
      </c>
      <c r="E225" s="38">
        <v>528.6</v>
      </c>
      <c r="F225" s="38">
        <v>520.35</v>
      </c>
      <c r="G225" s="38">
        <v>505.6</v>
      </c>
      <c r="H225" s="38">
        <v>551.6</v>
      </c>
      <c r="I225" s="38">
        <v>566.35</v>
      </c>
      <c r="J225" s="38">
        <v>574.6</v>
      </c>
      <c r="K225" s="31">
        <v>558.1</v>
      </c>
      <c r="L225" s="31">
        <v>535.1</v>
      </c>
      <c r="M225" s="31">
        <v>21.2986</v>
      </c>
      <c r="N225" s="1"/>
      <c r="O225" s="1"/>
    </row>
    <row r="226" spans="1:15" ht="12.75" customHeight="1">
      <c r="A226" s="33">
        <v>216</v>
      </c>
      <c r="B226" s="58" t="s">
        <v>281</v>
      </c>
      <c r="C226" s="31">
        <v>626.4</v>
      </c>
      <c r="D226" s="38">
        <v>624.81666666666661</v>
      </c>
      <c r="E226" s="38">
        <v>621.58333333333326</v>
      </c>
      <c r="F226" s="38">
        <v>616.76666666666665</v>
      </c>
      <c r="G226" s="38">
        <v>613.5333333333333</v>
      </c>
      <c r="H226" s="38">
        <v>629.63333333333321</v>
      </c>
      <c r="I226" s="38">
        <v>632.86666666666656</v>
      </c>
      <c r="J226" s="38">
        <v>637.68333333333317</v>
      </c>
      <c r="K226" s="31">
        <v>628.04999999999995</v>
      </c>
      <c r="L226" s="31">
        <v>620</v>
      </c>
      <c r="M226" s="31">
        <v>2.3292199999999998</v>
      </c>
      <c r="N226" s="1"/>
      <c r="O226" s="1"/>
    </row>
    <row r="227" spans="1:15" ht="12.75" customHeight="1">
      <c r="A227" s="33">
        <v>217</v>
      </c>
      <c r="B227" s="58" t="s">
        <v>415</v>
      </c>
      <c r="C227" s="31">
        <v>70.150000000000006</v>
      </c>
      <c r="D227" s="38">
        <v>68.933333333333337</v>
      </c>
      <c r="E227" s="38">
        <v>66.616666666666674</v>
      </c>
      <c r="F227" s="38">
        <v>63.083333333333343</v>
      </c>
      <c r="G227" s="38">
        <v>60.76666666666668</v>
      </c>
      <c r="H227" s="38">
        <v>72.466666666666669</v>
      </c>
      <c r="I227" s="38">
        <v>74.783333333333331</v>
      </c>
      <c r="J227" s="38">
        <v>78.316666666666663</v>
      </c>
      <c r="K227" s="31">
        <v>71.25</v>
      </c>
      <c r="L227" s="31">
        <v>65.400000000000006</v>
      </c>
      <c r="M227" s="31">
        <v>831.30935999999997</v>
      </c>
      <c r="N227" s="1"/>
      <c r="O227" s="1"/>
    </row>
    <row r="228" spans="1:15" ht="12.75" customHeight="1">
      <c r="A228" s="33">
        <v>218</v>
      </c>
      <c r="B228" s="58" t="s">
        <v>143</v>
      </c>
      <c r="C228" s="31">
        <v>99.2</v>
      </c>
      <c r="D228" s="38">
        <v>99.2</v>
      </c>
      <c r="E228" s="38">
        <v>97.7</v>
      </c>
      <c r="F228" s="38">
        <v>96.2</v>
      </c>
      <c r="G228" s="38">
        <v>94.7</v>
      </c>
      <c r="H228" s="38">
        <v>100.7</v>
      </c>
      <c r="I228" s="38">
        <v>102.2</v>
      </c>
      <c r="J228" s="38">
        <v>103.7</v>
      </c>
      <c r="K228" s="31">
        <v>100.7</v>
      </c>
      <c r="L228" s="31">
        <v>97.7</v>
      </c>
      <c r="M228" s="31">
        <v>547.09325000000001</v>
      </c>
      <c r="N228" s="1"/>
      <c r="O228" s="1"/>
    </row>
    <row r="229" spans="1:15" ht="12.75" customHeight="1">
      <c r="A229" s="33">
        <v>219</v>
      </c>
      <c r="B229" s="58" t="s">
        <v>142</v>
      </c>
      <c r="C229" s="31">
        <v>128.05000000000001</v>
      </c>
      <c r="D229" s="38">
        <v>129.01666666666668</v>
      </c>
      <c r="E229" s="38">
        <v>126.08333333333337</v>
      </c>
      <c r="F229" s="38">
        <v>124.11666666666669</v>
      </c>
      <c r="G229" s="38">
        <v>121.18333333333338</v>
      </c>
      <c r="H229" s="38">
        <v>130.98333333333335</v>
      </c>
      <c r="I229" s="38">
        <v>133.91666666666669</v>
      </c>
      <c r="J229" s="38">
        <v>135.88333333333335</v>
      </c>
      <c r="K229" s="31">
        <v>131.94999999999999</v>
      </c>
      <c r="L229" s="31">
        <v>127.05</v>
      </c>
      <c r="M229" s="31">
        <v>128.76942</v>
      </c>
      <c r="N229" s="1"/>
      <c r="O229" s="1"/>
    </row>
    <row r="230" spans="1:15" ht="12.75" customHeight="1">
      <c r="A230" s="33">
        <v>220</v>
      </c>
      <c r="B230" s="58" t="s">
        <v>416</v>
      </c>
      <c r="C230" s="31">
        <v>989.1</v>
      </c>
      <c r="D230" s="38">
        <v>991.0333333333333</v>
      </c>
      <c r="E230" s="38">
        <v>979.06666666666661</v>
      </c>
      <c r="F230" s="38">
        <v>969.0333333333333</v>
      </c>
      <c r="G230" s="38">
        <v>957.06666666666661</v>
      </c>
      <c r="H230" s="38">
        <v>1001.0666666666666</v>
      </c>
      <c r="I230" s="38">
        <v>1013.0333333333333</v>
      </c>
      <c r="J230" s="38">
        <v>1023.0666666666666</v>
      </c>
      <c r="K230" s="31">
        <v>1003</v>
      </c>
      <c r="L230" s="31">
        <v>981</v>
      </c>
      <c r="M230" s="31">
        <v>0.78957999999999995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602.25</v>
      </c>
      <c r="D231" s="38">
        <v>604.68333333333339</v>
      </c>
      <c r="E231" s="38">
        <v>593.16666666666674</v>
      </c>
      <c r="F231" s="38">
        <v>584.08333333333337</v>
      </c>
      <c r="G231" s="38">
        <v>572.56666666666672</v>
      </c>
      <c r="H231" s="38">
        <v>613.76666666666677</v>
      </c>
      <c r="I231" s="38">
        <v>625.28333333333342</v>
      </c>
      <c r="J231" s="38">
        <v>634.36666666666679</v>
      </c>
      <c r="K231" s="31">
        <v>616.20000000000005</v>
      </c>
      <c r="L231" s="31">
        <v>595.6</v>
      </c>
      <c r="M231" s="31">
        <v>3.2848799999999998</v>
      </c>
      <c r="N231" s="1"/>
      <c r="O231" s="1"/>
    </row>
    <row r="232" spans="1:15" ht="12.75" customHeight="1">
      <c r="A232" s="33">
        <v>222</v>
      </c>
      <c r="B232" s="58" t="s">
        <v>147</v>
      </c>
      <c r="C232" s="31">
        <v>254.85</v>
      </c>
      <c r="D232" s="38">
        <v>255</v>
      </c>
      <c r="E232" s="38">
        <v>251</v>
      </c>
      <c r="F232" s="38">
        <v>247.15</v>
      </c>
      <c r="G232" s="38">
        <v>243.15</v>
      </c>
      <c r="H232" s="38">
        <v>258.85000000000002</v>
      </c>
      <c r="I232" s="38">
        <v>262.85000000000002</v>
      </c>
      <c r="J232" s="38">
        <v>266.7</v>
      </c>
      <c r="K232" s="31">
        <v>259</v>
      </c>
      <c r="L232" s="31">
        <v>251.15</v>
      </c>
      <c r="M232" s="31">
        <v>29.554939999999998</v>
      </c>
      <c r="N232" s="1"/>
      <c r="O232" s="1"/>
    </row>
    <row r="233" spans="1:15" ht="12.75" customHeight="1">
      <c r="A233" s="33">
        <v>223</v>
      </c>
      <c r="B233" s="58" t="s">
        <v>137</v>
      </c>
      <c r="C233" s="31">
        <v>187.65</v>
      </c>
      <c r="D233" s="38">
        <v>190.4</v>
      </c>
      <c r="E233" s="38">
        <v>183.55</v>
      </c>
      <c r="F233" s="38">
        <v>179.45000000000002</v>
      </c>
      <c r="G233" s="38">
        <v>172.60000000000002</v>
      </c>
      <c r="H233" s="38">
        <v>194.5</v>
      </c>
      <c r="I233" s="38">
        <v>201.34999999999997</v>
      </c>
      <c r="J233" s="38">
        <v>205.45</v>
      </c>
      <c r="K233" s="31">
        <v>197.25</v>
      </c>
      <c r="L233" s="31">
        <v>186.3</v>
      </c>
      <c r="M233" s="31">
        <v>126.56478</v>
      </c>
      <c r="N233" s="1"/>
      <c r="O233" s="1"/>
    </row>
    <row r="234" spans="1:15" ht="12.75" customHeight="1">
      <c r="A234" s="33">
        <v>224</v>
      </c>
      <c r="B234" s="58" t="s">
        <v>420</v>
      </c>
      <c r="C234" s="31">
        <v>78.2</v>
      </c>
      <c r="D234" s="38">
        <v>78.783333333333331</v>
      </c>
      <c r="E234" s="38">
        <v>76.816666666666663</v>
      </c>
      <c r="F234" s="38">
        <v>75.433333333333337</v>
      </c>
      <c r="G234" s="38">
        <v>73.466666666666669</v>
      </c>
      <c r="H234" s="38">
        <v>80.166666666666657</v>
      </c>
      <c r="I234" s="38">
        <v>82.133333333333326</v>
      </c>
      <c r="J234" s="38">
        <v>83.516666666666652</v>
      </c>
      <c r="K234" s="31">
        <v>80.75</v>
      </c>
      <c r="L234" s="31">
        <v>77.400000000000006</v>
      </c>
      <c r="M234" s="31">
        <v>119.85046</v>
      </c>
      <c r="N234" s="1"/>
      <c r="O234" s="1"/>
    </row>
    <row r="235" spans="1:15" ht="12.75" customHeight="1">
      <c r="A235" s="33">
        <v>225</v>
      </c>
      <c r="B235" s="58" t="s">
        <v>148</v>
      </c>
      <c r="C235" s="31">
        <v>3215.85</v>
      </c>
      <c r="D235" s="38">
        <v>3210.2833333333333</v>
      </c>
      <c r="E235" s="38">
        <v>3155.5666666666666</v>
      </c>
      <c r="F235" s="38">
        <v>3095.2833333333333</v>
      </c>
      <c r="G235" s="38">
        <v>3040.5666666666666</v>
      </c>
      <c r="H235" s="38">
        <v>3270.5666666666666</v>
      </c>
      <c r="I235" s="38">
        <v>3325.2833333333328</v>
      </c>
      <c r="J235" s="38">
        <v>3385.5666666666666</v>
      </c>
      <c r="K235" s="31">
        <v>3265</v>
      </c>
      <c r="L235" s="31">
        <v>3150</v>
      </c>
      <c r="M235" s="31">
        <v>3.6997</v>
      </c>
      <c r="N235" s="1"/>
      <c r="O235" s="1"/>
    </row>
    <row r="236" spans="1:15" ht="12.75" customHeight="1">
      <c r="A236" s="33">
        <v>226</v>
      </c>
      <c r="B236" s="58" t="s">
        <v>282</v>
      </c>
      <c r="C236" s="31">
        <v>391.4</v>
      </c>
      <c r="D236" s="38">
        <v>390.06666666666666</v>
      </c>
      <c r="E236" s="38">
        <v>386.33333333333331</v>
      </c>
      <c r="F236" s="38">
        <v>381.26666666666665</v>
      </c>
      <c r="G236" s="38">
        <v>377.5333333333333</v>
      </c>
      <c r="H236" s="38">
        <v>395.13333333333333</v>
      </c>
      <c r="I236" s="38">
        <v>398.86666666666667</v>
      </c>
      <c r="J236" s="38">
        <v>403.93333333333334</v>
      </c>
      <c r="K236" s="31">
        <v>393.8</v>
      </c>
      <c r="L236" s="31">
        <v>385</v>
      </c>
      <c r="M236" s="31">
        <v>14.60549</v>
      </c>
      <c r="N236" s="1"/>
      <c r="O236" s="1"/>
    </row>
    <row r="237" spans="1:15" ht="12.75" customHeight="1">
      <c r="A237" s="33">
        <v>227</v>
      </c>
      <c r="B237" s="58" t="s">
        <v>144</v>
      </c>
      <c r="C237" s="31">
        <v>138.1</v>
      </c>
      <c r="D237" s="38">
        <v>138.88333333333333</v>
      </c>
      <c r="E237" s="38">
        <v>135.86666666666665</v>
      </c>
      <c r="F237" s="38">
        <v>133.63333333333333</v>
      </c>
      <c r="G237" s="38">
        <v>130.61666666666665</v>
      </c>
      <c r="H237" s="38">
        <v>141.11666666666665</v>
      </c>
      <c r="I237" s="38">
        <v>144.1333333333333</v>
      </c>
      <c r="J237" s="38">
        <v>146.36666666666665</v>
      </c>
      <c r="K237" s="31">
        <v>141.9</v>
      </c>
      <c r="L237" s="31">
        <v>136.65</v>
      </c>
      <c r="M237" s="31">
        <v>303.69092000000001</v>
      </c>
      <c r="N237" s="1"/>
      <c r="O237" s="1"/>
    </row>
    <row r="238" spans="1:15" ht="12.75" customHeight="1">
      <c r="A238" s="33">
        <v>228</v>
      </c>
      <c r="B238" s="58" t="s">
        <v>146</v>
      </c>
      <c r="C238" s="31">
        <v>422.45</v>
      </c>
      <c r="D238" s="38">
        <v>422.7</v>
      </c>
      <c r="E238" s="38">
        <v>419.59999999999997</v>
      </c>
      <c r="F238" s="38">
        <v>416.75</v>
      </c>
      <c r="G238" s="38">
        <v>413.65</v>
      </c>
      <c r="H238" s="38">
        <v>425.54999999999995</v>
      </c>
      <c r="I238" s="38">
        <v>428.65</v>
      </c>
      <c r="J238" s="38">
        <v>431.49999999999994</v>
      </c>
      <c r="K238" s="31">
        <v>425.8</v>
      </c>
      <c r="L238" s="31">
        <v>419.85</v>
      </c>
      <c r="M238" s="31">
        <v>19.17747</v>
      </c>
      <c r="N238" s="1"/>
      <c r="O238" s="1"/>
    </row>
    <row r="239" spans="1:15" ht="12.75" customHeight="1">
      <c r="A239" s="33">
        <v>229</v>
      </c>
      <c r="B239" s="58" t="s">
        <v>154</v>
      </c>
      <c r="C239" s="31">
        <v>91.35</v>
      </c>
      <c r="D239" s="38">
        <v>91.15000000000002</v>
      </c>
      <c r="E239" s="38">
        <v>90.600000000000037</v>
      </c>
      <c r="F239" s="38">
        <v>89.850000000000023</v>
      </c>
      <c r="G239" s="38">
        <v>89.30000000000004</v>
      </c>
      <c r="H239" s="38">
        <v>91.900000000000034</v>
      </c>
      <c r="I239" s="38">
        <v>92.450000000000017</v>
      </c>
      <c r="J239" s="38">
        <v>93.200000000000031</v>
      </c>
      <c r="K239" s="31">
        <v>91.7</v>
      </c>
      <c r="L239" s="31">
        <v>90.4</v>
      </c>
      <c r="M239" s="31">
        <v>128.49664999999999</v>
      </c>
      <c r="N239" s="1"/>
      <c r="O239" s="1"/>
    </row>
    <row r="240" spans="1:15" ht="12.75" customHeight="1">
      <c r="A240" s="33">
        <v>230</v>
      </c>
      <c r="B240" s="58" t="s">
        <v>421</v>
      </c>
      <c r="C240" s="31">
        <v>32.15</v>
      </c>
      <c r="D240" s="38">
        <v>32.300000000000004</v>
      </c>
      <c r="E240" s="38">
        <v>31.600000000000009</v>
      </c>
      <c r="F240" s="38">
        <v>31.050000000000004</v>
      </c>
      <c r="G240" s="38">
        <v>30.350000000000009</v>
      </c>
      <c r="H240" s="38">
        <v>32.850000000000009</v>
      </c>
      <c r="I240" s="38">
        <v>33.550000000000011</v>
      </c>
      <c r="J240" s="38">
        <v>34.100000000000009</v>
      </c>
      <c r="K240" s="31">
        <v>33</v>
      </c>
      <c r="L240" s="31">
        <v>31.75</v>
      </c>
      <c r="M240" s="31">
        <v>408.79047000000003</v>
      </c>
      <c r="N240" s="1"/>
      <c r="O240" s="1"/>
    </row>
    <row r="241" spans="1:15" ht="12.75" customHeight="1">
      <c r="A241" s="33">
        <v>231</v>
      </c>
      <c r="B241" s="58" t="s">
        <v>156</v>
      </c>
      <c r="C241" s="31">
        <v>701.9</v>
      </c>
      <c r="D241" s="38">
        <v>703.11666666666667</v>
      </c>
      <c r="E241" s="38">
        <v>694.7833333333333</v>
      </c>
      <c r="F241" s="38">
        <v>687.66666666666663</v>
      </c>
      <c r="G241" s="38">
        <v>679.33333333333326</v>
      </c>
      <c r="H241" s="38">
        <v>710.23333333333335</v>
      </c>
      <c r="I241" s="38">
        <v>718.56666666666661</v>
      </c>
      <c r="J241" s="38">
        <v>725.68333333333339</v>
      </c>
      <c r="K241" s="31">
        <v>711.45</v>
      </c>
      <c r="L241" s="31">
        <v>696</v>
      </c>
      <c r="M241" s="31">
        <v>26.786429999999999</v>
      </c>
      <c r="N241" s="1"/>
      <c r="O241" s="1"/>
    </row>
    <row r="242" spans="1:15" ht="12.75" customHeight="1">
      <c r="A242" s="33">
        <v>232</v>
      </c>
      <c r="B242" s="58" t="s">
        <v>422</v>
      </c>
      <c r="C242" s="31">
        <v>72.25</v>
      </c>
      <c r="D242" s="38">
        <v>72.483333333333334</v>
      </c>
      <c r="E242" s="38">
        <v>69.266666666666666</v>
      </c>
      <c r="F242" s="38">
        <v>66.283333333333331</v>
      </c>
      <c r="G242" s="38">
        <v>63.066666666666663</v>
      </c>
      <c r="H242" s="38">
        <v>75.466666666666669</v>
      </c>
      <c r="I242" s="38">
        <v>78.683333333333337</v>
      </c>
      <c r="J242" s="38">
        <v>81.666666666666671</v>
      </c>
      <c r="K242" s="31">
        <v>75.7</v>
      </c>
      <c r="L242" s="31">
        <v>69.5</v>
      </c>
      <c r="M242" s="31">
        <v>5738.7000200000002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1586.4</v>
      </c>
      <c r="D243" s="38">
        <v>1583.0833333333333</v>
      </c>
      <c r="E243" s="38">
        <v>1566.1666666666665</v>
      </c>
      <c r="F243" s="38">
        <v>1545.9333333333332</v>
      </c>
      <c r="G243" s="38">
        <v>1529.0166666666664</v>
      </c>
      <c r="H243" s="38">
        <v>1603.3166666666666</v>
      </c>
      <c r="I243" s="38">
        <v>1620.2333333333331</v>
      </c>
      <c r="J243" s="38">
        <v>1640.4666666666667</v>
      </c>
      <c r="K243" s="31">
        <v>1600</v>
      </c>
      <c r="L243" s="31">
        <v>1562.85</v>
      </c>
      <c r="M243" s="31">
        <v>1.3197300000000001</v>
      </c>
      <c r="N243" s="1"/>
      <c r="O243" s="1"/>
    </row>
    <row r="244" spans="1:15" ht="12.75" customHeight="1">
      <c r="A244" s="33">
        <v>234</v>
      </c>
      <c r="B244" s="58" t="s">
        <v>145</v>
      </c>
      <c r="C244" s="31">
        <v>459.15</v>
      </c>
      <c r="D244" s="38">
        <v>460.63333333333338</v>
      </c>
      <c r="E244" s="38">
        <v>454.46666666666675</v>
      </c>
      <c r="F244" s="38">
        <v>449.78333333333336</v>
      </c>
      <c r="G244" s="38">
        <v>443.61666666666673</v>
      </c>
      <c r="H244" s="38">
        <v>465.31666666666678</v>
      </c>
      <c r="I244" s="38">
        <v>471.48333333333341</v>
      </c>
      <c r="J244" s="38">
        <v>476.1666666666668</v>
      </c>
      <c r="K244" s="31">
        <v>466.8</v>
      </c>
      <c r="L244" s="31">
        <v>455.95</v>
      </c>
      <c r="M244" s="31">
        <v>13.38686</v>
      </c>
      <c r="N244" s="1"/>
      <c r="O244" s="1"/>
    </row>
    <row r="245" spans="1:15" ht="12.75" customHeight="1">
      <c r="A245" s="33">
        <v>235</v>
      </c>
      <c r="B245" s="58" t="s">
        <v>151</v>
      </c>
      <c r="C245" s="31">
        <v>177.4</v>
      </c>
      <c r="D245" s="38">
        <v>178.61666666666667</v>
      </c>
      <c r="E245" s="38">
        <v>175.78333333333336</v>
      </c>
      <c r="F245" s="38">
        <v>174.16666666666669</v>
      </c>
      <c r="G245" s="38">
        <v>171.33333333333337</v>
      </c>
      <c r="H245" s="38">
        <v>180.23333333333335</v>
      </c>
      <c r="I245" s="38">
        <v>183.06666666666666</v>
      </c>
      <c r="J245" s="38">
        <v>184.68333333333334</v>
      </c>
      <c r="K245" s="31">
        <v>181.45</v>
      </c>
      <c r="L245" s="31">
        <v>177</v>
      </c>
      <c r="M245" s="31">
        <v>38.647880000000001</v>
      </c>
      <c r="N245" s="1"/>
      <c r="O245" s="1"/>
    </row>
    <row r="246" spans="1:15" ht="12.75" customHeight="1">
      <c r="A246" s="33">
        <v>236</v>
      </c>
      <c r="B246" s="58" t="s">
        <v>150</v>
      </c>
      <c r="C246" s="31">
        <v>1423.75</v>
      </c>
      <c r="D246" s="38">
        <v>1423.3</v>
      </c>
      <c r="E246" s="38">
        <v>1416.8</v>
      </c>
      <c r="F246" s="38">
        <v>1409.85</v>
      </c>
      <c r="G246" s="38">
        <v>1403.35</v>
      </c>
      <c r="H246" s="38">
        <v>1430.25</v>
      </c>
      <c r="I246" s="38">
        <v>1436.75</v>
      </c>
      <c r="J246" s="38">
        <v>1443.7</v>
      </c>
      <c r="K246" s="31">
        <v>1429.8</v>
      </c>
      <c r="L246" s="31">
        <v>1416.35</v>
      </c>
      <c r="M246" s="31">
        <v>14.69938</v>
      </c>
      <c r="N246" s="1"/>
      <c r="O246" s="1"/>
    </row>
    <row r="247" spans="1:15" ht="12.75" customHeight="1">
      <c r="A247" s="33">
        <v>237</v>
      </c>
      <c r="B247" s="58" t="s">
        <v>424</v>
      </c>
      <c r="C247" s="31">
        <v>15.15</v>
      </c>
      <c r="D247" s="38">
        <v>15.316666666666668</v>
      </c>
      <c r="E247" s="38">
        <v>14.783333333333337</v>
      </c>
      <c r="F247" s="38">
        <v>14.416666666666668</v>
      </c>
      <c r="G247" s="38">
        <v>13.883333333333336</v>
      </c>
      <c r="H247" s="38">
        <v>15.683333333333337</v>
      </c>
      <c r="I247" s="38">
        <v>16.216666666666669</v>
      </c>
      <c r="J247" s="38">
        <v>16.583333333333336</v>
      </c>
      <c r="K247" s="31">
        <v>15.85</v>
      </c>
      <c r="L247" s="31">
        <v>14.95</v>
      </c>
      <c r="M247" s="31">
        <v>623.30373999999995</v>
      </c>
      <c r="N247" s="1"/>
      <c r="O247" s="1"/>
    </row>
    <row r="248" spans="1:15" ht="12.75" customHeight="1">
      <c r="A248" s="33">
        <v>238</v>
      </c>
      <c r="B248" s="58" t="s">
        <v>186</v>
      </c>
      <c r="C248" s="31">
        <v>4477.3999999999996</v>
      </c>
      <c r="D248" s="38">
        <v>4461.45</v>
      </c>
      <c r="E248" s="38">
        <v>4432.8999999999996</v>
      </c>
      <c r="F248" s="38">
        <v>4388.3999999999996</v>
      </c>
      <c r="G248" s="38">
        <v>4359.8499999999995</v>
      </c>
      <c r="H248" s="38">
        <v>4505.95</v>
      </c>
      <c r="I248" s="38">
        <v>4534.5000000000009</v>
      </c>
      <c r="J248" s="38">
        <v>4579</v>
      </c>
      <c r="K248" s="31">
        <v>4490</v>
      </c>
      <c r="L248" s="31">
        <v>4416.95</v>
      </c>
      <c r="M248" s="31">
        <v>2.7938000000000001</v>
      </c>
      <c r="N248" s="1"/>
      <c r="O248" s="1"/>
    </row>
    <row r="249" spans="1:15" ht="12.75" customHeight="1">
      <c r="A249" s="33">
        <v>239</v>
      </c>
      <c r="B249" s="58" t="s">
        <v>152</v>
      </c>
      <c r="C249" s="31">
        <v>1478.9</v>
      </c>
      <c r="D249" s="38">
        <v>1471.8166666666666</v>
      </c>
      <c r="E249" s="38">
        <v>1463.5833333333333</v>
      </c>
      <c r="F249" s="38">
        <v>1448.2666666666667</v>
      </c>
      <c r="G249" s="38">
        <v>1440.0333333333333</v>
      </c>
      <c r="H249" s="38">
        <v>1487.1333333333332</v>
      </c>
      <c r="I249" s="38">
        <v>1495.3666666666668</v>
      </c>
      <c r="J249" s="38">
        <v>1510.6833333333332</v>
      </c>
      <c r="K249" s="31">
        <v>1480.05</v>
      </c>
      <c r="L249" s="31">
        <v>1456.5</v>
      </c>
      <c r="M249" s="31">
        <v>54.968400000000003</v>
      </c>
      <c r="N249" s="1"/>
      <c r="O249" s="1"/>
    </row>
    <row r="250" spans="1:15" ht="12.75" customHeight="1">
      <c r="A250" s="33">
        <v>240</v>
      </c>
      <c r="B250" s="58" t="s">
        <v>856</v>
      </c>
      <c r="C250" s="31">
        <v>3194.55</v>
      </c>
      <c r="D250" s="38">
        <v>3198.5333333333333</v>
      </c>
      <c r="E250" s="38">
        <v>3156.0166666666664</v>
      </c>
      <c r="F250" s="38">
        <v>3117.4833333333331</v>
      </c>
      <c r="G250" s="38">
        <v>3074.9666666666662</v>
      </c>
      <c r="H250" s="38">
        <v>3237.0666666666666</v>
      </c>
      <c r="I250" s="38">
        <v>3279.5833333333339</v>
      </c>
      <c r="J250" s="38">
        <v>3318.1166666666668</v>
      </c>
      <c r="K250" s="31">
        <v>3241.05</v>
      </c>
      <c r="L250" s="31">
        <v>3160</v>
      </c>
      <c r="M250" s="31">
        <v>0.16227</v>
      </c>
      <c r="N250" s="1"/>
      <c r="O250" s="1"/>
    </row>
    <row r="251" spans="1:15" ht="12.75" customHeight="1">
      <c r="A251" s="33">
        <v>241</v>
      </c>
      <c r="B251" s="58" t="s">
        <v>153</v>
      </c>
      <c r="C251" s="31">
        <v>730.3</v>
      </c>
      <c r="D251" s="38">
        <v>735.1</v>
      </c>
      <c r="E251" s="38">
        <v>723.2</v>
      </c>
      <c r="F251" s="38">
        <v>716.1</v>
      </c>
      <c r="G251" s="38">
        <v>704.2</v>
      </c>
      <c r="H251" s="38">
        <v>742.2</v>
      </c>
      <c r="I251" s="38">
        <v>754.09999999999991</v>
      </c>
      <c r="J251" s="38">
        <v>761.2</v>
      </c>
      <c r="K251" s="31">
        <v>747</v>
      </c>
      <c r="L251" s="31">
        <v>728</v>
      </c>
      <c r="M251" s="31">
        <v>4.7243399999999998</v>
      </c>
      <c r="N251" s="1"/>
      <c r="O251" s="1"/>
    </row>
    <row r="252" spans="1:15" ht="12.75" customHeight="1">
      <c r="A252" s="33">
        <v>242</v>
      </c>
      <c r="B252" s="58" t="s">
        <v>149</v>
      </c>
      <c r="C252" s="31">
        <v>2450.0500000000002</v>
      </c>
      <c r="D252" s="38">
        <v>2460.1333333333332</v>
      </c>
      <c r="E252" s="38">
        <v>2430.2666666666664</v>
      </c>
      <c r="F252" s="38">
        <v>2410.4833333333331</v>
      </c>
      <c r="G252" s="38">
        <v>2380.6166666666663</v>
      </c>
      <c r="H252" s="38">
        <v>2479.9166666666665</v>
      </c>
      <c r="I252" s="38">
        <v>2509.7833333333333</v>
      </c>
      <c r="J252" s="38">
        <v>2529.5666666666666</v>
      </c>
      <c r="K252" s="31">
        <v>2490</v>
      </c>
      <c r="L252" s="31">
        <v>2440.35</v>
      </c>
      <c r="M252" s="31">
        <v>5.7827400000000004</v>
      </c>
      <c r="N252" s="1"/>
      <c r="O252" s="1"/>
    </row>
    <row r="253" spans="1:15" ht="12.75" customHeight="1">
      <c r="A253" s="33">
        <v>243</v>
      </c>
      <c r="B253" s="58" t="s">
        <v>155</v>
      </c>
      <c r="C253" s="31">
        <v>892.6</v>
      </c>
      <c r="D253" s="38">
        <v>890.11666666666667</v>
      </c>
      <c r="E253" s="38">
        <v>879.83333333333337</v>
      </c>
      <c r="F253" s="38">
        <v>867.06666666666672</v>
      </c>
      <c r="G253" s="38">
        <v>856.78333333333342</v>
      </c>
      <c r="H253" s="38">
        <v>902.88333333333333</v>
      </c>
      <c r="I253" s="38">
        <v>913.16666666666663</v>
      </c>
      <c r="J253" s="38">
        <v>925.93333333333328</v>
      </c>
      <c r="K253" s="31">
        <v>900.4</v>
      </c>
      <c r="L253" s="31">
        <v>877.35</v>
      </c>
      <c r="M253" s="31">
        <v>3.5754199999999998</v>
      </c>
      <c r="N253" s="1"/>
      <c r="O253" s="1"/>
    </row>
    <row r="254" spans="1:15" ht="12.75" customHeight="1">
      <c r="A254" s="33">
        <v>244</v>
      </c>
      <c r="B254" s="58" t="s">
        <v>418</v>
      </c>
      <c r="C254" s="31">
        <v>30.95</v>
      </c>
      <c r="D254" s="38">
        <v>30.816666666666663</v>
      </c>
      <c r="E254" s="38">
        <v>30.033333333333324</v>
      </c>
      <c r="F254" s="38">
        <v>29.11666666666666</v>
      </c>
      <c r="G254" s="38">
        <v>28.333333333333321</v>
      </c>
      <c r="H254" s="38">
        <v>31.733333333333327</v>
      </c>
      <c r="I254" s="38">
        <v>32.516666666666666</v>
      </c>
      <c r="J254" s="38">
        <v>33.43333333333333</v>
      </c>
      <c r="K254" s="31">
        <v>31.6</v>
      </c>
      <c r="L254" s="31">
        <v>29.9</v>
      </c>
      <c r="M254" s="31">
        <v>301.46312</v>
      </c>
      <c r="N254" s="1"/>
      <c r="O254" s="1"/>
    </row>
    <row r="255" spans="1:15" ht="12.75" customHeight="1">
      <c r="A255" s="33">
        <v>245</v>
      </c>
      <c r="B255" s="58" t="s">
        <v>157</v>
      </c>
      <c r="C255" s="31">
        <v>443.1</v>
      </c>
      <c r="D255" s="38">
        <v>442.0333333333333</v>
      </c>
      <c r="E255" s="38">
        <v>439.56666666666661</v>
      </c>
      <c r="F255" s="38">
        <v>436.0333333333333</v>
      </c>
      <c r="G255" s="38">
        <v>433.56666666666661</v>
      </c>
      <c r="H255" s="38">
        <v>445.56666666666661</v>
      </c>
      <c r="I255" s="38">
        <v>448.0333333333333</v>
      </c>
      <c r="J255" s="38">
        <v>451.56666666666661</v>
      </c>
      <c r="K255" s="31">
        <v>444.5</v>
      </c>
      <c r="L255" s="31">
        <v>438.5</v>
      </c>
      <c r="M255" s="31">
        <v>83.789150000000006</v>
      </c>
      <c r="N255" s="1"/>
      <c r="O255" s="1"/>
    </row>
    <row r="256" spans="1:15" ht="12.75" customHeight="1">
      <c r="A256" s="33">
        <v>246</v>
      </c>
      <c r="B256" s="58" t="s">
        <v>419</v>
      </c>
      <c r="C256" s="31">
        <v>126.6</v>
      </c>
      <c r="D256" s="38">
        <v>127.86666666666667</v>
      </c>
      <c r="E256" s="38">
        <v>124.13333333333335</v>
      </c>
      <c r="F256" s="38">
        <v>121.66666666666669</v>
      </c>
      <c r="G256" s="38">
        <v>117.93333333333337</v>
      </c>
      <c r="H256" s="38">
        <v>130.33333333333334</v>
      </c>
      <c r="I256" s="38">
        <v>134.06666666666669</v>
      </c>
      <c r="J256" s="38">
        <v>136.53333333333333</v>
      </c>
      <c r="K256" s="31">
        <v>131.6</v>
      </c>
      <c r="L256" s="31">
        <v>125.4</v>
      </c>
      <c r="M256" s="31">
        <v>31.386780000000002</v>
      </c>
      <c r="N256" s="1"/>
      <c r="O256" s="1"/>
    </row>
    <row r="257" spans="1:15" ht="12.75" customHeight="1">
      <c r="A257" s="33">
        <v>247</v>
      </c>
      <c r="B257" s="58" t="s">
        <v>425</v>
      </c>
      <c r="C257" s="31">
        <v>2808.85</v>
      </c>
      <c r="D257" s="38">
        <v>2810.1833333333329</v>
      </c>
      <c r="E257" s="38">
        <v>2782.516666666666</v>
      </c>
      <c r="F257" s="38">
        <v>2756.1833333333329</v>
      </c>
      <c r="G257" s="38">
        <v>2728.516666666666</v>
      </c>
      <c r="H257" s="38">
        <v>2836.516666666666</v>
      </c>
      <c r="I257" s="38">
        <v>2864.1833333333329</v>
      </c>
      <c r="J257" s="38">
        <v>2890.516666666666</v>
      </c>
      <c r="K257" s="31">
        <v>2837.85</v>
      </c>
      <c r="L257" s="31">
        <v>2783.85</v>
      </c>
      <c r="M257" s="31">
        <v>1.06697</v>
      </c>
      <c r="N257" s="1"/>
      <c r="O257" s="1"/>
    </row>
    <row r="258" spans="1:15" ht="12.75" customHeight="1">
      <c r="A258" s="33">
        <v>248</v>
      </c>
      <c r="B258" s="58" t="s">
        <v>159</v>
      </c>
      <c r="C258" s="31">
        <v>3421.4</v>
      </c>
      <c r="D258" s="38">
        <v>3400.9</v>
      </c>
      <c r="E258" s="38">
        <v>3345.8500000000004</v>
      </c>
      <c r="F258" s="38">
        <v>3270.3</v>
      </c>
      <c r="G258" s="38">
        <v>3215.2500000000005</v>
      </c>
      <c r="H258" s="38">
        <v>3476.4500000000003</v>
      </c>
      <c r="I258" s="38">
        <v>3531.5000000000005</v>
      </c>
      <c r="J258" s="38">
        <v>3607.05</v>
      </c>
      <c r="K258" s="31">
        <v>3455.95</v>
      </c>
      <c r="L258" s="31">
        <v>3325.35</v>
      </c>
      <c r="M258" s="31">
        <v>1.9943500000000001</v>
      </c>
      <c r="N258" s="1"/>
      <c r="O258" s="1"/>
    </row>
    <row r="259" spans="1:15" ht="12.75" customHeight="1">
      <c r="A259" s="33">
        <v>249</v>
      </c>
      <c r="B259" s="58" t="s">
        <v>430</v>
      </c>
      <c r="C259" s="31">
        <v>123.45</v>
      </c>
      <c r="D259" s="38">
        <v>123.85000000000001</v>
      </c>
      <c r="E259" s="38">
        <v>121.85000000000002</v>
      </c>
      <c r="F259" s="38">
        <v>120.25000000000001</v>
      </c>
      <c r="G259" s="38">
        <v>118.25000000000003</v>
      </c>
      <c r="H259" s="38">
        <v>125.45000000000002</v>
      </c>
      <c r="I259" s="38">
        <v>127.44999999999999</v>
      </c>
      <c r="J259" s="38">
        <v>129.05000000000001</v>
      </c>
      <c r="K259" s="31">
        <v>125.85</v>
      </c>
      <c r="L259" s="31">
        <v>122.25</v>
      </c>
      <c r="M259" s="31">
        <v>25.920449999999999</v>
      </c>
      <c r="N259" s="1"/>
      <c r="O259" s="1"/>
    </row>
    <row r="260" spans="1:15" ht="12.75" customHeight="1">
      <c r="A260" s="33">
        <v>250</v>
      </c>
      <c r="B260" s="58" t="s">
        <v>426</v>
      </c>
      <c r="C260" s="31">
        <v>1497.3</v>
      </c>
      <c r="D260" s="38">
        <v>1499.1000000000001</v>
      </c>
      <c r="E260" s="38">
        <v>1478.2000000000003</v>
      </c>
      <c r="F260" s="38">
        <v>1459.1000000000001</v>
      </c>
      <c r="G260" s="38">
        <v>1438.2000000000003</v>
      </c>
      <c r="H260" s="38">
        <v>1518.2000000000003</v>
      </c>
      <c r="I260" s="38">
        <v>1539.1000000000004</v>
      </c>
      <c r="J260" s="38">
        <v>1558.2000000000003</v>
      </c>
      <c r="K260" s="31">
        <v>1520</v>
      </c>
      <c r="L260" s="31">
        <v>1480</v>
      </c>
      <c r="M260" s="31">
        <v>0.66651000000000005</v>
      </c>
      <c r="N260" s="1"/>
      <c r="O260" s="1"/>
    </row>
    <row r="261" spans="1:15" ht="12.75" customHeight="1">
      <c r="A261" s="33">
        <v>251</v>
      </c>
      <c r="B261" s="58" t="s">
        <v>431</v>
      </c>
      <c r="C261" s="31">
        <v>474.75</v>
      </c>
      <c r="D261" s="38">
        <v>477.2833333333333</v>
      </c>
      <c r="E261" s="38">
        <v>469.56666666666661</v>
      </c>
      <c r="F261" s="38">
        <v>464.38333333333333</v>
      </c>
      <c r="G261" s="38">
        <v>456.66666666666663</v>
      </c>
      <c r="H261" s="38">
        <v>482.46666666666658</v>
      </c>
      <c r="I261" s="38">
        <v>490.18333333333328</v>
      </c>
      <c r="J261" s="38">
        <v>495.36666666666656</v>
      </c>
      <c r="K261" s="31">
        <v>485</v>
      </c>
      <c r="L261" s="31">
        <v>472.1</v>
      </c>
      <c r="M261" s="31">
        <v>10.65789</v>
      </c>
      <c r="N261" s="1"/>
      <c r="O261" s="1"/>
    </row>
    <row r="262" spans="1:15" ht="12.75" customHeight="1">
      <c r="A262" s="33">
        <v>252</v>
      </c>
      <c r="B262" s="58" t="s">
        <v>158</v>
      </c>
      <c r="C262" s="31">
        <v>712.55</v>
      </c>
      <c r="D262" s="38">
        <v>708.11666666666667</v>
      </c>
      <c r="E262" s="38">
        <v>699.5333333333333</v>
      </c>
      <c r="F262" s="38">
        <v>686.51666666666665</v>
      </c>
      <c r="G262" s="38">
        <v>677.93333333333328</v>
      </c>
      <c r="H262" s="38">
        <v>721.13333333333333</v>
      </c>
      <c r="I262" s="38">
        <v>729.71666666666658</v>
      </c>
      <c r="J262" s="38">
        <v>742.73333333333335</v>
      </c>
      <c r="K262" s="31">
        <v>716.7</v>
      </c>
      <c r="L262" s="31">
        <v>695.1</v>
      </c>
      <c r="M262" s="31">
        <v>24.079910000000002</v>
      </c>
      <c r="N262" s="1"/>
      <c r="O262" s="1"/>
    </row>
    <row r="263" spans="1:15" ht="12.75" customHeight="1">
      <c r="A263" s="33">
        <v>253</v>
      </c>
      <c r="B263" s="58" t="s">
        <v>857</v>
      </c>
      <c r="C263" s="31">
        <v>390.95</v>
      </c>
      <c r="D263" s="38">
        <v>390.85000000000008</v>
      </c>
      <c r="E263" s="38">
        <v>386.70000000000016</v>
      </c>
      <c r="F263" s="38">
        <v>382.4500000000001</v>
      </c>
      <c r="G263" s="38">
        <v>378.30000000000018</v>
      </c>
      <c r="H263" s="38">
        <v>395.10000000000014</v>
      </c>
      <c r="I263" s="38">
        <v>399.25000000000011</v>
      </c>
      <c r="J263" s="38">
        <v>403.50000000000011</v>
      </c>
      <c r="K263" s="31">
        <v>395</v>
      </c>
      <c r="L263" s="31">
        <v>386.6</v>
      </c>
      <c r="M263" s="31">
        <v>0.85951</v>
      </c>
      <c r="N263" s="1"/>
      <c r="O263" s="1"/>
    </row>
    <row r="264" spans="1:15" ht="12.75" customHeight="1">
      <c r="A264" s="33">
        <v>254</v>
      </c>
      <c r="B264" s="58" t="s">
        <v>427</v>
      </c>
      <c r="C264" s="31">
        <v>700.35</v>
      </c>
      <c r="D264" s="38">
        <v>700.29999999999984</v>
      </c>
      <c r="E264" s="38">
        <v>689.59999999999968</v>
      </c>
      <c r="F264" s="38">
        <v>678.8499999999998</v>
      </c>
      <c r="G264" s="38">
        <v>668.14999999999964</v>
      </c>
      <c r="H264" s="38">
        <v>711.04999999999973</v>
      </c>
      <c r="I264" s="38">
        <v>721.74999999999977</v>
      </c>
      <c r="J264" s="38">
        <v>732.49999999999977</v>
      </c>
      <c r="K264" s="31">
        <v>711</v>
      </c>
      <c r="L264" s="31">
        <v>689.55</v>
      </c>
      <c r="M264" s="31">
        <v>5.0171799999999998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371.95</v>
      </c>
      <c r="D265" s="38">
        <v>372.88333333333338</v>
      </c>
      <c r="E265" s="38">
        <v>367.21666666666675</v>
      </c>
      <c r="F265" s="38">
        <v>362.48333333333335</v>
      </c>
      <c r="G265" s="38">
        <v>356.81666666666672</v>
      </c>
      <c r="H265" s="38">
        <v>377.61666666666679</v>
      </c>
      <c r="I265" s="38">
        <v>383.28333333333342</v>
      </c>
      <c r="J265" s="38">
        <v>388.01666666666682</v>
      </c>
      <c r="K265" s="31">
        <v>378.55</v>
      </c>
      <c r="L265" s="31">
        <v>368.15</v>
      </c>
      <c r="M265" s="31">
        <v>15.72973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89.05</v>
      </c>
      <c r="D266" s="38">
        <v>88.899999999999991</v>
      </c>
      <c r="E266" s="38">
        <v>87.84999999999998</v>
      </c>
      <c r="F266" s="38">
        <v>86.649999999999991</v>
      </c>
      <c r="G266" s="38">
        <v>85.59999999999998</v>
      </c>
      <c r="H266" s="38">
        <v>90.09999999999998</v>
      </c>
      <c r="I266" s="38">
        <v>91.149999999999991</v>
      </c>
      <c r="J266" s="38">
        <v>92.34999999999998</v>
      </c>
      <c r="K266" s="31">
        <v>89.95</v>
      </c>
      <c r="L266" s="31">
        <v>87.7</v>
      </c>
      <c r="M266" s="31">
        <v>53.998730000000002</v>
      </c>
      <c r="N266" s="1"/>
      <c r="O266" s="1"/>
    </row>
    <row r="267" spans="1:15" ht="12.75" customHeight="1">
      <c r="A267" s="33">
        <v>257</v>
      </c>
      <c r="B267" s="58" t="s">
        <v>283</v>
      </c>
      <c r="C267" s="31">
        <v>378.75</v>
      </c>
      <c r="D267" s="38">
        <v>374.81666666666666</v>
      </c>
      <c r="E267" s="38">
        <v>365.0333333333333</v>
      </c>
      <c r="F267" s="38">
        <v>351.31666666666666</v>
      </c>
      <c r="G267" s="38">
        <v>341.5333333333333</v>
      </c>
      <c r="H267" s="38">
        <v>388.5333333333333</v>
      </c>
      <c r="I267" s="38">
        <v>398.31666666666672</v>
      </c>
      <c r="J267" s="38">
        <v>412.0333333333333</v>
      </c>
      <c r="K267" s="31">
        <v>384.6</v>
      </c>
      <c r="L267" s="31">
        <v>361.1</v>
      </c>
      <c r="M267" s="31">
        <v>100.62926</v>
      </c>
      <c r="N267" s="1"/>
      <c r="O267" s="1"/>
    </row>
    <row r="268" spans="1:15" ht="12.75" customHeight="1">
      <c r="A268" s="33">
        <v>258</v>
      </c>
      <c r="B268" s="58" t="s">
        <v>160</v>
      </c>
      <c r="C268" s="31">
        <v>815.95</v>
      </c>
      <c r="D268" s="38">
        <v>811.48333333333323</v>
      </c>
      <c r="E268" s="38">
        <v>804.96666666666647</v>
      </c>
      <c r="F268" s="38">
        <v>793.98333333333323</v>
      </c>
      <c r="G268" s="38">
        <v>787.46666666666647</v>
      </c>
      <c r="H268" s="38">
        <v>822.46666666666647</v>
      </c>
      <c r="I268" s="38">
        <v>828.98333333333312</v>
      </c>
      <c r="J268" s="38">
        <v>839.96666666666647</v>
      </c>
      <c r="K268" s="31">
        <v>818</v>
      </c>
      <c r="L268" s="31">
        <v>800.5</v>
      </c>
      <c r="M268" s="31">
        <v>17.702120000000001</v>
      </c>
      <c r="N268" s="1"/>
      <c r="O268" s="1"/>
    </row>
    <row r="269" spans="1:15" ht="12.75" customHeight="1">
      <c r="A269" s="33">
        <v>259</v>
      </c>
      <c r="B269" s="58" t="s">
        <v>161</v>
      </c>
      <c r="C269" s="31">
        <v>533.29999999999995</v>
      </c>
      <c r="D269" s="38">
        <v>524.76666666666654</v>
      </c>
      <c r="E269" s="38">
        <v>509.6333333333331</v>
      </c>
      <c r="F269" s="38">
        <v>485.96666666666658</v>
      </c>
      <c r="G269" s="38">
        <v>470.83333333333314</v>
      </c>
      <c r="H269" s="38">
        <v>548.43333333333305</v>
      </c>
      <c r="I269" s="38">
        <v>563.56666666666649</v>
      </c>
      <c r="J269" s="38">
        <v>587.23333333333301</v>
      </c>
      <c r="K269" s="31">
        <v>539.9</v>
      </c>
      <c r="L269" s="31">
        <v>501.1</v>
      </c>
      <c r="M269" s="31">
        <v>97.904210000000006</v>
      </c>
      <c r="N269" s="1"/>
      <c r="O269" s="1"/>
    </row>
    <row r="270" spans="1:15" ht="12.75" customHeight="1">
      <c r="A270" s="33">
        <v>260</v>
      </c>
      <c r="B270" s="58" t="s">
        <v>432</v>
      </c>
      <c r="C270" s="31">
        <v>510.3</v>
      </c>
      <c r="D270" s="38">
        <v>510.93333333333334</v>
      </c>
      <c r="E270" s="38">
        <v>503.81666666666672</v>
      </c>
      <c r="F270" s="38">
        <v>497.33333333333337</v>
      </c>
      <c r="G270" s="38">
        <v>490.21666666666675</v>
      </c>
      <c r="H270" s="38">
        <v>517.41666666666674</v>
      </c>
      <c r="I270" s="38">
        <v>524.5333333333333</v>
      </c>
      <c r="J270" s="38">
        <v>531.01666666666665</v>
      </c>
      <c r="K270" s="31">
        <v>518.04999999999995</v>
      </c>
      <c r="L270" s="31">
        <v>504.45</v>
      </c>
      <c r="M270" s="31">
        <v>6.7286000000000001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463.9</v>
      </c>
      <c r="D271" s="38">
        <v>465.33333333333331</v>
      </c>
      <c r="E271" s="38">
        <v>455.66666666666663</v>
      </c>
      <c r="F271" s="38">
        <v>447.43333333333334</v>
      </c>
      <c r="G271" s="38">
        <v>437.76666666666665</v>
      </c>
      <c r="H271" s="38">
        <v>473.56666666666661</v>
      </c>
      <c r="I271" s="38">
        <v>483.23333333333323</v>
      </c>
      <c r="J271" s="38">
        <v>491.46666666666658</v>
      </c>
      <c r="K271" s="31">
        <v>475</v>
      </c>
      <c r="L271" s="31">
        <v>457.1</v>
      </c>
      <c r="M271" s="31">
        <v>1.49342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756.9</v>
      </c>
      <c r="D272" s="38">
        <v>759.7166666666667</v>
      </c>
      <c r="E272" s="38">
        <v>749.43333333333339</v>
      </c>
      <c r="F272" s="38">
        <v>741.9666666666667</v>
      </c>
      <c r="G272" s="38">
        <v>731.68333333333339</v>
      </c>
      <c r="H272" s="38">
        <v>767.18333333333339</v>
      </c>
      <c r="I272" s="38">
        <v>777.4666666666667</v>
      </c>
      <c r="J272" s="38">
        <v>784.93333333333339</v>
      </c>
      <c r="K272" s="31">
        <v>770</v>
      </c>
      <c r="L272" s="31">
        <v>752.25</v>
      </c>
      <c r="M272" s="31">
        <v>1.33474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349.9</v>
      </c>
      <c r="D273" s="38">
        <v>354.43333333333334</v>
      </c>
      <c r="E273" s="38">
        <v>344.11666666666667</v>
      </c>
      <c r="F273" s="38">
        <v>338.33333333333331</v>
      </c>
      <c r="G273" s="38">
        <v>328.01666666666665</v>
      </c>
      <c r="H273" s="38">
        <v>360.2166666666667</v>
      </c>
      <c r="I273" s="38">
        <v>370.53333333333342</v>
      </c>
      <c r="J273" s="38">
        <v>376.31666666666672</v>
      </c>
      <c r="K273" s="31">
        <v>364.75</v>
      </c>
      <c r="L273" s="31">
        <v>348.65</v>
      </c>
      <c r="M273" s="31">
        <v>6.4348700000000001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750</v>
      </c>
      <c r="D274" s="38">
        <v>756.38333333333333</v>
      </c>
      <c r="E274" s="38">
        <v>741.76666666666665</v>
      </c>
      <c r="F274" s="38">
        <v>733.5333333333333</v>
      </c>
      <c r="G274" s="38">
        <v>718.91666666666663</v>
      </c>
      <c r="H274" s="38">
        <v>764.61666666666667</v>
      </c>
      <c r="I274" s="38">
        <v>779.23333333333323</v>
      </c>
      <c r="J274" s="38">
        <v>787.4666666666667</v>
      </c>
      <c r="K274" s="31">
        <v>771</v>
      </c>
      <c r="L274" s="31">
        <v>748.15</v>
      </c>
      <c r="M274" s="31">
        <v>2.3405800000000001</v>
      </c>
      <c r="N274" s="1"/>
      <c r="O274" s="1"/>
    </row>
    <row r="275" spans="1:15" ht="12.75" customHeight="1">
      <c r="A275" s="33">
        <v>265</v>
      </c>
      <c r="B275" s="58" t="s">
        <v>441</v>
      </c>
      <c r="C275" s="31">
        <v>1475.15</v>
      </c>
      <c r="D275" s="38">
        <v>1478.3833333333332</v>
      </c>
      <c r="E275" s="38">
        <v>1461.7666666666664</v>
      </c>
      <c r="F275" s="38">
        <v>1448.3833333333332</v>
      </c>
      <c r="G275" s="38">
        <v>1431.7666666666664</v>
      </c>
      <c r="H275" s="38">
        <v>1491.7666666666664</v>
      </c>
      <c r="I275" s="38">
        <v>1508.3833333333332</v>
      </c>
      <c r="J275" s="38">
        <v>1521.7666666666664</v>
      </c>
      <c r="K275" s="31">
        <v>1495</v>
      </c>
      <c r="L275" s="31">
        <v>1465</v>
      </c>
      <c r="M275" s="31">
        <v>1.4610099999999999</v>
      </c>
      <c r="N275" s="1"/>
      <c r="O275" s="1"/>
    </row>
    <row r="276" spans="1:15" ht="12.75" customHeight="1">
      <c r="A276" s="33">
        <v>266</v>
      </c>
      <c r="B276" s="58" t="s">
        <v>845</v>
      </c>
      <c r="C276" s="31">
        <v>682.4</v>
      </c>
      <c r="D276" s="38">
        <v>679.7833333333333</v>
      </c>
      <c r="E276" s="38">
        <v>671.66666666666663</v>
      </c>
      <c r="F276" s="38">
        <v>660.93333333333328</v>
      </c>
      <c r="G276" s="38">
        <v>652.81666666666661</v>
      </c>
      <c r="H276" s="38">
        <v>690.51666666666665</v>
      </c>
      <c r="I276" s="38">
        <v>698.63333333333344</v>
      </c>
      <c r="J276" s="38">
        <v>709.36666666666667</v>
      </c>
      <c r="K276" s="31">
        <v>687.9</v>
      </c>
      <c r="L276" s="31">
        <v>669.05</v>
      </c>
      <c r="M276" s="31">
        <v>2.4212199999999999</v>
      </c>
      <c r="N276" s="1"/>
      <c r="O276" s="1"/>
    </row>
    <row r="277" spans="1:15" ht="12.75" customHeight="1">
      <c r="A277" s="33">
        <v>267</v>
      </c>
      <c r="B277" s="58" t="s">
        <v>442</v>
      </c>
      <c r="C277" s="31">
        <v>242.65</v>
      </c>
      <c r="D277" s="38">
        <v>246.51666666666665</v>
      </c>
      <c r="E277" s="38">
        <v>237.1333333333333</v>
      </c>
      <c r="F277" s="38">
        <v>231.61666666666665</v>
      </c>
      <c r="G277" s="38">
        <v>222.23333333333329</v>
      </c>
      <c r="H277" s="38">
        <v>252.0333333333333</v>
      </c>
      <c r="I277" s="38">
        <v>261.41666666666663</v>
      </c>
      <c r="J277" s="38">
        <v>266.93333333333328</v>
      </c>
      <c r="K277" s="31">
        <v>255.9</v>
      </c>
      <c r="L277" s="31">
        <v>241</v>
      </c>
      <c r="M277" s="31">
        <v>33.494120000000002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338.1</v>
      </c>
      <c r="D278" s="38">
        <v>339.40000000000003</v>
      </c>
      <c r="E278" s="38">
        <v>335.05000000000007</v>
      </c>
      <c r="F278" s="38">
        <v>332.00000000000006</v>
      </c>
      <c r="G278" s="38">
        <v>327.65000000000009</v>
      </c>
      <c r="H278" s="38">
        <v>342.45000000000005</v>
      </c>
      <c r="I278" s="38">
        <v>346.80000000000007</v>
      </c>
      <c r="J278" s="38">
        <v>349.85</v>
      </c>
      <c r="K278" s="31">
        <v>343.75</v>
      </c>
      <c r="L278" s="31">
        <v>336.35</v>
      </c>
      <c r="M278" s="31">
        <v>1.9109100000000001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129.25</v>
      </c>
      <c r="D279" s="38">
        <v>128.16666666666666</v>
      </c>
      <c r="E279" s="38">
        <v>125.08333333333331</v>
      </c>
      <c r="F279" s="38">
        <v>120.91666666666666</v>
      </c>
      <c r="G279" s="38">
        <v>117.83333333333331</v>
      </c>
      <c r="H279" s="38">
        <v>132.33333333333331</v>
      </c>
      <c r="I279" s="38">
        <v>135.41666666666663</v>
      </c>
      <c r="J279" s="38">
        <v>139.58333333333331</v>
      </c>
      <c r="K279" s="31">
        <v>131.25</v>
      </c>
      <c r="L279" s="31">
        <v>124</v>
      </c>
      <c r="M279" s="31">
        <v>54.865729999999999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659.75</v>
      </c>
      <c r="D280" s="38">
        <v>666.26666666666677</v>
      </c>
      <c r="E280" s="38">
        <v>648.58333333333348</v>
      </c>
      <c r="F280" s="38">
        <v>637.41666666666674</v>
      </c>
      <c r="G280" s="38">
        <v>619.73333333333346</v>
      </c>
      <c r="H280" s="38">
        <v>677.43333333333351</v>
      </c>
      <c r="I280" s="38">
        <v>695.11666666666667</v>
      </c>
      <c r="J280" s="38">
        <v>706.28333333333353</v>
      </c>
      <c r="K280" s="31">
        <v>683.95</v>
      </c>
      <c r="L280" s="31">
        <v>655.1</v>
      </c>
      <c r="M280" s="31">
        <v>2.5232999999999999</v>
      </c>
      <c r="N280" s="1"/>
      <c r="O280" s="1"/>
    </row>
    <row r="281" spans="1:15" ht="12.75" customHeight="1">
      <c r="A281" s="33">
        <v>271</v>
      </c>
      <c r="B281" s="58" t="s">
        <v>437</v>
      </c>
      <c r="C281" s="31">
        <v>2627.4</v>
      </c>
      <c r="D281" s="38">
        <v>2623.7500000000005</v>
      </c>
      <c r="E281" s="38">
        <v>2589.7000000000007</v>
      </c>
      <c r="F281" s="38">
        <v>2552.0000000000005</v>
      </c>
      <c r="G281" s="38">
        <v>2517.9500000000007</v>
      </c>
      <c r="H281" s="38">
        <v>2661.4500000000007</v>
      </c>
      <c r="I281" s="38">
        <v>2695.5000000000009</v>
      </c>
      <c r="J281" s="38">
        <v>2733.2000000000007</v>
      </c>
      <c r="K281" s="31">
        <v>2657.8</v>
      </c>
      <c r="L281" s="31">
        <v>2586.0500000000002</v>
      </c>
      <c r="M281" s="31">
        <v>2.0077199999999999</v>
      </c>
      <c r="N281" s="1"/>
      <c r="O281" s="1"/>
    </row>
    <row r="282" spans="1:15" ht="12.75" customHeight="1">
      <c r="A282" s="33">
        <v>272</v>
      </c>
      <c r="B282" s="58" t="s">
        <v>858</v>
      </c>
      <c r="C282" s="31">
        <v>2794.8</v>
      </c>
      <c r="D282" s="38">
        <v>2807.7166666666672</v>
      </c>
      <c r="E282" s="38">
        <v>2777.1333333333341</v>
      </c>
      <c r="F282" s="38">
        <v>2759.4666666666672</v>
      </c>
      <c r="G282" s="38">
        <v>2728.8833333333341</v>
      </c>
      <c r="H282" s="38">
        <v>2825.3833333333341</v>
      </c>
      <c r="I282" s="38">
        <v>2855.9666666666672</v>
      </c>
      <c r="J282" s="38">
        <v>2873.6333333333341</v>
      </c>
      <c r="K282" s="31">
        <v>2838.3</v>
      </c>
      <c r="L282" s="31">
        <v>2790.05</v>
      </c>
      <c r="M282" s="31">
        <v>4.3130000000000002E-2</v>
      </c>
      <c r="N282" s="1"/>
      <c r="O282" s="1"/>
    </row>
    <row r="283" spans="1:15" ht="12.75" customHeight="1">
      <c r="A283" s="33">
        <v>273</v>
      </c>
      <c r="B283" s="58" t="s">
        <v>864</v>
      </c>
      <c r="C283" s="31">
        <v>621.45000000000005</v>
      </c>
      <c r="D283" s="38">
        <v>618.51666666666677</v>
      </c>
      <c r="E283" s="38">
        <v>612.03333333333353</v>
      </c>
      <c r="F283" s="38">
        <v>602.61666666666679</v>
      </c>
      <c r="G283" s="38">
        <v>596.13333333333355</v>
      </c>
      <c r="H283" s="38">
        <v>627.93333333333351</v>
      </c>
      <c r="I283" s="38">
        <v>634.41666666666686</v>
      </c>
      <c r="J283" s="38">
        <v>643.83333333333348</v>
      </c>
      <c r="K283" s="31">
        <v>625</v>
      </c>
      <c r="L283" s="31">
        <v>609.1</v>
      </c>
      <c r="M283" s="31">
        <v>0.24868999999999999</v>
      </c>
      <c r="N283" s="1"/>
      <c r="O283" s="1"/>
    </row>
    <row r="284" spans="1:15" ht="12.75" customHeight="1">
      <c r="A284" s="33">
        <v>274</v>
      </c>
      <c r="B284" s="58" t="s">
        <v>859</v>
      </c>
      <c r="C284" s="31">
        <v>456.1</v>
      </c>
      <c r="D284" s="38">
        <v>452.55</v>
      </c>
      <c r="E284" s="38">
        <v>444.25</v>
      </c>
      <c r="F284" s="38">
        <v>432.4</v>
      </c>
      <c r="G284" s="38">
        <v>424.09999999999997</v>
      </c>
      <c r="H284" s="38">
        <v>464.40000000000003</v>
      </c>
      <c r="I284" s="38">
        <v>472.7000000000001</v>
      </c>
      <c r="J284" s="38">
        <v>484.55000000000007</v>
      </c>
      <c r="K284" s="31">
        <v>460.85</v>
      </c>
      <c r="L284" s="31">
        <v>440.7</v>
      </c>
      <c r="M284" s="31">
        <v>3.5504699999999998</v>
      </c>
      <c r="N284" s="1"/>
      <c r="O284" s="1"/>
    </row>
    <row r="285" spans="1:15" ht="12.75" customHeight="1">
      <c r="A285" s="33">
        <v>275</v>
      </c>
      <c r="B285" s="58" t="s">
        <v>438</v>
      </c>
      <c r="C285" s="31">
        <v>275.3</v>
      </c>
      <c r="D285" s="38">
        <v>275.48333333333335</v>
      </c>
      <c r="E285" s="38">
        <v>272.81666666666672</v>
      </c>
      <c r="F285" s="38">
        <v>270.33333333333337</v>
      </c>
      <c r="G285" s="38">
        <v>267.66666666666674</v>
      </c>
      <c r="H285" s="38">
        <v>277.9666666666667</v>
      </c>
      <c r="I285" s="38">
        <v>280.63333333333333</v>
      </c>
      <c r="J285" s="38">
        <v>283.11666666666667</v>
      </c>
      <c r="K285" s="31">
        <v>278.14999999999998</v>
      </c>
      <c r="L285" s="31">
        <v>273</v>
      </c>
      <c r="M285" s="31">
        <v>12.42177</v>
      </c>
      <c r="N285" s="1"/>
      <c r="O285" s="1"/>
    </row>
    <row r="286" spans="1:15" ht="12.75" customHeight="1">
      <c r="A286" s="33">
        <v>276</v>
      </c>
      <c r="B286" s="58" t="s">
        <v>162</v>
      </c>
      <c r="C286" s="31">
        <v>1771.05</v>
      </c>
      <c r="D286" s="38">
        <v>1772.3833333333332</v>
      </c>
      <c r="E286" s="38">
        <v>1761.7666666666664</v>
      </c>
      <c r="F286" s="38">
        <v>1752.4833333333331</v>
      </c>
      <c r="G286" s="38">
        <v>1741.8666666666663</v>
      </c>
      <c r="H286" s="38">
        <v>1781.6666666666665</v>
      </c>
      <c r="I286" s="38">
        <v>1792.2833333333333</v>
      </c>
      <c r="J286" s="38">
        <v>1801.5666666666666</v>
      </c>
      <c r="K286" s="31">
        <v>1783</v>
      </c>
      <c r="L286" s="31">
        <v>1763.1</v>
      </c>
      <c r="M286" s="31">
        <v>42.573430000000002</v>
      </c>
      <c r="N286" s="1"/>
      <c r="O286" s="1"/>
    </row>
    <row r="287" spans="1:15" ht="12.75" customHeight="1">
      <c r="A287" s="33">
        <v>277</v>
      </c>
      <c r="B287" s="58" t="s">
        <v>439</v>
      </c>
      <c r="C287" s="31">
        <v>1165.95</v>
      </c>
      <c r="D287" s="38">
        <v>1170.8333333333335</v>
      </c>
      <c r="E287" s="38">
        <v>1157.5166666666669</v>
      </c>
      <c r="F287" s="38">
        <v>1149.0833333333335</v>
      </c>
      <c r="G287" s="38">
        <v>1135.7666666666669</v>
      </c>
      <c r="H287" s="38">
        <v>1179.2666666666669</v>
      </c>
      <c r="I287" s="38">
        <v>1192.5833333333335</v>
      </c>
      <c r="J287" s="38">
        <v>1201.0166666666669</v>
      </c>
      <c r="K287" s="31">
        <v>1184.1500000000001</v>
      </c>
      <c r="L287" s="31">
        <v>1162.4000000000001</v>
      </c>
      <c r="M287" s="31">
        <v>8.2736099999999997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406.9</v>
      </c>
      <c r="D288" s="38">
        <v>406.29999999999995</v>
      </c>
      <c r="E288" s="38">
        <v>402.64999999999992</v>
      </c>
      <c r="F288" s="38">
        <v>398.4</v>
      </c>
      <c r="G288" s="38">
        <v>394.74999999999994</v>
      </c>
      <c r="H288" s="38">
        <v>410.5499999999999</v>
      </c>
      <c r="I288" s="38">
        <v>414.2</v>
      </c>
      <c r="J288" s="38">
        <v>418.44999999999987</v>
      </c>
      <c r="K288" s="31">
        <v>409.95</v>
      </c>
      <c r="L288" s="31">
        <v>402.05</v>
      </c>
      <c r="M288" s="31">
        <v>2.1532499999999999</v>
      </c>
      <c r="N288" s="1"/>
      <c r="O288" s="1"/>
    </row>
    <row r="289" spans="1:15" ht="12.75" customHeight="1">
      <c r="A289" s="33">
        <v>279</v>
      </c>
      <c r="B289" s="58" t="s">
        <v>446</v>
      </c>
      <c r="C289" s="31">
        <v>2030.65</v>
      </c>
      <c r="D289" s="38">
        <v>2028.8</v>
      </c>
      <c r="E289" s="38">
        <v>2000.9499999999998</v>
      </c>
      <c r="F289" s="38">
        <v>1971.2499999999998</v>
      </c>
      <c r="G289" s="38">
        <v>1943.3999999999996</v>
      </c>
      <c r="H289" s="38">
        <v>2058.5</v>
      </c>
      <c r="I289" s="38">
        <v>2086.35</v>
      </c>
      <c r="J289" s="38">
        <v>2116.0500000000002</v>
      </c>
      <c r="K289" s="31">
        <v>2056.65</v>
      </c>
      <c r="L289" s="31">
        <v>1999.1</v>
      </c>
      <c r="M289" s="31">
        <v>2.2833899999999998</v>
      </c>
      <c r="N289" s="1"/>
      <c r="O289" s="1"/>
    </row>
    <row r="290" spans="1:15" ht="12.75" customHeight="1">
      <c r="A290" s="33">
        <v>280</v>
      </c>
      <c r="B290" s="58" t="s">
        <v>860</v>
      </c>
      <c r="C290" s="31">
        <v>2766.5</v>
      </c>
      <c r="D290" s="38">
        <v>2767.1</v>
      </c>
      <c r="E290" s="38">
        <v>2735.5499999999997</v>
      </c>
      <c r="F290" s="38">
        <v>2704.6</v>
      </c>
      <c r="G290" s="38">
        <v>2673.0499999999997</v>
      </c>
      <c r="H290" s="38">
        <v>2798.0499999999997</v>
      </c>
      <c r="I290" s="38">
        <v>2829.6</v>
      </c>
      <c r="J290" s="38">
        <v>2860.5499999999997</v>
      </c>
      <c r="K290" s="31">
        <v>2798.65</v>
      </c>
      <c r="L290" s="31">
        <v>2736.15</v>
      </c>
      <c r="M290" s="31">
        <v>0.16555</v>
      </c>
      <c r="N290" s="1"/>
      <c r="O290" s="1"/>
    </row>
    <row r="291" spans="1:15" ht="12.75" customHeight="1">
      <c r="A291" s="33">
        <v>281</v>
      </c>
      <c r="B291" s="58" t="s">
        <v>163</v>
      </c>
      <c r="C291" s="31">
        <v>129.80000000000001</v>
      </c>
      <c r="D291" s="38">
        <v>129.83333333333334</v>
      </c>
      <c r="E291" s="38">
        <v>128.66666666666669</v>
      </c>
      <c r="F291" s="38">
        <v>127.53333333333333</v>
      </c>
      <c r="G291" s="38">
        <v>126.36666666666667</v>
      </c>
      <c r="H291" s="38">
        <v>130.9666666666667</v>
      </c>
      <c r="I291" s="38">
        <v>132.13333333333338</v>
      </c>
      <c r="J291" s="38">
        <v>133.26666666666671</v>
      </c>
      <c r="K291" s="31">
        <v>131</v>
      </c>
      <c r="L291" s="31">
        <v>128.69999999999999</v>
      </c>
      <c r="M291" s="31">
        <v>81.427379999999999</v>
      </c>
      <c r="N291" s="1"/>
      <c r="O291" s="1"/>
    </row>
    <row r="292" spans="1:15" ht="12.75" customHeight="1">
      <c r="A292" s="33">
        <v>282</v>
      </c>
      <c r="B292" s="58" t="s">
        <v>169</v>
      </c>
      <c r="C292" s="31">
        <v>4602.5</v>
      </c>
      <c r="D292" s="38">
        <v>4581.4666666666662</v>
      </c>
      <c r="E292" s="38">
        <v>4537.9333333333325</v>
      </c>
      <c r="F292" s="38">
        <v>4473.3666666666659</v>
      </c>
      <c r="G292" s="38">
        <v>4429.8333333333321</v>
      </c>
      <c r="H292" s="38">
        <v>4646.0333333333328</v>
      </c>
      <c r="I292" s="38">
        <v>4689.5666666666675</v>
      </c>
      <c r="J292" s="38">
        <v>4754.1333333333332</v>
      </c>
      <c r="K292" s="31">
        <v>4625</v>
      </c>
      <c r="L292" s="31">
        <v>4516.8999999999996</v>
      </c>
      <c r="M292" s="31">
        <v>2.7759900000000002</v>
      </c>
      <c r="N292" s="1"/>
      <c r="O292" s="1"/>
    </row>
    <row r="293" spans="1:15" ht="12.75" customHeight="1">
      <c r="A293" s="33">
        <v>283</v>
      </c>
      <c r="B293" s="58" t="s">
        <v>447</v>
      </c>
      <c r="C293" s="31">
        <v>15162.85</v>
      </c>
      <c r="D293" s="38">
        <v>15159.283333333333</v>
      </c>
      <c r="E293" s="38">
        <v>15028.566666666666</v>
      </c>
      <c r="F293" s="38">
        <v>14894.283333333333</v>
      </c>
      <c r="G293" s="38">
        <v>14763.566666666666</v>
      </c>
      <c r="H293" s="38">
        <v>15293.566666666666</v>
      </c>
      <c r="I293" s="38">
        <v>15424.283333333333</v>
      </c>
      <c r="J293" s="38">
        <v>15558.566666666666</v>
      </c>
      <c r="K293" s="31">
        <v>15290</v>
      </c>
      <c r="L293" s="31">
        <v>15025</v>
      </c>
      <c r="M293" s="31">
        <v>4.8930000000000001E-2</v>
      </c>
      <c r="N293" s="1"/>
      <c r="O293" s="1"/>
    </row>
    <row r="294" spans="1:15" ht="12.75" customHeight="1">
      <c r="A294" s="33">
        <v>284</v>
      </c>
      <c r="B294" s="58" t="s">
        <v>167</v>
      </c>
      <c r="C294" s="31">
        <v>2732.95</v>
      </c>
      <c r="D294" s="38">
        <v>2730.65</v>
      </c>
      <c r="E294" s="38">
        <v>2722.3</v>
      </c>
      <c r="F294" s="38">
        <v>2711.65</v>
      </c>
      <c r="G294" s="38">
        <v>2703.3</v>
      </c>
      <c r="H294" s="38">
        <v>2741.3</v>
      </c>
      <c r="I294" s="38">
        <v>2749.6499999999996</v>
      </c>
      <c r="J294" s="38">
        <v>2760.3</v>
      </c>
      <c r="K294" s="31">
        <v>2739</v>
      </c>
      <c r="L294" s="31">
        <v>2720</v>
      </c>
      <c r="M294" s="31">
        <v>10.66447</v>
      </c>
      <c r="N294" s="1"/>
      <c r="O294" s="1"/>
    </row>
    <row r="295" spans="1:15" ht="12.75" customHeight="1">
      <c r="A295" s="33">
        <v>285</v>
      </c>
      <c r="B295" s="58" t="s">
        <v>448</v>
      </c>
      <c r="C295" s="31">
        <v>455.4</v>
      </c>
      <c r="D295" s="38">
        <v>457.98333333333329</v>
      </c>
      <c r="E295" s="38">
        <v>449.51666666666659</v>
      </c>
      <c r="F295" s="38">
        <v>443.63333333333333</v>
      </c>
      <c r="G295" s="38">
        <v>435.16666666666663</v>
      </c>
      <c r="H295" s="38">
        <v>463.86666666666656</v>
      </c>
      <c r="I295" s="38">
        <v>472.33333333333326</v>
      </c>
      <c r="J295" s="38">
        <v>478.21666666666653</v>
      </c>
      <c r="K295" s="31">
        <v>466.45</v>
      </c>
      <c r="L295" s="31">
        <v>452.1</v>
      </c>
      <c r="M295" s="31">
        <v>16.003599999999999</v>
      </c>
      <c r="N295" s="1"/>
      <c r="O295" s="1"/>
    </row>
    <row r="296" spans="1:15" ht="12.75" customHeight="1">
      <c r="A296" s="33">
        <v>286</v>
      </c>
      <c r="B296" s="58" t="s">
        <v>165</v>
      </c>
      <c r="C296" s="31">
        <v>406.6</v>
      </c>
      <c r="D296" s="38">
        <v>404</v>
      </c>
      <c r="E296" s="38">
        <v>397.05</v>
      </c>
      <c r="F296" s="38">
        <v>387.5</v>
      </c>
      <c r="G296" s="38">
        <v>380.55</v>
      </c>
      <c r="H296" s="38">
        <v>413.55</v>
      </c>
      <c r="I296" s="38">
        <v>420.50000000000006</v>
      </c>
      <c r="J296" s="38">
        <v>430.05</v>
      </c>
      <c r="K296" s="31">
        <v>410.95</v>
      </c>
      <c r="L296" s="31">
        <v>394.45</v>
      </c>
      <c r="M296" s="31">
        <v>24.285360000000001</v>
      </c>
      <c r="N296" s="1"/>
      <c r="O296" s="1"/>
    </row>
    <row r="297" spans="1:15" ht="12.75" customHeight="1">
      <c r="A297" s="33">
        <v>287</v>
      </c>
      <c r="B297" s="58" t="s">
        <v>449</v>
      </c>
      <c r="C297" s="31">
        <v>312.85000000000002</v>
      </c>
      <c r="D297" s="38">
        <v>312.25</v>
      </c>
      <c r="E297" s="38">
        <v>306.5</v>
      </c>
      <c r="F297" s="38">
        <v>300.14999999999998</v>
      </c>
      <c r="G297" s="38">
        <v>294.39999999999998</v>
      </c>
      <c r="H297" s="38">
        <v>318.60000000000002</v>
      </c>
      <c r="I297" s="38">
        <v>324.35000000000002</v>
      </c>
      <c r="J297" s="38">
        <v>330.70000000000005</v>
      </c>
      <c r="K297" s="31">
        <v>318</v>
      </c>
      <c r="L297" s="31">
        <v>305.89999999999998</v>
      </c>
      <c r="M297" s="31">
        <v>28.083780000000001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106.1</v>
      </c>
      <c r="D298" s="38">
        <v>106.55</v>
      </c>
      <c r="E298" s="38">
        <v>105.05</v>
      </c>
      <c r="F298" s="38">
        <v>104</v>
      </c>
      <c r="G298" s="38">
        <v>102.5</v>
      </c>
      <c r="H298" s="38">
        <v>107.6</v>
      </c>
      <c r="I298" s="38">
        <v>109.1</v>
      </c>
      <c r="J298" s="38">
        <v>110.14999999999999</v>
      </c>
      <c r="K298" s="31">
        <v>108.05</v>
      </c>
      <c r="L298" s="31">
        <v>105.5</v>
      </c>
      <c r="M298" s="31">
        <v>97.293610000000001</v>
      </c>
      <c r="N298" s="1"/>
      <c r="O298" s="1"/>
    </row>
    <row r="299" spans="1:15" ht="12.75" customHeight="1">
      <c r="A299" s="33">
        <v>289</v>
      </c>
      <c r="B299" s="58" t="s">
        <v>166</v>
      </c>
      <c r="C299" s="31">
        <v>451.05</v>
      </c>
      <c r="D299" s="38">
        <v>452.4666666666667</v>
      </c>
      <c r="E299" s="38">
        <v>445.73333333333341</v>
      </c>
      <c r="F299" s="38">
        <v>440.41666666666669</v>
      </c>
      <c r="G299" s="38">
        <v>433.68333333333339</v>
      </c>
      <c r="H299" s="38">
        <v>457.78333333333342</v>
      </c>
      <c r="I299" s="38">
        <v>464.51666666666677</v>
      </c>
      <c r="J299" s="38">
        <v>469.83333333333343</v>
      </c>
      <c r="K299" s="31">
        <v>459.2</v>
      </c>
      <c r="L299" s="31">
        <v>447.15</v>
      </c>
      <c r="M299" s="31">
        <v>58.49342</v>
      </c>
      <c r="N299" s="1"/>
      <c r="O299" s="1"/>
    </row>
    <row r="300" spans="1:15" ht="12.75" customHeight="1">
      <c r="A300" s="33">
        <v>290</v>
      </c>
      <c r="B300" s="58" t="s">
        <v>284</v>
      </c>
      <c r="C300" s="31">
        <v>660</v>
      </c>
      <c r="D300" s="38">
        <v>662.7166666666667</v>
      </c>
      <c r="E300" s="38">
        <v>656.38333333333344</v>
      </c>
      <c r="F300" s="38">
        <v>652.76666666666677</v>
      </c>
      <c r="G300" s="38">
        <v>646.43333333333351</v>
      </c>
      <c r="H300" s="38">
        <v>666.33333333333337</v>
      </c>
      <c r="I300" s="38">
        <v>672.66666666666663</v>
      </c>
      <c r="J300" s="38">
        <v>676.2833333333333</v>
      </c>
      <c r="K300" s="31">
        <v>669.05</v>
      </c>
      <c r="L300" s="31">
        <v>659.1</v>
      </c>
      <c r="M300" s="31">
        <v>18.781860000000002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6605.9</v>
      </c>
      <c r="D301" s="38">
        <v>6636.9833333333336</v>
      </c>
      <c r="E301" s="38">
        <v>6498.9666666666672</v>
      </c>
      <c r="F301" s="38">
        <v>6392.0333333333338</v>
      </c>
      <c r="G301" s="38">
        <v>6254.0166666666673</v>
      </c>
      <c r="H301" s="38">
        <v>6743.916666666667</v>
      </c>
      <c r="I301" s="38">
        <v>6881.9333333333334</v>
      </c>
      <c r="J301" s="38">
        <v>6988.8666666666668</v>
      </c>
      <c r="K301" s="31">
        <v>6775</v>
      </c>
      <c r="L301" s="31">
        <v>6530.05</v>
      </c>
      <c r="M301" s="31">
        <v>1.3688400000000001</v>
      </c>
      <c r="N301" s="1"/>
      <c r="O301" s="1"/>
    </row>
    <row r="302" spans="1:15" ht="12.75" customHeight="1">
      <c r="A302" s="33">
        <v>292</v>
      </c>
      <c r="B302" s="58" t="s">
        <v>168</v>
      </c>
      <c r="C302" s="31">
        <v>5426.15</v>
      </c>
      <c r="D302" s="38">
        <v>5409.833333333333</v>
      </c>
      <c r="E302" s="38">
        <v>5357.6666666666661</v>
      </c>
      <c r="F302" s="38">
        <v>5289.1833333333334</v>
      </c>
      <c r="G302" s="38">
        <v>5237.0166666666664</v>
      </c>
      <c r="H302" s="38">
        <v>5478.3166666666657</v>
      </c>
      <c r="I302" s="38">
        <v>5530.4833333333318</v>
      </c>
      <c r="J302" s="38">
        <v>5598.9666666666653</v>
      </c>
      <c r="K302" s="31">
        <v>5462</v>
      </c>
      <c r="L302" s="31">
        <v>5341.35</v>
      </c>
      <c r="M302" s="31">
        <v>6.0082399999999998</v>
      </c>
      <c r="N302" s="1"/>
      <c r="O302" s="1"/>
    </row>
    <row r="303" spans="1:15" ht="12.75" customHeight="1">
      <c r="A303" s="33">
        <v>293</v>
      </c>
      <c r="B303" s="58" t="s">
        <v>170</v>
      </c>
      <c r="C303" s="31">
        <v>1119.25</v>
      </c>
      <c r="D303" s="38">
        <v>1114.6833333333334</v>
      </c>
      <c r="E303" s="38">
        <v>1100.4666666666667</v>
      </c>
      <c r="F303" s="38">
        <v>1081.6833333333334</v>
      </c>
      <c r="G303" s="38">
        <v>1067.4666666666667</v>
      </c>
      <c r="H303" s="38">
        <v>1133.4666666666667</v>
      </c>
      <c r="I303" s="38">
        <v>1147.6833333333334</v>
      </c>
      <c r="J303" s="38">
        <v>1166.4666666666667</v>
      </c>
      <c r="K303" s="31">
        <v>1128.9000000000001</v>
      </c>
      <c r="L303" s="31">
        <v>1095.9000000000001</v>
      </c>
      <c r="M303" s="31">
        <v>12.25586</v>
      </c>
      <c r="N303" s="1"/>
      <c r="O303" s="1"/>
    </row>
    <row r="304" spans="1:15" ht="12.75" customHeight="1">
      <c r="A304" s="33">
        <v>294</v>
      </c>
      <c r="B304" s="58" t="s">
        <v>451</v>
      </c>
      <c r="C304" s="31">
        <v>1496.85</v>
      </c>
      <c r="D304" s="38">
        <v>1490.6166666666668</v>
      </c>
      <c r="E304" s="38">
        <v>1481.2333333333336</v>
      </c>
      <c r="F304" s="38">
        <v>1465.6166666666668</v>
      </c>
      <c r="G304" s="38">
        <v>1456.2333333333336</v>
      </c>
      <c r="H304" s="38">
        <v>1506.2333333333336</v>
      </c>
      <c r="I304" s="38">
        <v>1515.6166666666668</v>
      </c>
      <c r="J304" s="38">
        <v>1531.2333333333336</v>
      </c>
      <c r="K304" s="31">
        <v>1500</v>
      </c>
      <c r="L304" s="31">
        <v>1475</v>
      </c>
      <c r="M304" s="31">
        <v>0.40450000000000003</v>
      </c>
      <c r="N304" s="1"/>
      <c r="O304" s="1"/>
    </row>
    <row r="305" spans="1:15" ht="12.75" customHeight="1">
      <c r="A305" s="33">
        <v>295</v>
      </c>
      <c r="B305" s="58" t="s">
        <v>454</v>
      </c>
      <c r="C305" s="31">
        <v>734.95</v>
      </c>
      <c r="D305" s="38">
        <v>726.4</v>
      </c>
      <c r="E305" s="38">
        <v>713.75</v>
      </c>
      <c r="F305" s="38">
        <v>692.55000000000007</v>
      </c>
      <c r="G305" s="38">
        <v>679.90000000000009</v>
      </c>
      <c r="H305" s="38">
        <v>747.59999999999991</v>
      </c>
      <c r="I305" s="38">
        <v>760.24999999999977</v>
      </c>
      <c r="J305" s="38">
        <v>781.44999999999982</v>
      </c>
      <c r="K305" s="31">
        <v>739.05</v>
      </c>
      <c r="L305" s="31">
        <v>705.2</v>
      </c>
      <c r="M305" s="31">
        <v>21.38692</v>
      </c>
      <c r="N305" s="1"/>
      <c r="O305" s="1"/>
    </row>
    <row r="306" spans="1:15" ht="12.75" customHeight="1">
      <c r="A306" s="33">
        <v>296</v>
      </c>
      <c r="B306" s="58" t="s">
        <v>180</v>
      </c>
      <c r="C306" s="31">
        <v>1032.55</v>
      </c>
      <c r="D306" s="38">
        <v>1034.2833333333333</v>
      </c>
      <c r="E306" s="38">
        <v>1026.9166666666665</v>
      </c>
      <c r="F306" s="38">
        <v>1021.2833333333333</v>
      </c>
      <c r="G306" s="38">
        <v>1013.9166666666665</v>
      </c>
      <c r="H306" s="38">
        <v>1039.9166666666665</v>
      </c>
      <c r="I306" s="38">
        <v>1047.2833333333333</v>
      </c>
      <c r="J306" s="38">
        <v>1052.9166666666665</v>
      </c>
      <c r="K306" s="31">
        <v>1041.6500000000001</v>
      </c>
      <c r="L306" s="31">
        <v>1028.6500000000001</v>
      </c>
      <c r="M306" s="31">
        <v>4.0753300000000001</v>
      </c>
      <c r="N306" s="1"/>
      <c r="O306" s="1"/>
    </row>
    <row r="307" spans="1:15" ht="12.75" customHeight="1">
      <c r="A307" s="33">
        <v>297</v>
      </c>
      <c r="B307" s="58" t="s">
        <v>172</v>
      </c>
      <c r="C307" s="31">
        <v>292.64999999999998</v>
      </c>
      <c r="D307" s="38">
        <v>295.05</v>
      </c>
      <c r="E307" s="38">
        <v>288.60000000000002</v>
      </c>
      <c r="F307" s="38">
        <v>284.55</v>
      </c>
      <c r="G307" s="38">
        <v>278.10000000000002</v>
      </c>
      <c r="H307" s="38">
        <v>299.10000000000002</v>
      </c>
      <c r="I307" s="38">
        <v>305.54999999999995</v>
      </c>
      <c r="J307" s="38">
        <v>309.60000000000002</v>
      </c>
      <c r="K307" s="31">
        <v>301.5</v>
      </c>
      <c r="L307" s="31">
        <v>291</v>
      </c>
      <c r="M307" s="31">
        <v>38.390309999999999</v>
      </c>
      <c r="N307" s="1"/>
      <c r="O307" s="1"/>
    </row>
    <row r="308" spans="1:15" ht="12.75" customHeight="1">
      <c r="A308" s="33">
        <v>298</v>
      </c>
      <c r="B308" s="58" t="s">
        <v>171</v>
      </c>
      <c r="C308" s="31">
        <v>1571.15</v>
      </c>
      <c r="D308" s="38">
        <v>1573.5</v>
      </c>
      <c r="E308" s="38">
        <v>1562.9</v>
      </c>
      <c r="F308" s="38">
        <v>1554.65</v>
      </c>
      <c r="G308" s="38">
        <v>1544.0500000000002</v>
      </c>
      <c r="H308" s="38">
        <v>1581.75</v>
      </c>
      <c r="I308" s="38">
        <v>1592.35</v>
      </c>
      <c r="J308" s="38">
        <v>1600.6</v>
      </c>
      <c r="K308" s="31">
        <v>1584.1</v>
      </c>
      <c r="L308" s="31">
        <v>1565.25</v>
      </c>
      <c r="M308" s="31">
        <v>10.78759</v>
      </c>
      <c r="N308" s="1"/>
      <c r="O308" s="1"/>
    </row>
    <row r="309" spans="1:15" ht="12.75" customHeight="1">
      <c r="A309" s="33">
        <v>299</v>
      </c>
      <c r="B309" s="58" t="s">
        <v>455</v>
      </c>
      <c r="C309" s="31">
        <v>405.75</v>
      </c>
      <c r="D309" s="38">
        <v>410.2166666666667</v>
      </c>
      <c r="E309" s="38">
        <v>398.43333333333339</v>
      </c>
      <c r="F309" s="38">
        <v>391.11666666666667</v>
      </c>
      <c r="G309" s="38">
        <v>379.33333333333337</v>
      </c>
      <c r="H309" s="38">
        <v>417.53333333333342</v>
      </c>
      <c r="I309" s="38">
        <v>429.31666666666672</v>
      </c>
      <c r="J309" s="38">
        <v>436.63333333333344</v>
      </c>
      <c r="K309" s="31">
        <v>422</v>
      </c>
      <c r="L309" s="31">
        <v>402.9</v>
      </c>
      <c r="M309" s="31">
        <v>3.36442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563.70000000000005</v>
      </c>
      <c r="D310" s="38">
        <v>565.65</v>
      </c>
      <c r="E310" s="38">
        <v>559.04999999999995</v>
      </c>
      <c r="F310" s="38">
        <v>554.4</v>
      </c>
      <c r="G310" s="38">
        <v>547.79999999999995</v>
      </c>
      <c r="H310" s="38">
        <v>570.29999999999995</v>
      </c>
      <c r="I310" s="38">
        <v>576.90000000000009</v>
      </c>
      <c r="J310" s="38">
        <v>581.54999999999995</v>
      </c>
      <c r="K310" s="31">
        <v>572.25</v>
      </c>
      <c r="L310" s="31">
        <v>561</v>
      </c>
      <c r="M310" s="31">
        <v>1.8177700000000001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407.35</v>
      </c>
      <c r="D311" s="38">
        <v>409.08333333333331</v>
      </c>
      <c r="E311" s="38">
        <v>404.81666666666661</v>
      </c>
      <c r="F311" s="38">
        <v>402.2833333333333</v>
      </c>
      <c r="G311" s="38">
        <v>398.01666666666659</v>
      </c>
      <c r="H311" s="38">
        <v>411.61666666666662</v>
      </c>
      <c r="I311" s="38">
        <v>415.88333333333338</v>
      </c>
      <c r="J311" s="38">
        <v>418.41666666666663</v>
      </c>
      <c r="K311" s="31">
        <v>413.35</v>
      </c>
      <c r="L311" s="31">
        <v>406.55</v>
      </c>
      <c r="M311" s="31">
        <v>2.0243799999999998</v>
      </c>
      <c r="N311" s="1"/>
      <c r="O311" s="1"/>
    </row>
    <row r="312" spans="1:15" ht="12.75" customHeight="1">
      <c r="A312" s="33">
        <v>302</v>
      </c>
      <c r="B312" s="58" t="s">
        <v>173</v>
      </c>
      <c r="C312" s="31">
        <v>150.75</v>
      </c>
      <c r="D312" s="38">
        <v>151.18333333333331</v>
      </c>
      <c r="E312" s="38">
        <v>148.41666666666663</v>
      </c>
      <c r="F312" s="38">
        <v>146.08333333333331</v>
      </c>
      <c r="G312" s="38">
        <v>143.31666666666663</v>
      </c>
      <c r="H312" s="38">
        <v>153.51666666666662</v>
      </c>
      <c r="I312" s="38">
        <v>156.28333333333333</v>
      </c>
      <c r="J312" s="38">
        <v>158.61666666666662</v>
      </c>
      <c r="K312" s="31">
        <v>153.94999999999999</v>
      </c>
      <c r="L312" s="31">
        <v>148.85</v>
      </c>
      <c r="M312" s="31">
        <v>60.620600000000003</v>
      </c>
      <c r="N312" s="1"/>
      <c r="O312" s="1"/>
    </row>
    <row r="313" spans="1:15" ht="12.75" customHeight="1">
      <c r="A313" s="33">
        <v>303</v>
      </c>
      <c r="B313" s="58" t="s">
        <v>458</v>
      </c>
      <c r="C313" s="31">
        <v>97.05</v>
      </c>
      <c r="D313" s="38">
        <v>97.5</v>
      </c>
      <c r="E313" s="38">
        <v>95.6</v>
      </c>
      <c r="F313" s="38">
        <v>94.149999999999991</v>
      </c>
      <c r="G313" s="38">
        <v>92.249999999999986</v>
      </c>
      <c r="H313" s="38">
        <v>98.95</v>
      </c>
      <c r="I313" s="38">
        <v>100.85000000000001</v>
      </c>
      <c r="J313" s="38">
        <v>102.30000000000001</v>
      </c>
      <c r="K313" s="31">
        <v>99.4</v>
      </c>
      <c r="L313" s="31">
        <v>96.05</v>
      </c>
      <c r="M313" s="31">
        <v>72.155360000000002</v>
      </c>
      <c r="N313" s="1"/>
      <c r="O313" s="1"/>
    </row>
    <row r="314" spans="1:15" ht="12.75" customHeight="1">
      <c r="A314" s="33">
        <v>304</v>
      </c>
      <c r="B314" s="58" t="s">
        <v>871</v>
      </c>
      <c r="C314" s="31">
        <v>1772.15</v>
      </c>
      <c r="D314" s="38">
        <v>1763.4666666666665</v>
      </c>
      <c r="E314" s="38">
        <v>1742.9333333333329</v>
      </c>
      <c r="F314" s="38">
        <v>1713.7166666666665</v>
      </c>
      <c r="G314" s="38">
        <v>1693.1833333333329</v>
      </c>
      <c r="H314" s="38">
        <v>1792.6833333333329</v>
      </c>
      <c r="I314" s="38">
        <v>1813.2166666666662</v>
      </c>
      <c r="J314" s="38">
        <v>1842.4333333333329</v>
      </c>
      <c r="K314" s="31">
        <v>1784</v>
      </c>
      <c r="L314" s="31">
        <v>1734.25</v>
      </c>
      <c r="M314" s="31">
        <v>1.41018</v>
      </c>
      <c r="N314" s="1"/>
      <c r="O314" s="1"/>
    </row>
    <row r="315" spans="1:15" ht="12.75" customHeight="1">
      <c r="A315" s="33">
        <v>305</v>
      </c>
      <c r="B315" s="58" t="s">
        <v>174</v>
      </c>
      <c r="C315" s="31">
        <v>577.65</v>
      </c>
      <c r="D315" s="38">
        <v>578.05000000000007</v>
      </c>
      <c r="E315" s="38">
        <v>573.85000000000014</v>
      </c>
      <c r="F315" s="38">
        <v>570.05000000000007</v>
      </c>
      <c r="G315" s="38">
        <v>565.85000000000014</v>
      </c>
      <c r="H315" s="38">
        <v>581.85000000000014</v>
      </c>
      <c r="I315" s="38">
        <v>586.05000000000018</v>
      </c>
      <c r="J315" s="38">
        <v>589.85000000000014</v>
      </c>
      <c r="K315" s="31">
        <v>582.25</v>
      </c>
      <c r="L315" s="31">
        <v>574.25</v>
      </c>
      <c r="M315" s="31">
        <v>18.304849999999998</v>
      </c>
      <c r="N315" s="1"/>
      <c r="O315" s="1"/>
    </row>
    <row r="316" spans="1:15" ht="12.75" customHeight="1">
      <c r="A316" s="33">
        <v>306</v>
      </c>
      <c r="B316" s="58" t="s">
        <v>175</v>
      </c>
      <c r="C316" s="31">
        <v>10262.1</v>
      </c>
      <c r="D316" s="38">
        <v>10306.866666666667</v>
      </c>
      <c r="E316" s="38">
        <v>10201.033333333333</v>
      </c>
      <c r="F316" s="38">
        <v>10139.966666666665</v>
      </c>
      <c r="G316" s="38">
        <v>10034.133333333331</v>
      </c>
      <c r="H316" s="38">
        <v>10367.933333333334</v>
      </c>
      <c r="I316" s="38">
        <v>10473.766666666666</v>
      </c>
      <c r="J316" s="38">
        <v>10534.833333333336</v>
      </c>
      <c r="K316" s="31">
        <v>10412.700000000001</v>
      </c>
      <c r="L316" s="31">
        <v>10245.799999999999</v>
      </c>
      <c r="M316" s="31">
        <v>5.0710699999999997</v>
      </c>
      <c r="N316" s="1"/>
      <c r="O316" s="1"/>
    </row>
    <row r="317" spans="1:15" ht="12.75" customHeight="1">
      <c r="A317" s="33">
        <v>307</v>
      </c>
      <c r="B317" s="58" t="s">
        <v>459</v>
      </c>
      <c r="C317" s="31">
        <v>2430.6999999999998</v>
      </c>
      <c r="D317" s="38">
        <v>2412.6333333333332</v>
      </c>
      <c r="E317" s="38">
        <v>2364.2666666666664</v>
      </c>
      <c r="F317" s="38">
        <v>2297.833333333333</v>
      </c>
      <c r="G317" s="38">
        <v>2249.4666666666662</v>
      </c>
      <c r="H317" s="38">
        <v>2479.0666666666666</v>
      </c>
      <c r="I317" s="38">
        <v>2527.4333333333334</v>
      </c>
      <c r="J317" s="38">
        <v>2593.8666666666668</v>
      </c>
      <c r="K317" s="31">
        <v>2461</v>
      </c>
      <c r="L317" s="31">
        <v>2346.1999999999998</v>
      </c>
      <c r="M317" s="31">
        <v>2.4175599999999999</v>
      </c>
      <c r="N317" s="1"/>
      <c r="O317" s="1"/>
    </row>
    <row r="318" spans="1:15" ht="12.75" customHeight="1">
      <c r="A318" s="33">
        <v>308</v>
      </c>
      <c r="B318" s="58" t="s">
        <v>179</v>
      </c>
      <c r="C318" s="31">
        <v>920.35</v>
      </c>
      <c r="D318" s="38">
        <v>923.56666666666661</v>
      </c>
      <c r="E318" s="38">
        <v>913.13333333333321</v>
      </c>
      <c r="F318" s="38">
        <v>905.91666666666663</v>
      </c>
      <c r="G318" s="38">
        <v>895.48333333333323</v>
      </c>
      <c r="H318" s="38">
        <v>930.78333333333319</v>
      </c>
      <c r="I318" s="38">
        <v>941.21666666666658</v>
      </c>
      <c r="J318" s="38">
        <v>948.43333333333317</v>
      </c>
      <c r="K318" s="31">
        <v>934</v>
      </c>
      <c r="L318" s="31">
        <v>916.35</v>
      </c>
      <c r="M318" s="31">
        <v>14.79612</v>
      </c>
      <c r="N318" s="1"/>
      <c r="O318" s="1"/>
    </row>
    <row r="319" spans="1:15" ht="12.75" customHeight="1">
      <c r="A319" s="33">
        <v>309</v>
      </c>
      <c r="B319" s="58" t="s">
        <v>286</v>
      </c>
      <c r="C319" s="31">
        <v>594.45000000000005</v>
      </c>
      <c r="D319" s="38">
        <v>588.95000000000005</v>
      </c>
      <c r="E319" s="38">
        <v>580.95000000000005</v>
      </c>
      <c r="F319" s="38">
        <v>567.45000000000005</v>
      </c>
      <c r="G319" s="38">
        <v>559.45000000000005</v>
      </c>
      <c r="H319" s="38">
        <v>602.45000000000005</v>
      </c>
      <c r="I319" s="38">
        <v>610.45000000000005</v>
      </c>
      <c r="J319" s="38">
        <v>623.95000000000005</v>
      </c>
      <c r="K319" s="31">
        <v>596.95000000000005</v>
      </c>
      <c r="L319" s="31">
        <v>575.45000000000005</v>
      </c>
      <c r="M319" s="31">
        <v>16.046340000000001</v>
      </c>
      <c r="N319" s="1"/>
      <c r="O319" s="1"/>
    </row>
    <row r="320" spans="1:15" ht="12.75" customHeight="1">
      <c r="A320" s="33">
        <v>310</v>
      </c>
      <c r="B320" s="58" t="s">
        <v>460</v>
      </c>
      <c r="C320" s="31">
        <v>1912.35</v>
      </c>
      <c r="D320" s="38">
        <v>1930.6499999999999</v>
      </c>
      <c r="E320" s="38">
        <v>1885.7999999999997</v>
      </c>
      <c r="F320" s="38">
        <v>1859.2499999999998</v>
      </c>
      <c r="G320" s="38">
        <v>1814.3999999999996</v>
      </c>
      <c r="H320" s="38">
        <v>1957.1999999999998</v>
      </c>
      <c r="I320" s="38">
        <v>2002.0499999999997</v>
      </c>
      <c r="J320" s="38">
        <v>2028.6</v>
      </c>
      <c r="K320" s="31">
        <v>1975.5</v>
      </c>
      <c r="L320" s="31">
        <v>1904.1</v>
      </c>
      <c r="M320" s="31">
        <v>13.763540000000001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826.7</v>
      </c>
      <c r="D321" s="38">
        <v>827.56666666666661</v>
      </c>
      <c r="E321" s="38">
        <v>820.13333333333321</v>
      </c>
      <c r="F321" s="38">
        <v>813.56666666666661</v>
      </c>
      <c r="G321" s="38">
        <v>806.13333333333321</v>
      </c>
      <c r="H321" s="38">
        <v>834.13333333333321</v>
      </c>
      <c r="I321" s="38">
        <v>841.56666666666661</v>
      </c>
      <c r="J321" s="38">
        <v>848.13333333333321</v>
      </c>
      <c r="K321" s="31">
        <v>835</v>
      </c>
      <c r="L321" s="31">
        <v>821</v>
      </c>
      <c r="M321" s="31">
        <v>4.0679999999999996</v>
      </c>
      <c r="N321" s="1"/>
      <c r="O321" s="1"/>
    </row>
    <row r="322" spans="1:15" ht="12.75" customHeight="1">
      <c r="A322" s="33">
        <v>312</v>
      </c>
      <c r="B322" s="58" t="s">
        <v>862</v>
      </c>
      <c r="C322" s="31">
        <v>1026.5999999999999</v>
      </c>
      <c r="D322" s="38">
        <v>1032.1833333333334</v>
      </c>
      <c r="E322" s="38">
        <v>1015.4166666666667</v>
      </c>
      <c r="F322" s="38">
        <v>1004.2333333333333</v>
      </c>
      <c r="G322" s="38">
        <v>987.4666666666667</v>
      </c>
      <c r="H322" s="38">
        <v>1043.3666666666668</v>
      </c>
      <c r="I322" s="38">
        <v>1060.1333333333332</v>
      </c>
      <c r="J322" s="38">
        <v>1071.3166666666668</v>
      </c>
      <c r="K322" s="31">
        <v>1048.95</v>
      </c>
      <c r="L322" s="31">
        <v>1021</v>
      </c>
      <c r="M322" s="31">
        <v>0.67335999999999996</v>
      </c>
      <c r="N322" s="1"/>
      <c r="O322" s="1"/>
    </row>
    <row r="323" spans="1:15" ht="12.75" customHeight="1">
      <c r="A323" s="33">
        <v>313</v>
      </c>
      <c r="B323" s="58" t="s">
        <v>462</v>
      </c>
      <c r="C323" s="31">
        <v>1047.3</v>
      </c>
      <c r="D323" s="38">
        <v>1045.2833333333335</v>
      </c>
      <c r="E323" s="38">
        <v>1034.0666666666671</v>
      </c>
      <c r="F323" s="38">
        <v>1020.8333333333335</v>
      </c>
      <c r="G323" s="38">
        <v>1009.616666666667</v>
      </c>
      <c r="H323" s="38">
        <v>1058.5166666666671</v>
      </c>
      <c r="I323" s="38">
        <v>1069.7333333333338</v>
      </c>
      <c r="J323" s="38">
        <v>1082.9666666666672</v>
      </c>
      <c r="K323" s="31">
        <v>1056.5</v>
      </c>
      <c r="L323" s="31">
        <v>1032.05</v>
      </c>
      <c r="M323" s="31">
        <v>0.99941999999999998</v>
      </c>
      <c r="N323" s="1"/>
      <c r="O323" s="1"/>
    </row>
    <row r="324" spans="1:15" ht="12.75" customHeight="1">
      <c r="A324" s="33">
        <v>314</v>
      </c>
      <c r="B324" s="58" t="s">
        <v>178</v>
      </c>
      <c r="C324" s="31">
        <v>1396.9</v>
      </c>
      <c r="D324" s="38">
        <v>1391.5</v>
      </c>
      <c r="E324" s="38">
        <v>1377.2</v>
      </c>
      <c r="F324" s="38">
        <v>1357.5</v>
      </c>
      <c r="G324" s="38">
        <v>1343.2</v>
      </c>
      <c r="H324" s="38">
        <v>1411.2</v>
      </c>
      <c r="I324" s="38">
        <v>1425.5000000000002</v>
      </c>
      <c r="J324" s="38">
        <v>1445.2</v>
      </c>
      <c r="K324" s="31">
        <v>1405.8</v>
      </c>
      <c r="L324" s="31">
        <v>1371.8</v>
      </c>
      <c r="M324" s="31">
        <v>1.8662399999999999</v>
      </c>
      <c r="N324" s="1"/>
      <c r="O324" s="1"/>
    </row>
    <row r="325" spans="1:15" ht="12.75" customHeight="1">
      <c r="A325" s="33">
        <v>315</v>
      </c>
      <c r="B325" s="58" t="s">
        <v>452</v>
      </c>
      <c r="C325" s="31">
        <v>63</v>
      </c>
      <c r="D325" s="38">
        <v>59.85</v>
      </c>
      <c r="E325" s="38">
        <v>56.7</v>
      </c>
      <c r="F325" s="38">
        <v>50.4</v>
      </c>
      <c r="G325" s="38">
        <v>47.25</v>
      </c>
      <c r="H325" s="38">
        <v>66.150000000000006</v>
      </c>
      <c r="I325" s="38">
        <v>69.3</v>
      </c>
      <c r="J325" s="38">
        <v>75.600000000000009</v>
      </c>
      <c r="K325" s="31">
        <v>63</v>
      </c>
      <c r="L325" s="31">
        <v>53.55</v>
      </c>
      <c r="M325" s="31">
        <v>1203.6318200000001</v>
      </c>
      <c r="N325" s="1"/>
      <c r="O325" s="1"/>
    </row>
    <row r="326" spans="1:15" ht="12.75" customHeight="1">
      <c r="A326" s="33">
        <v>316</v>
      </c>
      <c r="B326" s="58" t="s">
        <v>287</v>
      </c>
      <c r="C326" s="31">
        <v>65.45</v>
      </c>
      <c r="D326" s="38">
        <v>65.899999999999991</v>
      </c>
      <c r="E326" s="38">
        <v>64.34999999999998</v>
      </c>
      <c r="F326" s="38">
        <v>63.249999999999986</v>
      </c>
      <c r="G326" s="38">
        <v>61.699999999999974</v>
      </c>
      <c r="H326" s="38">
        <v>66.999999999999986</v>
      </c>
      <c r="I326" s="38">
        <v>68.55</v>
      </c>
      <c r="J326" s="38">
        <v>69.649999999999991</v>
      </c>
      <c r="K326" s="31">
        <v>67.45</v>
      </c>
      <c r="L326" s="31">
        <v>64.8</v>
      </c>
      <c r="M326" s="31">
        <v>62.505159999999997</v>
      </c>
      <c r="N326" s="1"/>
      <c r="O326" s="1"/>
    </row>
    <row r="327" spans="1:15" ht="12.75" customHeight="1">
      <c r="A327" s="33">
        <v>317</v>
      </c>
      <c r="B327" s="58" t="s">
        <v>463</v>
      </c>
      <c r="C327" s="31">
        <v>894.3</v>
      </c>
      <c r="D327" s="38">
        <v>896.80000000000007</v>
      </c>
      <c r="E327" s="38">
        <v>880.60000000000014</v>
      </c>
      <c r="F327" s="38">
        <v>866.90000000000009</v>
      </c>
      <c r="G327" s="38">
        <v>850.70000000000016</v>
      </c>
      <c r="H327" s="38">
        <v>910.50000000000011</v>
      </c>
      <c r="I327" s="38">
        <v>926.70000000000016</v>
      </c>
      <c r="J327" s="38">
        <v>940.40000000000009</v>
      </c>
      <c r="K327" s="31">
        <v>913</v>
      </c>
      <c r="L327" s="31">
        <v>883.1</v>
      </c>
      <c r="M327" s="31">
        <v>1.1004100000000001</v>
      </c>
      <c r="N327" s="1"/>
      <c r="O327" s="1"/>
    </row>
    <row r="328" spans="1:15" ht="12.75" customHeight="1">
      <c r="A328" s="33">
        <v>318</v>
      </c>
      <c r="B328" s="58" t="s">
        <v>182</v>
      </c>
      <c r="C328" s="31">
        <v>2521.9</v>
      </c>
      <c r="D328" s="38">
        <v>2519.0833333333335</v>
      </c>
      <c r="E328" s="38">
        <v>2486.166666666667</v>
      </c>
      <c r="F328" s="38">
        <v>2450.4333333333334</v>
      </c>
      <c r="G328" s="38">
        <v>2417.5166666666669</v>
      </c>
      <c r="H328" s="38">
        <v>2554.8166666666671</v>
      </c>
      <c r="I328" s="38">
        <v>2587.733333333334</v>
      </c>
      <c r="J328" s="38">
        <v>2623.4666666666672</v>
      </c>
      <c r="K328" s="31">
        <v>2552</v>
      </c>
      <c r="L328" s="31">
        <v>2483.35</v>
      </c>
      <c r="M328" s="31">
        <v>7.8716600000000003</v>
      </c>
      <c r="N328" s="1"/>
      <c r="O328" s="1"/>
    </row>
    <row r="329" spans="1:15" ht="12.75" customHeight="1">
      <c r="A329" s="33">
        <v>319</v>
      </c>
      <c r="B329" s="58" t="s">
        <v>183</v>
      </c>
      <c r="C329" s="31">
        <v>108520</v>
      </c>
      <c r="D329" s="38">
        <v>108402.71666666667</v>
      </c>
      <c r="E329" s="38">
        <v>108005.43333333335</v>
      </c>
      <c r="F329" s="38">
        <v>107490.86666666667</v>
      </c>
      <c r="G329" s="38">
        <v>107093.58333333334</v>
      </c>
      <c r="H329" s="38">
        <v>108917.28333333335</v>
      </c>
      <c r="I329" s="38">
        <v>109314.56666666668</v>
      </c>
      <c r="J329" s="38">
        <v>109829.13333333336</v>
      </c>
      <c r="K329" s="31">
        <v>108800</v>
      </c>
      <c r="L329" s="31">
        <v>107888.15</v>
      </c>
      <c r="M329" s="31">
        <v>3.4939999999999999E-2</v>
      </c>
      <c r="N329" s="1"/>
      <c r="O329" s="1"/>
    </row>
    <row r="330" spans="1:15" ht="12.75" customHeight="1">
      <c r="A330" s="33">
        <v>320</v>
      </c>
      <c r="B330" s="58" t="s">
        <v>453</v>
      </c>
      <c r="C330" s="31">
        <v>2746.2</v>
      </c>
      <c r="D330" s="38">
        <v>2750.4833333333336</v>
      </c>
      <c r="E330" s="38">
        <v>2710.0166666666673</v>
      </c>
      <c r="F330" s="38">
        <v>2673.8333333333339</v>
      </c>
      <c r="G330" s="38">
        <v>2633.3666666666677</v>
      </c>
      <c r="H330" s="38">
        <v>2786.666666666667</v>
      </c>
      <c r="I330" s="38">
        <v>2827.1333333333332</v>
      </c>
      <c r="J330" s="38">
        <v>2863.3166666666666</v>
      </c>
      <c r="K330" s="31">
        <v>2790.95</v>
      </c>
      <c r="L330" s="31">
        <v>2714.3</v>
      </c>
      <c r="M330" s="31">
        <v>6.0061299999999997</v>
      </c>
      <c r="N330" s="1"/>
      <c r="O330" s="1"/>
    </row>
    <row r="331" spans="1:15" ht="12.75" customHeight="1">
      <c r="A331" s="33">
        <v>321</v>
      </c>
      <c r="B331" s="58" t="s">
        <v>177</v>
      </c>
      <c r="C331" s="31">
        <v>1796</v>
      </c>
      <c r="D331" s="38">
        <v>1801.4833333333333</v>
      </c>
      <c r="E331" s="38">
        <v>1760.0666666666666</v>
      </c>
      <c r="F331" s="38">
        <v>1724.1333333333332</v>
      </c>
      <c r="G331" s="38">
        <v>1682.7166666666665</v>
      </c>
      <c r="H331" s="38">
        <v>1837.4166666666667</v>
      </c>
      <c r="I331" s="38">
        <v>1878.8333333333333</v>
      </c>
      <c r="J331" s="38">
        <v>1914.7666666666669</v>
      </c>
      <c r="K331" s="31">
        <v>1842.9</v>
      </c>
      <c r="L331" s="31">
        <v>1765.55</v>
      </c>
      <c r="M331" s="31">
        <v>4.0740499999999997</v>
      </c>
      <c r="N331" s="1"/>
      <c r="O331" s="1"/>
    </row>
    <row r="332" spans="1:15" ht="12.75" customHeight="1">
      <c r="A332" s="33">
        <v>322</v>
      </c>
      <c r="B332" s="58" t="s">
        <v>184</v>
      </c>
      <c r="C332" s="31">
        <v>1283</v>
      </c>
      <c r="D332" s="38">
        <v>1285.8333333333333</v>
      </c>
      <c r="E332" s="38">
        <v>1275.1666666666665</v>
      </c>
      <c r="F332" s="38">
        <v>1267.3333333333333</v>
      </c>
      <c r="G332" s="38">
        <v>1256.6666666666665</v>
      </c>
      <c r="H332" s="38">
        <v>1293.6666666666665</v>
      </c>
      <c r="I332" s="38">
        <v>1304.333333333333</v>
      </c>
      <c r="J332" s="38">
        <v>1312.1666666666665</v>
      </c>
      <c r="K332" s="31">
        <v>1296.5</v>
      </c>
      <c r="L332" s="31">
        <v>1278</v>
      </c>
      <c r="M332" s="31">
        <v>8.2816399999999994</v>
      </c>
      <c r="N332" s="1"/>
      <c r="O332" s="1"/>
    </row>
    <row r="333" spans="1:15" ht="12.75" customHeight="1">
      <c r="A333" s="33">
        <v>323</v>
      </c>
      <c r="B333" s="58" t="s">
        <v>470</v>
      </c>
      <c r="C333" s="31">
        <v>1022.4</v>
      </c>
      <c r="D333" s="38">
        <v>1026.4666666666667</v>
      </c>
      <c r="E333" s="38">
        <v>1013.9333333333334</v>
      </c>
      <c r="F333" s="38">
        <v>1005.4666666666667</v>
      </c>
      <c r="G333" s="38">
        <v>992.93333333333339</v>
      </c>
      <c r="H333" s="38">
        <v>1034.9333333333334</v>
      </c>
      <c r="I333" s="38">
        <v>1047.4666666666667</v>
      </c>
      <c r="J333" s="38">
        <v>1055.9333333333334</v>
      </c>
      <c r="K333" s="31">
        <v>1039</v>
      </c>
      <c r="L333" s="31">
        <v>1018</v>
      </c>
      <c r="M333" s="31">
        <v>1.84463</v>
      </c>
      <c r="N333" s="1"/>
      <c r="O333" s="1"/>
    </row>
    <row r="334" spans="1:15" ht="12.75" customHeight="1">
      <c r="A334" s="33">
        <v>324</v>
      </c>
      <c r="B334" s="58" t="s">
        <v>464</v>
      </c>
      <c r="C334" s="31">
        <v>900.2</v>
      </c>
      <c r="D334" s="38">
        <v>903.1</v>
      </c>
      <c r="E334" s="38">
        <v>896.2</v>
      </c>
      <c r="F334" s="38">
        <v>892.2</v>
      </c>
      <c r="G334" s="38">
        <v>885.30000000000007</v>
      </c>
      <c r="H334" s="38">
        <v>907.1</v>
      </c>
      <c r="I334" s="38">
        <v>913.99999999999989</v>
      </c>
      <c r="J334" s="38">
        <v>918</v>
      </c>
      <c r="K334" s="31">
        <v>910</v>
      </c>
      <c r="L334" s="31">
        <v>899.1</v>
      </c>
      <c r="M334" s="31">
        <v>4.0098500000000001</v>
      </c>
      <c r="N334" s="1"/>
      <c r="O334" s="1"/>
    </row>
    <row r="335" spans="1:15" ht="12.75" customHeight="1">
      <c r="A335" s="33">
        <v>325</v>
      </c>
      <c r="B335" s="58" t="s">
        <v>185</v>
      </c>
      <c r="C335" s="31">
        <v>102.45</v>
      </c>
      <c r="D335" s="38">
        <v>102.66666666666667</v>
      </c>
      <c r="E335" s="38">
        <v>100.83333333333334</v>
      </c>
      <c r="F335" s="38">
        <v>99.216666666666669</v>
      </c>
      <c r="G335" s="38">
        <v>97.38333333333334</v>
      </c>
      <c r="H335" s="38">
        <v>104.28333333333335</v>
      </c>
      <c r="I335" s="38">
        <v>106.11666666666669</v>
      </c>
      <c r="J335" s="38">
        <v>107.73333333333335</v>
      </c>
      <c r="K335" s="31">
        <v>104.5</v>
      </c>
      <c r="L335" s="31">
        <v>101.05</v>
      </c>
      <c r="M335" s="31">
        <v>104.37911</v>
      </c>
      <c r="N335" s="1"/>
      <c r="O335" s="1"/>
    </row>
    <row r="336" spans="1:15" ht="12.75" customHeight="1">
      <c r="A336" s="33">
        <v>326</v>
      </c>
      <c r="B336" s="58" t="s">
        <v>187</v>
      </c>
      <c r="C336" s="31">
        <v>4605.3500000000004</v>
      </c>
      <c r="D336" s="38">
        <v>4601.45</v>
      </c>
      <c r="E336" s="38">
        <v>4563.8999999999996</v>
      </c>
      <c r="F336" s="38">
        <v>4522.45</v>
      </c>
      <c r="G336" s="38">
        <v>4484.8999999999996</v>
      </c>
      <c r="H336" s="38">
        <v>4642.8999999999996</v>
      </c>
      <c r="I336" s="38">
        <v>4680.4500000000007</v>
      </c>
      <c r="J336" s="38">
        <v>4721.8999999999996</v>
      </c>
      <c r="K336" s="31">
        <v>4639</v>
      </c>
      <c r="L336" s="31">
        <v>4560</v>
      </c>
      <c r="M336" s="31">
        <v>0.94874999999999998</v>
      </c>
      <c r="N336" s="1"/>
      <c r="O336" s="1"/>
    </row>
    <row r="337" spans="1:15" ht="12.75" customHeight="1">
      <c r="A337" s="33">
        <v>327</v>
      </c>
      <c r="B337" s="58" t="s">
        <v>471</v>
      </c>
      <c r="C337" s="31">
        <v>895.3</v>
      </c>
      <c r="D337" s="38">
        <v>881.7166666666667</v>
      </c>
      <c r="E337" s="38">
        <v>857.43333333333339</v>
      </c>
      <c r="F337" s="38">
        <v>819.56666666666672</v>
      </c>
      <c r="G337" s="38">
        <v>795.28333333333342</v>
      </c>
      <c r="H337" s="38">
        <v>919.58333333333337</v>
      </c>
      <c r="I337" s="38">
        <v>943.86666666666667</v>
      </c>
      <c r="J337" s="38">
        <v>981.73333333333335</v>
      </c>
      <c r="K337" s="31">
        <v>906</v>
      </c>
      <c r="L337" s="31">
        <v>843.85</v>
      </c>
      <c r="M337" s="31">
        <v>56.288519999999998</v>
      </c>
      <c r="N337" s="1"/>
      <c r="O337" s="1"/>
    </row>
    <row r="338" spans="1:15" ht="12.75" customHeight="1">
      <c r="A338" s="33">
        <v>328</v>
      </c>
      <c r="B338" s="58" t="s">
        <v>465</v>
      </c>
      <c r="C338" s="31">
        <v>59.65</v>
      </c>
      <c r="D338" s="38">
        <v>58.616666666666667</v>
      </c>
      <c r="E338" s="38">
        <v>56.083333333333336</v>
      </c>
      <c r="F338" s="38">
        <v>52.516666666666666</v>
      </c>
      <c r="G338" s="38">
        <v>49.983333333333334</v>
      </c>
      <c r="H338" s="38">
        <v>62.183333333333337</v>
      </c>
      <c r="I338" s="38">
        <v>64.716666666666669</v>
      </c>
      <c r="J338" s="38">
        <v>68.283333333333331</v>
      </c>
      <c r="K338" s="31">
        <v>61.15</v>
      </c>
      <c r="L338" s="31">
        <v>55.05</v>
      </c>
      <c r="M338" s="31">
        <v>837.85937999999999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170.05</v>
      </c>
      <c r="D339" s="38">
        <v>170.25000000000003</v>
      </c>
      <c r="E339" s="38">
        <v>165.85000000000005</v>
      </c>
      <c r="F339" s="38">
        <v>161.65000000000003</v>
      </c>
      <c r="G339" s="38">
        <v>157.25000000000006</v>
      </c>
      <c r="H339" s="38">
        <v>174.45000000000005</v>
      </c>
      <c r="I339" s="38">
        <v>178.85000000000002</v>
      </c>
      <c r="J339" s="38">
        <v>183.05000000000004</v>
      </c>
      <c r="K339" s="31">
        <v>174.65</v>
      </c>
      <c r="L339" s="31">
        <v>166.05</v>
      </c>
      <c r="M339" s="31">
        <v>73.377880000000005</v>
      </c>
      <c r="N339" s="1"/>
      <c r="O339" s="1"/>
    </row>
    <row r="340" spans="1:15" ht="12.75" customHeight="1">
      <c r="A340" s="33">
        <v>330</v>
      </c>
      <c r="B340" s="58" t="s">
        <v>188</v>
      </c>
      <c r="C340" s="31">
        <v>21954.45</v>
      </c>
      <c r="D340" s="38">
        <v>21902.533333333336</v>
      </c>
      <c r="E340" s="38">
        <v>21806.466666666674</v>
      </c>
      <c r="F340" s="38">
        <v>21658.483333333337</v>
      </c>
      <c r="G340" s="38">
        <v>21562.416666666675</v>
      </c>
      <c r="H340" s="38">
        <v>22050.516666666674</v>
      </c>
      <c r="I340" s="38">
        <v>22146.583333333332</v>
      </c>
      <c r="J340" s="38">
        <v>22294.566666666673</v>
      </c>
      <c r="K340" s="31">
        <v>21998.6</v>
      </c>
      <c r="L340" s="31">
        <v>21754.55</v>
      </c>
      <c r="M340" s="31">
        <v>0.62312999999999996</v>
      </c>
      <c r="N340" s="1"/>
      <c r="O340" s="1"/>
    </row>
    <row r="341" spans="1:15" ht="12.75" customHeight="1">
      <c r="A341" s="33">
        <v>331</v>
      </c>
      <c r="B341" s="58" t="s">
        <v>472</v>
      </c>
      <c r="C341" s="31">
        <v>74.45</v>
      </c>
      <c r="D341" s="38">
        <v>74.016666666666666</v>
      </c>
      <c r="E341" s="38">
        <v>71.633333333333326</v>
      </c>
      <c r="F341" s="38">
        <v>68.816666666666663</v>
      </c>
      <c r="G341" s="38">
        <v>66.433333333333323</v>
      </c>
      <c r="H341" s="38">
        <v>76.833333333333329</v>
      </c>
      <c r="I341" s="38">
        <v>79.216666666666683</v>
      </c>
      <c r="J341" s="38">
        <v>82.033333333333331</v>
      </c>
      <c r="K341" s="31">
        <v>76.400000000000006</v>
      </c>
      <c r="L341" s="31">
        <v>71.2</v>
      </c>
      <c r="M341" s="31">
        <v>103.35357999999999</v>
      </c>
      <c r="N341" s="1"/>
      <c r="O341" s="1"/>
    </row>
    <row r="342" spans="1:15" ht="12.75" customHeight="1">
      <c r="A342" s="33">
        <v>332</v>
      </c>
      <c r="B342" s="58" t="s">
        <v>467</v>
      </c>
      <c r="C342" s="31">
        <v>52.7</v>
      </c>
      <c r="D342" s="38">
        <v>52.666666666666664</v>
      </c>
      <c r="E342" s="38">
        <v>51.633333333333326</v>
      </c>
      <c r="F342" s="38">
        <v>50.566666666666663</v>
      </c>
      <c r="G342" s="38">
        <v>49.533333333333324</v>
      </c>
      <c r="H342" s="38">
        <v>53.733333333333327</v>
      </c>
      <c r="I342" s="38">
        <v>54.766666666666673</v>
      </c>
      <c r="J342" s="38">
        <v>55.833333333333329</v>
      </c>
      <c r="K342" s="31">
        <v>53.7</v>
      </c>
      <c r="L342" s="31">
        <v>51.6</v>
      </c>
      <c r="M342" s="31">
        <v>867.54268000000002</v>
      </c>
      <c r="N342" s="1"/>
      <c r="O342" s="1"/>
    </row>
    <row r="343" spans="1:15" ht="12.75" customHeight="1">
      <c r="A343" s="33">
        <v>333</v>
      </c>
      <c r="B343" s="58" t="s">
        <v>288</v>
      </c>
      <c r="C343" s="31">
        <v>322.5</v>
      </c>
      <c r="D343" s="38">
        <v>321.9666666666667</v>
      </c>
      <c r="E343" s="38">
        <v>317.08333333333337</v>
      </c>
      <c r="F343" s="38">
        <v>311.66666666666669</v>
      </c>
      <c r="G343" s="38">
        <v>306.78333333333336</v>
      </c>
      <c r="H343" s="38">
        <v>327.38333333333338</v>
      </c>
      <c r="I343" s="38">
        <v>332.26666666666671</v>
      </c>
      <c r="J343" s="38">
        <v>337.68333333333339</v>
      </c>
      <c r="K343" s="31">
        <v>326.85000000000002</v>
      </c>
      <c r="L343" s="31">
        <v>316.55</v>
      </c>
      <c r="M343" s="31">
        <v>13.93417</v>
      </c>
      <c r="N343" s="1"/>
      <c r="O343" s="1"/>
    </row>
    <row r="344" spans="1:15" ht="12.75" customHeight="1">
      <c r="A344" s="33">
        <v>334</v>
      </c>
      <c r="B344" s="58" t="s">
        <v>468</v>
      </c>
      <c r="C344" s="31">
        <v>144.15</v>
      </c>
      <c r="D344" s="38">
        <v>143.43333333333331</v>
      </c>
      <c r="E344" s="38">
        <v>142.11666666666662</v>
      </c>
      <c r="F344" s="38">
        <v>140.08333333333331</v>
      </c>
      <c r="G344" s="38">
        <v>138.76666666666662</v>
      </c>
      <c r="H344" s="38">
        <v>145.46666666666661</v>
      </c>
      <c r="I344" s="38">
        <v>146.78333333333327</v>
      </c>
      <c r="J344" s="38">
        <v>148.81666666666661</v>
      </c>
      <c r="K344" s="31">
        <v>144.75</v>
      </c>
      <c r="L344" s="31">
        <v>141.4</v>
      </c>
      <c r="M344" s="31">
        <v>23.741479999999999</v>
      </c>
      <c r="N344" s="1"/>
      <c r="O344" s="1"/>
    </row>
    <row r="345" spans="1:15" ht="12.75" customHeight="1">
      <c r="A345" s="33">
        <v>335</v>
      </c>
      <c r="B345" s="58" t="s">
        <v>189</v>
      </c>
      <c r="C345" s="31">
        <v>143.30000000000001</v>
      </c>
      <c r="D345" s="38">
        <v>141.26666666666668</v>
      </c>
      <c r="E345" s="38">
        <v>138.53333333333336</v>
      </c>
      <c r="F345" s="38">
        <v>133.76666666666668</v>
      </c>
      <c r="G345" s="38">
        <v>131.03333333333336</v>
      </c>
      <c r="H345" s="38">
        <v>146.03333333333336</v>
      </c>
      <c r="I345" s="38">
        <v>148.76666666666665</v>
      </c>
      <c r="J345" s="38">
        <v>153.53333333333336</v>
      </c>
      <c r="K345" s="31">
        <v>144</v>
      </c>
      <c r="L345" s="31">
        <v>136.5</v>
      </c>
      <c r="M345" s="31">
        <v>288.95943</v>
      </c>
      <c r="N345" s="1"/>
      <c r="O345" s="1"/>
    </row>
    <row r="346" spans="1:15" ht="12.75" customHeight="1">
      <c r="A346" s="33">
        <v>336</v>
      </c>
      <c r="B346" s="58" t="s">
        <v>863</v>
      </c>
      <c r="C346" s="31">
        <v>57.75</v>
      </c>
      <c r="D346" s="38">
        <v>57.65</v>
      </c>
      <c r="E346" s="38">
        <v>57</v>
      </c>
      <c r="F346" s="38">
        <v>56.25</v>
      </c>
      <c r="G346" s="38">
        <v>55.6</v>
      </c>
      <c r="H346" s="38">
        <v>58.4</v>
      </c>
      <c r="I346" s="38">
        <v>59.04999999999999</v>
      </c>
      <c r="J346" s="38">
        <v>59.8</v>
      </c>
      <c r="K346" s="31">
        <v>58.3</v>
      </c>
      <c r="L346" s="31">
        <v>56.9</v>
      </c>
      <c r="M346" s="31">
        <v>75.250159999999994</v>
      </c>
      <c r="N346" s="1"/>
      <c r="O346" s="1"/>
    </row>
    <row r="347" spans="1:15" ht="12.75" customHeight="1">
      <c r="A347" s="33">
        <v>337</v>
      </c>
      <c r="B347" s="58" t="s">
        <v>469</v>
      </c>
      <c r="C347" s="31">
        <v>240.5</v>
      </c>
      <c r="D347" s="38">
        <v>235.86666666666667</v>
      </c>
      <c r="E347" s="38">
        <v>228.98333333333335</v>
      </c>
      <c r="F347" s="38">
        <v>217.46666666666667</v>
      </c>
      <c r="G347" s="38">
        <v>210.58333333333334</v>
      </c>
      <c r="H347" s="38">
        <v>247.38333333333335</v>
      </c>
      <c r="I347" s="38">
        <v>254.26666666666668</v>
      </c>
      <c r="J347" s="38">
        <v>265.78333333333336</v>
      </c>
      <c r="K347" s="31">
        <v>242.75</v>
      </c>
      <c r="L347" s="31">
        <v>224.35</v>
      </c>
      <c r="M347" s="31">
        <v>64.069839999999999</v>
      </c>
      <c r="N347" s="1"/>
      <c r="O347" s="1"/>
    </row>
    <row r="348" spans="1:15" ht="12.75" customHeight="1">
      <c r="A348" s="33">
        <v>338</v>
      </c>
      <c r="B348" s="58" t="s">
        <v>191</v>
      </c>
      <c r="C348" s="31">
        <v>234.6</v>
      </c>
      <c r="D348" s="38">
        <v>234.4</v>
      </c>
      <c r="E348" s="38">
        <v>231.9</v>
      </c>
      <c r="F348" s="38">
        <v>229.2</v>
      </c>
      <c r="G348" s="38">
        <v>226.7</v>
      </c>
      <c r="H348" s="38">
        <v>237.10000000000002</v>
      </c>
      <c r="I348" s="38">
        <v>239.60000000000002</v>
      </c>
      <c r="J348" s="38">
        <v>242.30000000000004</v>
      </c>
      <c r="K348" s="31">
        <v>236.9</v>
      </c>
      <c r="L348" s="31">
        <v>231.7</v>
      </c>
      <c r="M348" s="31">
        <v>139.52922000000001</v>
      </c>
      <c r="N348" s="1"/>
      <c r="O348" s="1"/>
    </row>
    <row r="349" spans="1:15" ht="12.75" customHeight="1">
      <c r="A349" s="33">
        <v>339</v>
      </c>
      <c r="B349" s="58" t="s">
        <v>473</v>
      </c>
      <c r="C349" s="31">
        <v>373.85</v>
      </c>
      <c r="D349" s="38">
        <v>370.33333333333331</v>
      </c>
      <c r="E349" s="38">
        <v>363.76666666666665</v>
      </c>
      <c r="F349" s="38">
        <v>353.68333333333334</v>
      </c>
      <c r="G349" s="38">
        <v>347.11666666666667</v>
      </c>
      <c r="H349" s="38">
        <v>380.41666666666663</v>
      </c>
      <c r="I349" s="38">
        <v>386.98333333333335</v>
      </c>
      <c r="J349" s="38">
        <v>397.06666666666661</v>
      </c>
      <c r="K349" s="31">
        <v>376.9</v>
      </c>
      <c r="L349" s="31">
        <v>360.25</v>
      </c>
      <c r="M349" s="31">
        <v>17.002569999999999</v>
      </c>
      <c r="N349" s="1"/>
      <c r="O349" s="1"/>
    </row>
    <row r="350" spans="1:15" ht="12.75" customHeight="1">
      <c r="A350" s="33">
        <v>340</v>
      </c>
      <c r="B350" s="58" t="s">
        <v>192</v>
      </c>
      <c r="C350" s="31">
        <v>1146.4000000000001</v>
      </c>
      <c r="D350" s="38">
        <v>1142.8</v>
      </c>
      <c r="E350" s="38">
        <v>1130.5999999999999</v>
      </c>
      <c r="F350" s="38">
        <v>1114.8</v>
      </c>
      <c r="G350" s="38">
        <v>1102.5999999999999</v>
      </c>
      <c r="H350" s="38">
        <v>1158.5999999999999</v>
      </c>
      <c r="I350" s="38">
        <v>1170.8000000000002</v>
      </c>
      <c r="J350" s="38">
        <v>1186.5999999999999</v>
      </c>
      <c r="K350" s="31">
        <v>1155</v>
      </c>
      <c r="L350" s="31">
        <v>1127</v>
      </c>
      <c r="M350" s="31">
        <v>5.5081600000000002</v>
      </c>
      <c r="N350" s="1"/>
      <c r="O350" s="1"/>
    </row>
    <row r="351" spans="1:15" ht="12.75" customHeight="1">
      <c r="A351" s="33">
        <v>341</v>
      </c>
      <c r="B351" s="58" t="s">
        <v>194</v>
      </c>
      <c r="C351" s="31">
        <v>183.1</v>
      </c>
      <c r="D351" s="38">
        <v>183.83333333333334</v>
      </c>
      <c r="E351" s="38">
        <v>181.66666666666669</v>
      </c>
      <c r="F351" s="38">
        <v>180.23333333333335</v>
      </c>
      <c r="G351" s="38">
        <v>178.06666666666669</v>
      </c>
      <c r="H351" s="38">
        <v>185.26666666666668</v>
      </c>
      <c r="I351" s="38">
        <v>187.43333333333337</v>
      </c>
      <c r="J351" s="38">
        <v>188.86666666666667</v>
      </c>
      <c r="K351" s="31">
        <v>186</v>
      </c>
      <c r="L351" s="31">
        <v>182.4</v>
      </c>
      <c r="M351" s="31">
        <v>135.06519</v>
      </c>
      <c r="N351" s="1"/>
      <c r="O351" s="1"/>
    </row>
    <row r="352" spans="1:15" ht="12.75" customHeight="1">
      <c r="A352" s="33">
        <v>342</v>
      </c>
      <c r="B352" s="58" t="s">
        <v>289</v>
      </c>
      <c r="C352" s="31">
        <v>280.60000000000002</v>
      </c>
      <c r="D352" s="38">
        <v>282.76666666666665</v>
      </c>
      <c r="E352" s="38">
        <v>277.13333333333333</v>
      </c>
      <c r="F352" s="38">
        <v>273.66666666666669</v>
      </c>
      <c r="G352" s="38">
        <v>268.03333333333336</v>
      </c>
      <c r="H352" s="38">
        <v>286.23333333333329</v>
      </c>
      <c r="I352" s="38">
        <v>291.86666666666662</v>
      </c>
      <c r="J352" s="38">
        <v>295.33333333333326</v>
      </c>
      <c r="K352" s="31">
        <v>288.39999999999998</v>
      </c>
      <c r="L352" s="31">
        <v>279.3</v>
      </c>
      <c r="M352" s="31">
        <v>31.780390000000001</v>
      </c>
      <c r="N352" s="1"/>
      <c r="O352" s="1"/>
    </row>
    <row r="353" spans="1:15" ht="12.75" customHeight="1">
      <c r="A353" s="33">
        <v>343</v>
      </c>
      <c r="B353" s="58" t="s">
        <v>474</v>
      </c>
      <c r="C353" s="31">
        <v>1227.95</v>
      </c>
      <c r="D353" s="38">
        <v>1229.2166666666667</v>
      </c>
      <c r="E353" s="38">
        <v>1213.7333333333333</v>
      </c>
      <c r="F353" s="38">
        <v>1199.5166666666667</v>
      </c>
      <c r="G353" s="38">
        <v>1184.0333333333333</v>
      </c>
      <c r="H353" s="38">
        <v>1243.4333333333334</v>
      </c>
      <c r="I353" s="38">
        <v>1258.916666666667</v>
      </c>
      <c r="J353" s="38">
        <v>1273.1333333333334</v>
      </c>
      <c r="K353" s="31">
        <v>1244.7</v>
      </c>
      <c r="L353" s="31">
        <v>1215</v>
      </c>
      <c r="M353" s="31">
        <v>3.9464600000000001</v>
      </c>
      <c r="N353" s="1"/>
      <c r="O353" s="1"/>
    </row>
    <row r="354" spans="1:15" ht="12.75" customHeight="1">
      <c r="A354" s="33">
        <v>344</v>
      </c>
      <c r="B354" s="58" t="s">
        <v>290</v>
      </c>
      <c r="C354" s="31">
        <v>881.1</v>
      </c>
      <c r="D354" s="38">
        <v>877.79999999999984</v>
      </c>
      <c r="E354" s="38">
        <v>866.59999999999968</v>
      </c>
      <c r="F354" s="38">
        <v>852.0999999999998</v>
      </c>
      <c r="G354" s="38">
        <v>840.89999999999964</v>
      </c>
      <c r="H354" s="38">
        <v>892.29999999999973</v>
      </c>
      <c r="I354" s="38">
        <v>903.49999999999977</v>
      </c>
      <c r="J354" s="38">
        <v>917.99999999999977</v>
      </c>
      <c r="K354" s="31">
        <v>889</v>
      </c>
      <c r="L354" s="31">
        <v>863.3</v>
      </c>
      <c r="M354" s="31">
        <v>27.222370000000002</v>
      </c>
      <c r="N354" s="1"/>
      <c r="O354" s="1"/>
    </row>
    <row r="355" spans="1:15" ht="12.75" customHeight="1">
      <c r="A355" s="33">
        <v>345</v>
      </c>
      <c r="B355" s="58" t="s">
        <v>193</v>
      </c>
      <c r="C355" s="31">
        <v>4204.25</v>
      </c>
      <c r="D355" s="38">
        <v>4186.4666666666662</v>
      </c>
      <c r="E355" s="38">
        <v>4137.9333333333325</v>
      </c>
      <c r="F355" s="38">
        <v>4071.6166666666659</v>
      </c>
      <c r="G355" s="38">
        <v>4023.0833333333321</v>
      </c>
      <c r="H355" s="38">
        <v>4252.7833333333328</v>
      </c>
      <c r="I355" s="38">
        <v>4301.3166666666675</v>
      </c>
      <c r="J355" s="38">
        <v>4367.6333333333332</v>
      </c>
      <c r="K355" s="31">
        <v>4235</v>
      </c>
      <c r="L355" s="31">
        <v>4120.1499999999996</v>
      </c>
      <c r="M355" s="31">
        <v>0.94411</v>
      </c>
      <c r="N355" s="1"/>
      <c r="O355" s="1"/>
    </row>
    <row r="356" spans="1:15" ht="12.75" customHeight="1">
      <c r="A356" s="33">
        <v>346</v>
      </c>
      <c r="B356" s="58" t="s">
        <v>475</v>
      </c>
      <c r="C356" s="31">
        <v>237.05</v>
      </c>
      <c r="D356" s="38">
        <v>237.36666666666667</v>
      </c>
      <c r="E356" s="38">
        <v>235.58333333333334</v>
      </c>
      <c r="F356" s="38">
        <v>234.11666666666667</v>
      </c>
      <c r="G356" s="38">
        <v>232.33333333333334</v>
      </c>
      <c r="H356" s="38">
        <v>238.83333333333334</v>
      </c>
      <c r="I356" s="38">
        <v>240.61666666666665</v>
      </c>
      <c r="J356" s="38">
        <v>242.08333333333334</v>
      </c>
      <c r="K356" s="31">
        <v>239.15</v>
      </c>
      <c r="L356" s="31">
        <v>235.9</v>
      </c>
      <c r="M356" s="31">
        <v>1.07304</v>
      </c>
      <c r="N356" s="1"/>
      <c r="O356" s="1"/>
    </row>
    <row r="357" spans="1:15" ht="12.75" customHeight="1">
      <c r="A357" s="33">
        <v>347</v>
      </c>
      <c r="B357" s="58" t="s">
        <v>195</v>
      </c>
      <c r="C357" s="31">
        <v>39504.800000000003</v>
      </c>
      <c r="D357" s="38">
        <v>39573.26666666667</v>
      </c>
      <c r="E357" s="38">
        <v>39306.53333333334</v>
      </c>
      <c r="F357" s="38">
        <v>39108.26666666667</v>
      </c>
      <c r="G357" s="38">
        <v>38841.53333333334</v>
      </c>
      <c r="H357" s="38">
        <v>39771.53333333334</v>
      </c>
      <c r="I357" s="38">
        <v>40038.266666666663</v>
      </c>
      <c r="J357" s="38">
        <v>40236.53333333334</v>
      </c>
      <c r="K357" s="31">
        <v>39840</v>
      </c>
      <c r="L357" s="31">
        <v>39375</v>
      </c>
      <c r="M357" s="31">
        <v>6.3930000000000001E-2</v>
      </c>
      <c r="N357" s="1"/>
      <c r="O357" s="1"/>
    </row>
    <row r="358" spans="1:15" ht="12.75" customHeight="1">
      <c r="A358" s="33">
        <v>348</v>
      </c>
      <c r="B358" s="58" t="s">
        <v>292</v>
      </c>
      <c r="C358" s="31">
        <v>1285.7</v>
      </c>
      <c r="D358" s="38">
        <v>1278.1333333333334</v>
      </c>
      <c r="E358" s="38">
        <v>1247.5666666666668</v>
      </c>
      <c r="F358" s="38">
        <v>1209.4333333333334</v>
      </c>
      <c r="G358" s="38">
        <v>1178.8666666666668</v>
      </c>
      <c r="H358" s="38">
        <v>1316.2666666666669</v>
      </c>
      <c r="I358" s="38">
        <v>1346.8333333333335</v>
      </c>
      <c r="J358" s="38">
        <v>1384.9666666666669</v>
      </c>
      <c r="K358" s="31">
        <v>1308.7</v>
      </c>
      <c r="L358" s="31">
        <v>1240</v>
      </c>
      <c r="M358" s="31">
        <v>3.3848699999999998</v>
      </c>
      <c r="N358" s="1"/>
      <c r="O358" s="1"/>
    </row>
    <row r="359" spans="1:15" ht="12.75" customHeight="1">
      <c r="A359" s="33">
        <v>349</v>
      </c>
      <c r="B359" s="58" t="s">
        <v>291</v>
      </c>
      <c r="C359" s="31">
        <v>758.3</v>
      </c>
      <c r="D359" s="38">
        <v>762.11666666666667</v>
      </c>
      <c r="E359" s="38">
        <v>748.83333333333337</v>
      </c>
      <c r="F359" s="38">
        <v>739.36666666666667</v>
      </c>
      <c r="G359" s="38">
        <v>726.08333333333337</v>
      </c>
      <c r="H359" s="38">
        <v>771.58333333333337</v>
      </c>
      <c r="I359" s="38">
        <v>784.86666666666667</v>
      </c>
      <c r="J359" s="38">
        <v>794.33333333333337</v>
      </c>
      <c r="K359" s="31">
        <v>775.4</v>
      </c>
      <c r="L359" s="31">
        <v>752.65</v>
      </c>
      <c r="M359" s="31">
        <v>4.4358199999999997</v>
      </c>
      <c r="N359" s="1"/>
      <c r="O359" s="1"/>
    </row>
    <row r="360" spans="1:15" ht="12.75" customHeight="1">
      <c r="A360" s="33">
        <v>350</v>
      </c>
      <c r="B360" s="58" t="s">
        <v>476</v>
      </c>
      <c r="C360" s="31">
        <v>172.8</v>
      </c>
      <c r="D360" s="38">
        <v>173.95000000000002</v>
      </c>
      <c r="E360" s="38">
        <v>170.00000000000003</v>
      </c>
      <c r="F360" s="38">
        <v>167.20000000000002</v>
      </c>
      <c r="G360" s="38">
        <v>163.25000000000003</v>
      </c>
      <c r="H360" s="38">
        <v>176.75000000000003</v>
      </c>
      <c r="I360" s="38">
        <v>180.70000000000002</v>
      </c>
      <c r="J360" s="38">
        <v>183.50000000000003</v>
      </c>
      <c r="K360" s="31">
        <v>177.9</v>
      </c>
      <c r="L360" s="31">
        <v>171.15</v>
      </c>
      <c r="M360" s="31">
        <v>21.849499999999999</v>
      </c>
      <c r="N360" s="1"/>
      <c r="O360" s="1"/>
    </row>
    <row r="361" spans="1:15" ht="12.75" customHeight="1">
      <c r="A361" s="33">
        <v>351</v>
      </c>
      <c r="B361" s="58" t="s">
        <v>197</v>
      </c>
      <c r="C361" s="31">
        <v>5925.7</v>
      </c>
      <c r="D361" s="38">
        <v>5861.1333333333341</v>
      </c>
      <c r="E361" s="38">
        <v>5782.8166666666684</v>
      </c>
      <c r="F361" s="38">
        <v>5639.9333333333343</v>
      </c>
      <c r="G361" s="38">
        <v>5561.6166666666686</v>
      </c>
      <c r="H361" s="38">
        <v>6004.0166666666682</v>
      </c>
      <c r="I361" s="38">
        <v>6082.3333333333339</v>
      </c>
      <c r="J361" s="38">
        <v>6225.2166666666681</v>
      </c>
      <c r="K361" s="31">
        <v>5939.45</v>
      </c>
      <c r="L361" s="31">
        <v>5718.25</v>
      </c>
      <c r="M361" s="31">
        <v>6.7349500000000004</v>
      </c>
      <c r="N361" s="1"/>
      <c r="O361" s="1"/>
    </row>
    <row r="362" spans="1:15" ht="12.75" customHeight="1">
      <c r="A362" s="33">
        <v>352</v>
      </c>
      <c r="B362" s="58" t="s">
        <v>198</v>
      </c>
      <c r="C362" s="31">
        <v>229.15</v>
      </c>
      <c r="D362" s="38">
        <v>226.15</v>
      </c>
      <c r="E362" s="38">
        <v>222.5</v>
      </c>
      <c r="F362" s="38">
        <v>215.85</v>
      </c>
      <c r="G362" s="38">
        <v>212.2</v>
      </c>
      <c r="H362" s="38">
        <v>232.8</v>
      </c>
      <c r="I362" s="38">
        <v>236.45000000000005</v>
      </c>
      <c r="J362" s="38">
        <v>243.10000000000002</v>
      </c>
      <c r="K362" s="31">
        <v>229.8</v>
      </c>
      <c r="L362" s="31">
        <v>219.5</v>
      </c>
      <c r="M362" s="31">
        <v>72.64631</v>
      </c>
      <c r="N362" s="1"/>
      <c r="O362" s="1"/>
    </row>
    <row r="363" spans="1:15" ht="12.75" customHeight="1">
      <c r="A363" s="33">
        <v>353</v>
      </c>
      <c r="B363" s="58" t="s">
        <v>479</v>
      </c>
      <c r="C363" s="31">
        <v>3867.2</v>
      </c>
      <c r="D363" s="38">
        <v>3864.4500000000003</v>
      </c>
      <c r="E363" s="38">
        <v>3823.9000000000005</v>
      </c>
      <c r="F363" s="38">
        <v>3780.6000000000004</v>
      </c>
      <c r="G363" s="38">
        <v>3740.0500000000006</v>
      </c>
      <c r="H363" s="38">
        <v>3907.7500000000005</v>
      </c>
      <c r="I363" s="38">
        <v>3948.3000000000006</v>
      </c>
      <c r="J363" s="38">
        <v>3991.6000000000004</v>
      </c>
      <c r="K363" s="31">
        <v>3905</v>
      </c>
      <c r="L363" s="31">
        <v>3821.15</v>
      </c>
      <c r="M363" s="31">
        <v>1.28806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1851.65</v>
      </c>
      <c r="D364" s="38">
        <v>1866.3666666666668</v>
      </c>
      <c r="E364" s="38">
        <v>1830.3833333333337</v>
      </c>
      <c r="F364" s="38">
        <v>1809.1166666666668</v>
      </c>
      <c r="G364" s="38">
        <v>1773.1333333333337</v>
      </c>
      <c r="H364" s="38">
        <v>1887.6333333333337</v>
      </c>
      <c r="I364" s="38">
        <v>1923.6166666666668</v>
      </c>
      <c r="J364" s="38">
        <v>1944.8833333333337</v>
      </c>
      <c r="K364" s="31">
        <v>1902.35</v>
      </c>
      <c r="L364" s="31">
        <v>1845.1</v>
      </c>
      <c r="M364" s="31">
        <v>5.2457000000000003</v>
      </c>
      <c r="N364" s="1"/>
      <c r="O364" s="1"/>
    </row>
    <row r="365" spans="1:15" ht="12.75" customHeight="1">
      <c r="A365" s="33">
        <v>355</v>
      </c>
      <c r="B365" s="58" t="s">
        <v>201</v>
      </c>
      <c r="C365" s="31">
        <v>3609.4</v>
      </c>
      <c r="D365" s="38">
        <v>3626.1166666666668</v>
      </c>
      <c r="E365" s="38">
        <v>3583.2833333333338</v>
      </c>
      <c r="F365" s="38">
        <v>3557.166666666667</v>
      </c>
      <c r="G365" s="38">
        <v>3514.3333333333339</v>
      </c>
      <c r="H365" s="38">
        <v>3652.2333333333336</v>
      </c>
      <c r="I365" s="38">
        <v>3695.0666666666666</v>
      </c>
      <c r="J365" s="38">
        <v>3721.1833333333334</v>
      </c>
      <c r="K365" s="31">
        <v>3668.95</v>
      </c>
      <c r="L365" s="31">
        <v>3600</v>
      </c>
      <c r="M365" s="31">
        <v>3.3908</v>
      </c>
      <c r="N365" s="1"/>
      <c r="O365" s="1"/>
    </row>
    <row r="366" spans="1:15" ht="12.75" customHeight="1">
      <c r="A366" s="33">
        <v>356</v>
      </c>
      <c r="B366" s="58" t="s">
        <v>200</v>
      </c>
      <c r="C366" s="31">
        <v>2491.3000000000002</v>
      </c>
      <c r="D366" s="38">
        <v>2491.9</v>
      </c>
      <c r="E366" s="38">
        <v>2476.8000000000002</v>
      </c>
      <c r="F366" s="38">
        <v>2462.3000000000002</v>
      </c>
      <c r="G366" s="38">
        <v>2447.2000000000003</v>
      </c>
      <c r="H366" s="38">
        <v>2506.4</v>
      </c>
      <c r="I366" s="38">
        <v>2521.4999999999995</v>
      </c>
      <c r="J366" s="38">
        <v>2536</v>
      </c>
      <c r="K366" s="31">
        <v>2507</v>
      </c>
      <c r="L366" s="31">
        <v>2477.4</v>
      </c>
      <c r="M366" s="31">
        <v>3.6031599999999999</v>
      </c>
      <c r="N366" s="1"/>
      <c r="O366" s="1"/>
    </row>
    <row r="367" spans="1:15" ht="12.75" customHeight="1">
      <c r="A367" s="33">
        <v>357</v>
      </c>
      <c r="B367" s="58" t="s">
        <v>196</v>
      </c>
      <c r="C367" s="31">
        <v>1098.9000000000001</v>
      </c>
      <c r="D367" s="38">
        <v>1099.6499999999999</v>
      </c>
      <c r="E367" s="38">
        <v>1083.2999999999997</v>
      </c>
      <c r="F367" s="38">
        <v>1067.6999999999998</v>
      </c>
      <c r="G367" s="38">
        <v>1051.3499999999997</v>
      </c>
      <c r="H367" s="38">
        <v>1115.2499999999998</v>
      </c>
      <c r="I367" s="38">
        <v>1131.5999999999997</v>
      </c>
      <c r="J367" s="38">
        <v>1147.1999999999998</v>
      </c>
      <c r="K367" s="31">
        <v>1116</v>
      </c>
      <c r="L367" s="31">
        <v>1084.05</v>
      </c>
      <c r="M367" s="31">
        <v>15.29529</v>
      </c>
      <c r="N367" s="1"/>
      <c r="O367" s="1"/>
    </row>
    <row r="368" spans="1:15" ht="12.75" customHeight="1">
      <c r="A368" s="33">
        <v>358</v>
      </c>
      <c r="B368" s="58" t="s">
        <v>481</v>
      </c>
      <c r="C368" s="31">
        <v>103.1</v>
      </c>
      <c r="D368" s="38">
        <v>103.41666666666667</v>
      </c>
      <c r="E368" s="38">
        <v>101.88333333333334</v>
      </c>
      <c r="F368" s="38">
        <v>100.66666666666667</v>
      </c>
      <c r="G368" s="38">
        <v>99.13333333333334</v>
      </c>
      <c r="H368" s="38">
        <v>104.63333333333334</v>
      </c>
      <c r="I368" s="38">
        <v>106.16666666666667</v>
      </c>
      <c r="J368" s="38">
        <v>107.38333333333334</v>
      </c>
      <c r="K368" s="31">
        <v>104.95</v>
      </c>
      <c r="L368" s="31">
        <v>102.2</v>
      </c>
      <c r="M368" s="31">
        <v>34.519570000000002</v>
      </c>
      <c r="N368" s="1"/>
      <c r="O368" s="1"/>
    </row>
    <row r="369" spans="1:15" ht="12.75" customHeight="1">
      <c r="A369" s="33">
        <v>359</v>
      </c>
      <c r="B369" s="58" t="s">
        <v>477</v>
      </c>
      <c r="C369" s="31">
        <v>675.35</v>
      </c>
      <c r="D369" s="38">
        <v>672.9666666666667</v>
      </c>
      <c r="E369" s="38">
        <v>664.88333333333344</v>
      </c>
      <c r="F369" s="38">
        <v>654.41666666666674</v>
      </c>
      <c r="G369" s="38">
        <v>646.33333333333348</v>
      </c>
      <c r="H369" s="38">
        <v>683.43333333333339</v>
      </c>
      <c r="I369" s="38">
        <v>691.51666666666665</v>
      </c>
      <c r="J369" s="38">
        <v>701.98333333333335</v>
      </c>
      <c r="K369" s="31">
        <v>681.05</v>
      </c>
      <c r="L369" s="31">
        <v>662.5</v>
      </c>
      <c r="M369" s="31">
        <v>4.2537399999999996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344.45</v>
      </c>
      <c r="D370" s="38">
        <v>344.41666666666669</v>
      </c>
      <c r="E370" s="38">
        <v>341.18333333333339</v>
      </c>
      <c r="F370" s="38">
        <v>337.91666666666669</v>
      </c>
      <c r="G370" s="38">
        <v>334.68333333333339</v>
      </c>
      <c r="H370" s="38">
        <v>347.68333333333339</v>
      </c>
      <c r="I370" s="38">
        <v>350.91666666666663</v>
      </c>
      <c r="J370" s="38">
        <v>354.18333333333339</v>
      </c>
      <c r="K370" s="31">
        <v>347.65</v>
      </c>
      <c r="L370" s="31">
        <v>341.15</v>
      </c>
      <c r="M370" s="31">
        <v>3.7726700000000002</v>
      </c>
      <c r="N370" s="1"/>
      <c r="O370" s="1"/>
    </row>
    <row r="371" spans="1:15" ht="12.75" customHeight="1">
      <c r="A371" s="33">
        <v>361</v>
      </c>
      <c r="B371" s="58" t="s">
        <v>482</v>
      </c>
      <c r="C371" s="31">
        <v>1398.25</v>
      </c>
      <c r="D371" s="38">
        <v>1404.3999999999999</v>
      </c>
      <c r="E371" s="38">
        <v>1383.8499999999997</v>
      </c>
      <c r="F371" s="38">
        <v>1369.4499999999998</v>
      </c>
      <c r="G371" s="38">
        <v>1348.8999999999996</v>
      </c>
      <c r="H371" s="38">
        <v>1418.7999999999997</v>
      </c>
      <c r="I371" s="38">
        <v>1439.35</v>
      </c>
      <c r="J371" s="38">
        <v>1453.7499999999998</v>
      </c>
      <c r="K371" s="31">
        <v>1424.95</v>
      </c>
      <c r="L371" s="31">
        <v>1390</v>
      </c>
      <c r="M371" s="31">
        <v>0.67440999999999995</v>
      </c>
      <c r="N371" s="1"/>
      <c r="O371" s="1"/>
    </row>
    <row r="372" spans="1:15" ht="12.75" customHeight="1">
      <c r="A372" s="33">
        <v>362</v>
      </c>
      <c r="B372" s="58" t="s">
        <v>203</v>
      </c>
      <c r="C372" s="31">
        <v>5303.75</v>
      </c>
      <c r="D372" s="38">
        <v>5275.4000000000005</v>
      </c>
      <c r="E372" s="38">
        <v>5239.8000000000011</v>
      </c>
      <c r="F372" s="38">
        <v>5175.8500000000004</v>
      </c>
      <c r="G372" s="38">
        <v>5140.2500000000009</v>
      </c>
      <c r="H372" s="38">
        <v>5339.3500000000013</v>
      </c>
      <c r="I372" s="38">
        <v>5374.9500000000016</v>
      </c>
      <c r="J372" s="38">
        <v>5438.9000000000015</v>
      </c>
      <c r="K372" s="31">
        <v>5311</v>
      </c>
      <c r="L372" s="31">
        <v>5211.45</v>
      </c>
      <c r="M372" s="31">
        <v>4.6467900000000002</v>
      </c>
      <c r="N372" s="1"/>
      <c r="O372" s="1"/>
    </row>
    <row r="373" spans="1:15" ht="12.75" customHeight="1">
      <c r="A373" s="33">
        <v>363</v>
      </c>
      <c r="B373" s="58" t="s">
        <v>483</v>
      </c>
      <c r="C373" s="31">
        <v>1213.2</v>
      </c>
      <c r="D373" s="38">
        <v>1219.0666666666666</v>
      </c>
      <c r="E373" s="38">
        <v>1202.1333333333332</v>
      </c>
      <c r="F373" s="38">
        <v>1191.0666666666666</v>
      </c>
      <c r="G373" s="38">
        <v>1174.1333333333332</v>
      </c>
      <c r="H373" s="38">
        <v>1230.1333333333332</v>
      </c>
      <c r="I373" s="38">
        <v>1247.0666666666666</v>
      </c>
      <c r="J373" s="38">
        <v>1258.1333333333332</v>
      </c>
      <c r="K373" s="31">
        <v>1236</v>
      </c>
      <c r="L373" s="31">
        <v>1208</v>
      </c>
      <c r="M373" s="31">
        <v>1.2358</v>
      </c>
      <c r="N373" s="1"/>
      <c r="O373" s="1"/>
    </row>
    <row r="374" spans="1:15" ht="12.75" customHeight="1">
      <c r="A374" s="33">
        <v>364</v>
      </c>
      <c r="B374" s="58" t="s">
        <v>293</v>
      </c>
      <c r="C374" s="31">
        <v>409.75</v>
      </c>
      <c r="D374" s="38">
        <v>408.91666666666669</v>
      </c>
      <c r="E374" s="38">
        <v>404.83333333333337</v>
      </c>
      <c r="F374" s="38">
        <v>399.91666666666669</v>
      </c>
      <c r="G374" s="38">
        <v>395.83333333333337</v>
      </c>
      <c r="H374" s="38">
        <v>413.83333333333337</v>
      </c>
      <c r="I374" s="38">
        <v>417.91666666666674</v>
      </c>
      <c r="J374" s="38">
        <v>422.83333333333337</v>
      </c>
      <c r="K374" s="31">
        <v>413</v>
      </c>
      <c r="L374" s="31">
        <v>404</v>
      </c>
      <c r="M374" s="31">
        <v>15.482749999999999</v>
      </c>
      <c r="N374" s="1"/>
      <c r="O374" s="1"/>
    </row>
    <row r="375" spans="1:15" ht="12.75" customHeight="1">
      <c r="A375" s="33">
        <v>365</v>
      </c>
      <c r="B375" s="58" t="s">
        <v>199</v>
      </c>
      <c r="C375" s="31">
        <v>262.10000000000002</v>
      </c>
      <c r="D375" s="38">
        <v>262.56666666666666</v>
      </c>
      <c r="E375" s="38">
        <v>260.08333333333331</v>
      </c>
      <c r="F375" s="38">
        <v>258.06666666666666</v>
      </c>
      <c r="G375" s="38">
        <v>255.58333333333331</v>
      </c>
      <c r="H375" s="38">
        <v>264.58333333333331</v>
      </c>
      <c r="I375" s="38">
        <v>267.06666666666666</v>
      </c>
      <c r="J375" s="38">
        <v>269.08333333333331</v>
      </c>
      <c r="K375" s="31">
        <v>265.05</v>
      </c>
      <c r="L375" s="31">
        <v>260.55</v>
      </c>
      <c r="M375" s="31">
        <v>144.19281000000001</v>
      </c>
      <c r="N375" s="1"/>
      <c r="O375" s="1"/>
    </row>
    <row r="376" spans="1:15" ht="12.75" customHeight="1">
      <c r="A376" s="33">
        <v>366</v>
      </c>
      <c r="B376" s="58" t="s">
        <v>204</v>
      </c>
      <c r="C376" s="31">
        <v>254.3</v>
      </c>
      <c r="D376" s="38">
        <v>254.76666666666665</v>
      </c>
      <c r="E376" s="38">
        <v>252.5333333333333</v>
      </c>
      <c r="F376" s="38">
        <v>250.76666666666665</v>
      </c>
      <c r="G376" s="38">
        <v>248.5333333333333</v>
      </c>
      <c r="H376" s="38">
        <v>256.5333333333333</v>
      </c>
      <c r="I376" s="38">
        <v>258.76666666666665</v>
      </c>
      <c r="J376" s="38">
        <v>260.5333333333333</v>
      </c>
      <c r="K376" s="31">
        <v>257</v>
      </c>
      <c r="L376" s="31">
        <v>253</v>
      </c>
      <c r="M376" s="31">
        <v>81.698899999999995</v>
      </c>
      <c r="N376" s="1"/>
      <c r="O376" s="1"/>
    </row>
    <row r="377" spans="1:15" ht="12.75" customHeight="1">
      <c r="A377" s="33">
        <v>367</v>
      </c>
      <c r="B377" s="58" t="s">
        <v>484</v>
      </c>
      <c r="C377" s="31">
        <v>527.35</v>
      </c>
      <c r="D377" s="38">
        <v>525.93333333333339</v>
      </c>
      <c r="E377" s="38">
        <v>510.26666666666677</v>
      </c>
      <c r="F377" s="38">
        <v>493.18333333333339</v>
      </c>
      <c r="G377" s="38">
        <v>477.51666666666677</v>
      </c>
      <c r="H377" s="38">
        <v>543.01666666666677</v>
      </c>
      <c r="I377" s="38">
        <v>558.68333333333328</v>
      </c>
      <c r="J377" s="38">
        <v>575.76666666666677</v>
      </c>
      <c r="K377" s="31">
        <v>541.6</v>
      </c>
      <c r="L377" s="31">
        <v>508.85</v>
      </c>
      <c r="M377" s="31">
        <v>62.959000000000003</v>
      </c>
      <c r="N377" s="1"/>
      <c r="O377" s="1"/>
    </row>
    <row r="378" spans="1:15" ht="12.75" customHeight="1">
      <c r="A378" s="33">
        <v>368</v>
      </c>
      <c r="B378" s="58" t="s">
        <v>294</v>
      </c>
      <c r="C378" s="31">
        <v>642.25</v>
      </c>
      <c r="D378" s="38">
        <v>644.80000000000007</v>
      </c>
      <c r="E378" s="38">
        <v>635.60000000000014</v>
      </c>
      <c r="F378" s="38">
        <v>628.95000000000005</v>
      </c>
      <c r="G378" s="38">
        <v>619.75000000000011</v>
      </c>
      <c r="H378" s="38">
        <v>651.45000000000016</v>
      </c>
      <c r="I378" s="38">
        <v>660.6500000000002</v>
      </c>
      <c r="J378" s="38">
        <v>667.30000000000018</v>
      </c>
      <c r="K378" s="31">
        <v>654</v>
      </c>
      <c r="L378" s="31">
        <v>638.15</v>
      </c>
      <c r="M378" s="31">
        <v>3.2063700000000002</v>
      </c>
      <c r="N378" s="1"/>
      <c r="O378" s="1"/>
    </row>
    <row r="379" spans="1:15" ht="12.75" customHeight="1">
      <c r="A379" s="33">
        <v>369</v>
      </c>
      <c r="B379" s="58" t="s">
        <v>485</v>
      </c>
      <c r="C379" s="31">
        <v>722.65</v>
      </c>
      <c r="D379" s="38">
        <v>727.23333333333323</v>
      </c>
      <c r="E379" s="38">
        <v>715.46666666666647</v>
      </c>
      <c r="F379" s="38">
        <v>708.28333333333319</v>
      </c>
      <c r="G379" s="38">
        <v>696.51666666666642</v>
      </c>
      <c r="H379" s="38">
        <v>734.41666666666652</v>
      </c>
      <c r="I379" s="38">
        <v>746.18333333333317</v>
      </c>
      <c r="J379" s="38">
        <v>753.36666666666656</v>
      </c>
      <c r="K379" s="31">
        <v>739</v>
      </c>
      <c r="L379" s="31">
        <v>720.05</v>
      </c>
      <c r="M379" s="31">
        <v>2.0400399999999999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139.35</v>
      </c>
      <c r="D380" s="38">
        <v>140.73333333333332</v>
      </c>
      <c r="E380" s="38">
        <v>136.76666666666665</v>
      </c>
      <c r="F380" s="38">
        <v>134.18333333333334</v>
      </c>
      <c r="G380" s="38">
        <v>130.21666666666667</v>
      </c>
      <c r="H380" s="38">
        <v>143.31666666666663</v>
      </c>
      <c r="I380" s="38">
        <v>147.28333333333327</v>
      </c>
      <c r="J380" s="38">
        <v>149.86666666666662</v>
      </c>
      <c r="K380" s="31">
        <v>144.69999999999999</v>
      </c>
      <c r="L380" s="31">
        <v>138.15</v>
      </c>
      <c r="M380" s="31">
        <v>12.292870000000001</v>
      </c>
      <c r="N380" s="1"/>
      <c r="O380" s="1"/>
    </row>
    <row r="381" spans="1:15" ht="12.75" customHeight="1">
      <c r="A381" s="33">
        <v>371</v>
      </c>
      <c r="B381" s="58" t="s">
        <v>295</v>
      </c>
      <c r="C381" s="31">
        <v>16153.75</v>
      </c>
      <c r="D381" s="38">
        <v>16205.949999999999</v>
      </c>
      <c r="E381" s="38">
        <v>16011.899999999998</v>
      </c>
      <c r="F381" s="38">
        <v>15870.05</v>
      </c>
      <c r="G381" s="38">
        <v>15675.999999999998</v>
      </c>
      <c r="H381" s="38">
        <v>16347.799999999997</v>
      </c>
      <c r="I381" s="38">
        <v>16541.849999999999</v>
      </c>
      <c r="J381" s="38">
        <v>16683.699999999997</v>
      </c>
      <c r="K381" s="31">
        <v>16400</v>
      </c>
      <c r="L381" s="31">
        <v>16064.1</v>
      </c>
      <c r="M381" s="31">
        <v>4.8300000000000003E-2</v>
      </c>
      <c r="N381" s="1"/>
      <c r="O381" s="1"/>
    </row>
    <row r="382" spans="1:15" ht="12.75" customHeight="1">
      <c r="A382" s="33">
        <v>372</v>
      </c>
      <c r="B382" s="58" t="s">
        <v>202</v>
      </c>
      <c r="C382" s="31">
        <v>67.349999999999994</v>
      </c>
      <c r="D382" s="38">
        <v>67.533333333333331</v>
      </c>
      <c r="E382" s="38">
        <v>66.466666666666669</v>
      </c>
      <c r="F382" s="38">
        <v>65.583333333333343</v>
      </c>
      <c r="G382" s="38">
        <v>64.51666666666668</v>
      </c>
      <c r="H382" s="38">
        <v>68.416666666666657</v>
      </c>
      <c r="I382" s="38">
        <v>69.48333333333332</v>
      </c>
      <c r="J382" s="38">
        <v>70.366666666666646</v>
      </c>
      <c r="K382" s="31">
        <v>68.599999999999994</v>
      </c>
      <c r="L382" s="31">
        <v>66.650000000000006</v>
      </c>
      <c r="M382" s="31">
        <v>705.25265000000002</v>
      </c>
      <c r="N382" s="1"/>
      <c r="O382" s="1"/>
    </row>
    <row r="383" spans="1:15" ht="12.75" customHeight="1">
      <c r="A383" s="33">
        <v>373</v>
      </c>
      <c r="B383" s="58" t="s">
        <v>206</v>
      </c>
      <c r="C383" s="31">
        <v>1796.9</v>
      </c>
      <c r="D383" s="38">
        <v>1794.8833333333332</v>
      </c>
      <c r="E383" s="38">
        <v>1782.0166666666664</v>
      </c>
      <c r="F383" s="38">
        <v>1767.1333333333332</v>
      </c>
      <c r="G383" s="38">
        <v>1754.2666666666664</v>
      </c>
      <c r="H383" s="38">
        <v>1809.7666666666664</v>
      </c>
      <c r="I383" s="38">
        <v>1822.6333333333332</v>
      </c>
      <c r="J383" s="38">
        <v>1837.5166666666664</v>
      </c>
      <c r="K383" s="31">
        <v>1807.75</v>
      </c>
      <c r="L383" s="31">
        <v>1780</v>
      </c>
      <c r="M383" s="31">
        <v>6.7077900000000001</v>
      </c>
      <c r="N383" s="1"/>
      <c r="O383" s="1"/>
    </row>
    <row r="384" spans="1:15" ht="12.75" customHeight="1">
      <c r="A384" s="33">
        <v>374</v>
      </c>
      <c r="B384" s="58" t="s">
        <v>487</v>
      </c>
      <c r="C384" s="31">
        <v>420.2</v>
      </c>
      <c r="D384" s="38">
        <v>424.7166666666667</v>
      </c>
      <c r="E384" s="38">
        <v>414.73333333333341</v>
      </c>
      <c r="F384" s="38">
        <v>409.26666666666671</v>
      </c>
      <c r="G384" s="38">
        <v>399.28333333333342</v>
      </c>
      <c r="H384" s="38">
        <v>430.18333333333339</v>
      </c>
      <c r="I384" s="38">
        <v>440.16666666666674</v>
      </c>
      <c r="J384" s="38">
        <v>445.63333333333338</v>
      </c>
      <c r="K384" s="31">
        <v>434.7</v>
      </c>
      <c r="L384" s="31">
        <v>419.25</v>
      </c>
      <c r="M384" s="31">
        <v>2.8265699999999998</v>
      </c>
      <c r="N384" s="1"/>
      <c r="O384" s="1"/>
    </row>
    <row r="385" spans="1:15" ht="12.75" customHeight="1">
      <c r="A385" s="33">
        <v>375</v>
      </c>
      <c r="B385" s="58" t="s">
        <v>490</v>
      </c>
      <c r="C385" s="31">
        <v>1249.45</v>
      </c>
      <c r="D385" s="38">
        <v>1250.9666666666667</v>
      </c>
      <c r="E385" s="38">
        <v>1241.6333333333334</v>
      </c>
      <c r="F385" s="38">
        <v>1233.8166666666668</v>
      </c>
      <c r="G385" s="38">
        <v>1224.4833333333336</v>
      </c>
      <c r="H385" s="38">
        <v>1258.7833333333333</v>
      </c>
      <c r="I385" s="38">
        <v>1268.1166666666663</v>
      </c>
      <c r="J385" s="38">
        <v>1275.9333333333332</v>
      </c>
      <c r="K385" s="31">
        <v>1260.3</v>
      </c>
      <c r="L385" s="31">
        <v>1243.1500000000001</v>
      </c>
      <c r="M385" s="31">
        <v>1.96177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156.75</v>
      </c>
      <c r="D386" s="38">
        <v>157.48333333333332</v>
      </c>
      <c r="E386" s="38">
        <v>151.96666666666664</v>
      </c>
      <c r="F386" s="38">
        <v>147.18333333333331</v>
      </c>
      <c r="G386" s="38">
        <v>141.66666666666663</v>
      </c>
      <c r="H386" s="38">
        <v>162.26666666666665</v>
      </c>
      <c r="I386" s="38">
        <v>167.78333333333336</v>
      </c>
      <c r="J386" s="38">
        <v>172.56666666666666</v>
      </c>
      <c r="K386" s="31">
        <v>163</v>
      </c>
      <c r="L386" s="31">
        <v>152.69999999999999</v>
      </c>
      <c r="M386" s="31">
        <v>938.75981000000002</v>
      </c>
      <c r="N386" s="1"/>
      <c r="O386" s="1"/>
    </row>
    <row r="387" spans="1:15" ht="12.75" customHeight="1">
      <c r="A387" s="33">
        <v>377</v>
      </c>
      <c r="B387" s="58" t="s">
        <v>207</v>
      </c>
      <c r="C387" s="31">
        <v>174.35</v>
      </c>
      <c r="D387" s="38">
        <v>174.23333333333335</v>
      </c>
      <c r="E387" s="38">
        <v>172.1166666666667</v>
      </c>
      <c r="F387" s="38">
        <v>169.88333333333335</v>
      </c>
      <c r="G387" s="38">
        <v>167.76666666666671</v>
      </c>
      <c r="H387" s="38">
        <v>176.4666666666667</v>
      </c>
      <c r="I387" s="38">
        <v>178.58333333333337</v>
      </c>
      <c r="J387" s="38">
        <v>180.81666666666669</v>
      </c>
      <c r="K387" s="31">
        <v>176.35</v>
      </c>
      <c r="L387" s="31">
        <v>172</v>
      </c>
      <c r="M387" s="31">
        <v>66.089420000000004</v>
      </c>
      <c r="N387" s="1"/>
      <c r="O387" s="1"/>
    </row>
    <row r="388" spans="1:15" ht="12.75" customHeight="1">
      <c r="A388" s="33">
        <v>378</v>
      </c>
      <c r="B388" s="58" t="s">
        <v>492</v>
      </c>
      <c r="C388" s="31">
        <v>1058.0999999999999</v>
      </c>
      <c r="D388" s="38">
        <v>1062.8333333333333</v>
      </c>
      <c r="E388" s="38">
        <v>1041.6166666666666</v>
      </c>
      <c r="F388" s="38">
        <v>1025.1333333333332</v>
      </c>
      <c r="G388" s="38">
        <v>1003.9166666666665</v>
      </c>
      <c r="H388" s="38">
        <v>1079.3166666666666</v>
      </c>
      <c r="I388" s="38">
        <v>1100.5333333333333</v>
      </c>
      <c r="J388" s="38">
        <v>1117.0166666666667</v>
      </c>
      <c r="K388" s="31">
        <v>1084.05</v>
      </c>
      <c r="L388" s="31">
        <v>1046.3499999999999</v>
      </c>
      <c r="M388" s="31">
        <v>4.5203300000000004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512.85</v>
      </c>
      <c r="D389" s="38">
        <v>514.26666666666677</v>
      </c>
      <c r="E389" s="38">
        <v>509.58333333333348</v>
      </c>
      <c r="F389" s="38">
        <v>506.31666666666672</v>
      </c>
      <c r="G389" s="38">
        <v>501.63333333333344</v>
      </c>
      <c r="H389" s="38">
        <v>517.53333333333353</v>
      </c>
      <c r="I389" s="38">
        <v>522.2166666666667</v>
      </c>
      <c r="J389" s="38">
        <v>525.48333333333358</v>
      </c>
      <c r="K389" s="31">
        <v>518.95000000000005</v>
      </c>
      <c r="L389" s="31">
        <v>511</v>
      </c>
      <c r="M389" s="31">
        <v>5.6105499999999999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236.4</v>
      </c>
      <c r="D390" s="38">
        <v>234.80000000000004</v>
      </c>
      <c r="E390" s="38">
        <v>232.15000000000009</v>
      </c>
      <c r="F390" s="38">
        <v>227.90000000000006</v>
      </c>
      <c r="G390" s="38">
        <v>225.25000000000011</v>
      </c>
      <c r="H390" s="38">
        <v>239.05000000000007</v>
      </c>
      <c r="I390" s="38">
        <v>241.7</v>
      </c>
      <c r="J390" s="38">
        <v>245.95000000000005</v>
      </c>
      <c r="K390" s="31">
        <v>237.45</v>
      </c>
      <c r="L390" s="31">
        <v>230.55</v>
      </c>
      <c r="M390" s="31">
        <v>5.3862199999999998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123.95</v>
      </c>
      <c r="D391" s="38">
        <v>124.76666666666665</v>
      </c>
      <c r="E391" s="38">
        <v>121.2833333333333</v>
      </c>
      <c r="F391" s="38">
        <v>118.61666666666665</v>
      </c>
      <c r="G391" s="38">
        <v>115.1333333333333</v>
      </c>
      <c r="H391" s="38">
        <v>127.43333333333331</v>
      </c>
      <c r="I391" s="38">
        <v>130.91666666666666</v>
      </c>
      <c r="J391" s="38">
        <v>133.58333333333331</v>
      </c>
      <c r="K391" s="31">
        <v>128.25</v>
      </c>
      <c r="L391" s="31">
        <v>122.1</v>
      </c>
      <c r="M391" s="31">
        <v>65.185389999999998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2705.35</v>
      </c>
      <c r="D392" s="38">
        <v>2722.15</v>
      </c>
      <c r="E392" s="38">
        <v>2666.4500000000003</v>
      </c>
      <c r="F392" s="38">
        <v>2627.55</v>
      </c>
      <c r="G392" s="38">
        <v>2571.8500000000004</v>
      </c>
      <c r="H392" s="38">
        <v>2761.05</v>
      </c>
      <c r="I392" s="38">
        <v>2816.75</v>
      </c>
      <c r="J392" s="38">
        <v>2855.65</v>
      </c>
      <c r="K392" s="31">
        <v>2777.85</v>
      </c>
      <c r="L392" s="31">
        <v>2683.25</v>
      </c>
      <c r="M392" s="31">
        <v>0.28754000000000002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65.45</v>
      </c>
      <c r="D393" s="38">
        <v>66.083333333333329</v>
      </c>
      <c r="E393" s="38">
        <v>63.466666666666654</v>
      </c>
      <c r="F393" s="38">
        <v>61.48333333333332</v>
      </c>
      <c r="G393" s="38">
        <v>58.866666666666646</v>
      </c>
      <c r="H393" s="38">
        <v>68.066666666666663</v>
      </c>
      <c r="I393" s="38">
        <v>70.683333333333337</v>
      </c>
      <c r="J393" s="38">
        <v>72.666666666666671</v>
      </c>
      <c r="K393" s="31">
        <v>68.7</v>
      </c>
      <c r="L393" s="31">
        <v>64.099999999999994</v>
      </c>
      <c r="M393" s="31">
        <v>90.622389999999996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2172.4499999999998</v>
      </c>
      <c r="D394" s="38">
        <v>2172.9833333333331</v>
      </c>
      <c r="E394" s="38">
        <v>2105.9666666666662</v>
      </c>
      <c r="F394" s="38">
        <v>2039.4833333333331</v>
      </c>
      <c r="G394" s="38">
        <v>1972.4666666666662</v>
      </c>
      <c r="H394" s="38">
        <v>2239.4666666666662</v>
      </c>
      <c r="I394" s="38">
        <v>2306.4833333333336</v>
      </c>
      <c r="J394" s="38">
        <v>2372.9666666666662</v>
      </c>
      <c r="K394" s="31">
        <v>2240</v>
      </c>
      <c r="L394" s="31">
        <v>2106.5</v>
      </c>
      <c r="M394" s="31">
        <v>30.657499999999999</v>
      </c>
      <c r="N394" s="1"/>
      <c r="O394" s="1"/>
    </row>
    <row r="395" spans="1:15" ht="12.75" customHeight="1">
      <c r="A395" s="33">
        <v>385</v>
      </c>
      <c r="B395" s="58" t="s">
        <v>209</v>
      </c>
      <c r="C395" s="31">
        <v>235.9</v>
      </c>
      <c r="D395" s="38">
        <v>236.31666666666669</v>
      </c>
      <c r="E395" s="38">
        <v>233.33333333333337</v>
      </c>
      <c r="F395" s="38">
        <v>230.76666666666668</v>
      </c>
      <c r="G395" s="38">
        <v>227.78333333333336</v>
      </c>
      <c r="H395" s="38">
        <v>238.88333333333338</v>
      </c>
      <c r="I395" s="38">
        <v>241.86666666666667</v>
      </c>
      <c r="J395" s="38">
        <v>244.43333333333339</v>
      </c>
      <c r="K395" s="31">
        <v>239.3</v>
      </c>
      <c r="L395" s="31">
        <v>233.75</v>
      </c>
      <c r="M395" s="31">
        <v>59.260629999999999</v>
      </c>
      <c r="N395" s="1"/>
      <c r="O395" s="1"/>
    </row>
    <row r="396" spans="1:15" ht="12.75" customHeight="1">
      <c r="A396" s="33">
        <v>386</v>
      </c>
      <c r="B396" s="58" t="s">
        <v>210</v>
      </c>
      <c r="C396" s="31">
        <v>240.3</v>
      </c>
      <c r="D396" s="38">
        <v>240.91666666666666</v>
      </c>
      <c r="E396" s="38">
        <v>237.38333333333333</v>
      </c>
      <c r="F396" s="38">
        <v>234.46666666666667</v>
      </c>
      <c r="G396" s="38">
        <v>230.93333333333334</v>
      </c>
      <c r="H396" s="38">
        <v>243.83333333333331</v>
      </c>
      <c r="I396" s="38">
        <v>247.36666666666667</v>
      </c>
      <c r="J396" s="38">
        <v>250.2833333333333</v>
      </c>
      <c r="K396" s="31">
        <v>244.45</v>
      </c>
      <c r="L396" s="31">
        <v>238</v>
      </c>
      <c r="M396" s="31">
        <v>158.83425</v>
      </c>
      <c r="N396" s="1"/>
      <c r="O396" s="1"/>
    </row>
    <row r="397" spans="1:15" ht="12.75" customHeight="1">
      <c r="A397" s="33">
        <v>387</v>
      </c>
      <c r="B397" s="58" t="s">
        <v>499</v>
      </c>
      <c r="C397" s="31">
        <v>163.4</v>
      </c>
      <c r="D397" s="38">
        <v>161.29999999999998</v>
      </c>
      <c r="E397" s="38">
        <v>157.94999999999996</v>
      </c>
      <c r="F397" s="38">
        <v>152.49999999999997</v>
      </c>
      <c r="G397" s="38">
        <v>149.14999999999995</v>
      </c>
      <c r="H397" s="38">
        <v>166.74999999999997</v>
      </c>
      <c r="I397" s="38">
        <v>170.1</v>
      </c>
      <c r="J397" s="38">
        <v>175.54999999999998</v>
      </c>
      <c r="K397" s="31">
        <v>164.65</v>
      </c>
      <c r="L397" s="31">
        <v>155.85</v>
      </c>
      <c r="M397" s="31">
        <v>65.150220000000004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926.75</v>
      </c>
      <c r="D398" s="38">
        <v>927.6</v>
      </c>
      <c r="E398" s="38">
        <v>920.40000000000009</v>
      </c>
      <c r="F398" s="38">
        <v>914.05000000000007</v>
      </c>
      <c r="G398" s="38">
        <v>906.85000000000014</v>
      </c>
      <c r="H398" s="38">
        <v>933.95</v>
      </c>
      <c r="I398" s="38">
        <v>941.15000000000009</v>
      </c>
      <c r="J398" s="38">
        <v>947.5</v>
      </c>
      <c r="K398" s="31">
        <v>934.8</v>
      </c>
      <c r="L398" s="31">
        <v>921.25</v>
      </c>
      <c r="M398" s="31">
        <v>0.61204999999999998</v>
      </c>
      <c r="N398" s="1"/>
      <c r="O398" s="1"/>
    </row>
    <row r="399" spans="1:15" ht="12.75" customHeight="1">
      <c r="A399" s="33">
        <v>389</v>
      </c>
      <c r="B399" s="58" t="s">
        <v>211</v>
      </c>
      <c r="C399" s="31">
        <v>2423.6</v>
      </c>
      <c r="D399" s="38">
        <v>2423.333333333333</v>
      </c>
      <c r="E399" s="38">
        <v>2412.7166666666662</v>
      </c>
      <c r="F399" s="38">
        <v>2401.833333333333</v>
      </c>
      <c r="G399" s="38">
        <v>2391.2166666666662</v>
      </c>
      <c r="H399" s="38">
        <v>2434.2166666666662</v>
      </c>
      <c r="I399" s="38">
        <v>2444.833333333333</v>
      </c>
      <c r="J399" s="38">
        <v>2455.7166666666662</v>
      </c>
      <c r="K399" s="31">
        <v>2433.9499999999998</v>
      </c>
      <c r="L399" s="31">
        <v>2412.4499999999998</v>
      </c>
      <c r="M399" s="31">
        <v>43.379379999999998</v>
      </c>
      <c r="N399" s="1"/>
      <c r="O399" s="1"/>
    </row>
    <row r="400" spans="1:15" ht="12.75" customHeight="1">
      <c r="A400" s="33">
        <v>390</v>
      </c>
      <c r="B400" s="58" t="s">
        <v>501</v>
      </c>
      <c r="C400" s="31">
        <v>119.2</v>
      </c>
      <c r="D400" s="38">
        <v>120.34999999999998</v>
      </c>
      <c r="E400" s="38">
        <v>117.44999999999996</v>
      </c>
      <c r="F400" s="38">
        <v>115.69999999999997</v>
      </c>
      <c r="G400" s="38">
        <v>112.79999999999995</v>
      </c>
      <c r="H400" s="38">
        <v>122.09999999999997</v>
      </c>
      <c r="I400" s="38">
        <v>124.99999999999997</v>
      </c>
      <c r="J400" s="38">
        <v>126.74999999999997</v>
      </c>
      <c r="K400" s="31">
        <v>123.25</v>
      </c>
      <c r="L400" s="31">
        <v>118.6</v>
      </c>
      <c r="M400" s="31">
        <v>11.2051</v>
      </c>
      <c r="N400" s="1"/>
      <c r="O400" s="1"/>
    </row>
    <row r="401" spans="1:15" ht="12.75" customHeight="1">
      <c r="A401" s="33">
        <v>391</v>
      </c>
      <c r="B401" s="58" t="s">
        <v>488</v>
      </c>
      <c r="C401" s="31">
        <v>715.75</v>
      </c>
      <c r="D401" s="38">
        <v>719.08333333333337</v>
      </c>
      <c r="E401" s="38">
        <v>709.66666666666674</v>
      </c>
      <c r="F401" s="38">
        <v>703.58333333333337</v>
      </c>
      <c r="G401" s="38">
        <v>694.16666666666674</v>
      </c>
      <c r="H401" s="38">
        <v>725.16666666666674</v>
      </c>
      <c r="I401" s="38">
        <v>734.58333333333348</v>
      </c>
      <c r="J401" s="38">
        <v>740.66666666666674</v>
      </c>
      <c r="K401" s="31">
        <v>728.5</v>
      </c>
      <c r="L401" s="31">
        <v>713</v>
      </c>
      <c r="M401" s="31">
        <v>2.1135999999999999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513.54999999999995</v>
      </c>
      <c r="D402" s="38">
        <v>521.2166666666667</v>
      </c>
      <c r="E402" s="38">
        <v>501.08333333333337</v>
      </c>
      <c r="F402" s="38">
        <v>488.61666666666667</v>
      </c>
      <c r="G402" s="38">
        <v>468.48333333333335</v>
      </c>
      <c r="H402" s="38">
        <v>533.68333333333339</v>
      </c>
      <c r="I402" s="38">
        <v>553.81666666666661</v>
      </c>
      <c r="J402" s="38">
        <v>566.28333333333342</v>
      </c>
      <c r="K402" s="31">
        <v>541.35</v>
      </c>
      <c r="L402" s="31">
        <v>508.75</v>
      </c>
      <c r="M402" s="31">
        <v>48.444920000000003</v>
      </c>
      <c r="N402" s="1"/>
      <c r="O402" s="1"/>
    </row>
    <row r="403" spans="1:15" ht="12.75" customHeight="1">
      <c r="A403" s="33">
        <v>393</v>
      </c>
      <c r="B403" s="58" t="s">
        <v>502</v>
      </c>
      <c r="C403" s="31">
        <v>856.6</v>
      </c>
      <c r="D403" s="38">
        <v>854.46666666666658</v>
      </c>
      <c r="E403" s="38">
        <v>848.93333333333317</v>
      </c>
      <c r="F403" s="38">
        <v>841.26666666666654</v>
      </c>
      <c r="G403" s="38">
        <v>835.73333333333312</v>
      </c>
      <c r="H403" s="38">
        <v>862.13333333333321</v>
      </c>
      <c r="I403" s="38">
        <v>867.66666666666674</v>
      </c>
      <c r="J403" s="38">
        <v>875.33333333333326</v>
      </c>
      <c r="K403" s="31">
        <v>860</v>
      </c>
      <c r="L403" s="31">
        <v>846.8</v>
      </c>
      <c r="M403" s="31">
        <v>0.69493000000000005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1553.25</v>
      </c>
      <c r="D404" s="38">
        <v>1552.6499999999999</v>
      </c>
      <c r="E404" s="38">
        <v>1547.2999999999997</v>
      </c>
      <c r="F404" s="38">
        <v>1541.35</v>
      </c>
      <c r="G404" s="38">
        <v>1535.9999999999998</v>
      </c>
      <c r="H404" s="38">
        <v>1558.5999999999997</v>
      </c>
      <c r="I404" s="38">
        <v>1563.9499999999996</v>
      </c>
      <c r="J404" s="38">
        <v>1569.8999999999996</v>
      </c>
      <c r="K404" s="31">
        <v>1558</v>
      </c>
      <c r="L404" s="31">
        <v>1546.7</v>
      </c>
      <c r="M404" s="31">
        <v>0.94633</v>
      </c>
      <c r="N404" s="1"/>
      <c r="O404" s="1"/>
    </row>
    <row r="405" spans="1:15" ht="12.75" customHeight="1">
      <c r="A405" s="33">
        <v>395</v>
      </c>
      <c r="B405" s="58" t="s">
        <v>181</v>
      </c>
      <c r="C405" s="31">
        <v>99.95</v>
      </c>
      <c r="D405" s="38">
        <v>100.96666666666668</v>
      </c>
      <c r="E405" s="38">
        <v>98.53333333333336</v>
      </c>
      <c r="F405" s="38">
        <v>97.116666666666674</v>
      </c>
      <c r="G405" s="38">
        <v>94.683333333333351</v>
      </c>
      <c r="H405" s="38">
        <v>102.38333333333337</v>
      </c>
      <c r="I405" s="38">
        <v>104.81666666666668</v>
      </c>
      <c r="J405" s="38">
        <v>106.23333333333338</v>
      </c>
      <c r="K405" s="31">
        <v>103.4</v>
      </c>
      <c r="L405" s="31">
        <v>99.55</v>
      </c>
      <c r="M405" s="31">
        <v>130.21784</v>
      </c>
      <c r="N405" s="1"/>
      <c r="O405" s="1"/>
    </row>
    <row r="406" spans="1:15" ht="12.75" customHeight="1">
      <c r="A406" s="33">
        <v>396</v>
      </c>
      <c r="B406" s="58" t="s">
        <v>506</v>
      </c>
      <c r="C406" s="31">
        <v>7091.4</v>
      </c>
      <c r="D406" s="38">
        <v>7113.3499999999995</v>
      </c>
      <c r="E406" s="38">
        <v>7044.2999999999993</v>
      </c>
      <c r="F406" s="38">
        <v>6997.2</v>
      </c>
      <c r="G406" s="38">
        <v>6928.15</v>
      </c>
      <c r="H406" s="38">
        <v>7160.4499999999989</v>
      </c>
      <c r="I406" s="38">
        <v>7229.5</v>
      </c>
      <c r="J406" s="38">
        <v>7276.5999999999985</v>
      </c>
      <c r="K406" s="31">
        <v>7182.4</v>
      </c>
      <c r="L406" s="31">
        <v>7066.25</v>
      </c>
      <c r="M406" s="31">
        <v>0.14624000000000001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1457.65</v>
      </c>
      <c r="D407" s="38">
        <v>1447.3666666666668</v>
      </c>
      <c r="E407" s="38">
        <v>1421.7333333333336</v>
      </c>
      <c r="F407" s="38">
        <v>1385.8166666666668</v>
      </c>
      <c r="G407" s="38">
        <v>1360.1833333333336</v>
      </c>
      <c r="H407" s="38">
        <v>1483.2833333333335</v>
      </c>
      <c r="I407" s="38">
        <v>1508.9166666666667</v>
      </c>
      <c r="J407" s="38">
        <v>1544.8333333333335</v>
      </c>
      <c r="K407" s="31">
        <v>1473</v>
      </c>
      <c r="L407" s="31">
        <v>1411.45</v>
      </c>
      <c r="M407" s="31">
        <v>1.1018699999999999</v>
      </c>
      <c r="N407" s="1"/>
      <c r="O407" s="1"/>
    </row>
    <row r="408" spans="1:15" ht="12.75" customHeight="1">
      <c r="A408" s="33">
        <v>398</v>
      </c>
      <c r="B408" s="58" t="s">
        <v>213</v>
      </c>
      <c r="C408" s="31">
        <v>833.8</v>
      </c>
      <c r="D408" s="38">
        <v>836.9666666666667</v>
      </c>
      <c r="E408" s="38">
        <v>827.93333333333339</v>
      </c>
      <c r="F408" s="38">
        <v>822.06666666666672</v>
      </c>
      <c r="G408" s="38">
        <v>813.03333333333342</v>
      </c>
      <c r="H408" s="38">
        <v>842.83333333333337</v>
      </c>
      <c r="I408" s="38">
        <v>851.86666666666667</v>
      </c>
      <c r="J408" s="38">
        <v>857.73333333333335</v>
      </c>
      <c r="K408" s="31">
        <v>846</v>
      </c>
      <c r="L408" s="31">
        <v>831.1</v>
      </c>
      <c r="M408" s="31">
        <v>10.87679</v>
      </c>
      <c r="N408" s="1"/>
      <c r="O408" s="1"/>
    </row>
    <row r="409" spans="1:15" ht="12.75" customHeight="1">
      <c r="A409" s="33">
        <v>399</v>
      </c>
      <c r="B409" s="58" t="s">
        <v>214</v>
      </c>
      <c r="C409" s="31">
        <v>1309.45</v>
      </c>
      <c r="D409" s="38">
        <v>1318.0166666666667</v>
      </c>
      <c r="E409" s="38">
        <v>1297.0833333333333</v>
      </c>
      <c r="F409" s="38">
        <v>1284.7166666666667</v>
      </c>
      <c r="G409" s="38">
        <v>1263.7833333333333</v>
      </c>
      <c r="H409" s="38">
        <v>1330.3833333333332</v>
      </c>
      <c r="I409" s="38">
        <v>1351.3166666666666</v>
      </c>
      <c r="J409" s="38">
        <v>1363.6833333333332</v>
      </c>
      <c r="K409" s="31">
        <v>1338.95</v>
      </c>
      <c r="L409" s="31">
        <v>1305.6500000000001</v>
      </c>
      <c r="M409" s="31">
        <v>19.221150000000002</v>
      </c>
      <c r="N409" s="1"/>
      <c r="O409" s="1"/>
    </row>
    <row r="410" spans="1:15" ht="12.75" customHeight="1">
      <c r="A410" s="33">
        <v>400</v>
      </c>
      <c r="B410" s="58" t="s">
        <v>508</v>
      </c>
      <c r="C410" s="31">
        <v>3371.7</v>
      </c>
      <c r="D410" s="38">
        <v>3327.25</v>
      </c>
      <c r="E410" s="38">
        <v>3254.5</v>
      </c>
      <c r="F410" s="38">
        <v>3137.3</v>
      </c>
      <c r="G410" s="38">
        <v>3064.55</v>
      </c>
      <c r="H410" s="38">
        <v>3444.45</v>
      </c>
      <c r="I410" s="38">
        <v>3517.2</v>
      </c>
      <c r="J410" s="38">
        <v>3634.3999999999996</v>
      </c>
      <c r="K410" s="31">
        <v>3400</v>
      </c>
      <c r="L410" s="31">
        <v>3210.05</v>
      </c>
      <c r="M410" s="31">
        <v>2.6985100000000002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452.05</v>
      </c>
      <c r="D411" s="38">
        <v>453.08333333333331</v>
      </c>
      <c r="E411" s="38">
        <v>448.96666666666664</v>
      </c>
      <c r="F411" s="38">
        <v>445.88333333333333</v>
      </c>
      <c r="G411" s="38">
        <v>441.76666666666665</v>
      </c>
      <c r="H411" s="38">
        <v>456.16666666666663</v>
      </c>
      <c r="I411" s="38">
        <v>460.2833333333333</v>
      </c>
      <c r="J411" s="38">
        <v>463.36666666666662</v>
      </c>
      <c r="K411" s="31">
        <v>457.2</v>
      </c>
      <c r="L411" s="31">
        <v>450</v>
      </c>
      <c r="M411" s="31">
        <v>0.64924000000000004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729.65</v>
      </c>
      <c r="D412" s="38">
        <v>729.66666666666663</v>
      </c>
      <c r="E412" s="38">
        <v>723.98333333333323</v>
      </c>
      <c r="F412" s="38">
        <v>718.31666666666661</v>
      </c>
      <c r="G412" s="38">
        <v>712.63333333333321</v>
      </c>
      <c r="H412" s="38">
        <v>735.33333333333326</v>
      </c>
      <c r="I412" s="38">
        <v>741.01666666666665</v>
      </c>
      <c r="J412" s="38">
        <v>746.68333333333328</v>
      </c>
      <c r="K412" s="31">
        <v>735.35</v>
      </c>
      <c r="L412" s="31">
        <v>724</v>
      </c>
      <c r="M412" s="31">
        <v>0.98548999999999998</v>
      </c>
      <c r="N412" s="1"/>
      <c r="O412" s="1"/>
    </row>
    <row r="413" spans="1:15" ht="12.75" customHeight="1">
      <c r="A413" s="33">
        <v>403</v>
      </c>
      <c r="B413" t="s">
        <v>216</v>
      </c>
      <c r="C413" s="31">
        <v>25725.05</v>
      </c>
      <c r="D413" s="38">
        <v>25654.45</v>
      </c>
      <c r="E413" s="38">
        <v>25470.600000000002</v>
      </c>
      <c r="F413" s="38">
        <v>25216.15</v>
      </c>
      <c r="G413" s="38">
        <v>25032.300000000003</v>
      </c>
      <c r="H413" s="38">
        <v>25908.9</v>
      </c>
      <c r="I413" s="38">
        <v>26092.75</v>
      </c>
      <c r="J413" s="38">
        <v>26347.200000000001</v>
      </c>
      <c r="K413" s="31">
        <v>25838.3</v>
      </c>
      <c r="L413" s="31">
        <v>25400</v>
      </c>
      <c r="M413" s="31">
        <v>0.41937000000000002</v>
      </c>
      <c r="N413" s="1"/>
      <c r="O413" s="1"/>
    </row>
    <row r="414" spans="1:15" ht="12.75" customHeight="1">
      <c r="A414" s="33">
        <v>404</v>
      </c>
      <c r="B414" s="58" t="s">
        <v>511</v>
      </c>
      <c r="C414" s="31">
        <v>50.6</v>
      </c>
      <c r="D414" s="38">
        <v>51.050000000000004</v>
      </c>
      <c r="E414" s="38">
        <v>49.300000000000011</v>
      </c>
      <c r="F414" s="38">
        <v>48.000000000000007</v>
      </c>
      <c r="G414" s="38">
        <v>46.250000000000014</v>
      </c>
      <c r="H414" s="38">
        <v>52.350000000000009</v>
      </c>
      <c r="I414" s="38">
        <v>54.099999999999994</v>
      </c>
      <c r="J414" s="38">
        <v>55.400000000000006</v>
      </c>
      <c r="K414" s="31">
        <v>52.8</v>
      </c>
      <c r="L414" s="31">
        <v>49.75</v>
      </c>
      <c r="M414" s="31">
        <v>338.91046999999998</v>
      </c>
      <c r="N414" s="1"/>
      <c r="O414" s="1"/>
    </row>
    <row r="415" spans="1:15" ht="12.75" customHeight="1">
      <c r="A415" s="33">
        <v>405</v>
      </c>
      <c r="B415" s="58" t="s">
        <v>219</v>
      </c>
      <c r="C415" s="31">
        <v>1913.5</v>
      </c>
      <c r="D415" s="38">
        <v>1907.8833333333332</v>
      </c>
      <c r="E415" s="38">
        <v>1885.8166666666664</v>
      </c>
      <c r="F415" s="38">
        <v>1858.1333333333332</v>
      </c>
      <c r="G415" s="38">
        <v>1836.0666666666664</v>
      </c>
      <c r="H415" s="38">
        <v>1935.5666666666664</v>
      </c>
      <c r="I415" s="38">
        <v>1957.633333333333</v>
      </c>
      <c r="J415" s="38">
        <v>1985.3166666666664</v>
      </c>
      <c r="K415" s="31">
        <v>1929.95</v>
      </c>
      <c r="L415" s="31">
        <v>1880.2</v>
      </c>
      <c r="M415" s="31">
        <v>13.58719</v>
      </c>
      <c r="N415" s="1"/>
      <c r="O415" s="1"/>
    </row>
    <row r="416" spans="1:15" ht="12.75" customHeight="1">
      <c r="A416" s="33">
        <v>406</v>
      </c>
      <c r="B416" s="58" t="s">
        <v>512</v>
      </c>
      <c r="C416" s="31">
        <v>486.5</v>
      </c>
      <c r="D416" s="38">
        <v>485.59999999999997</v>
      </c>
      <c r="E416" s="38">
        <v>478.19999999999993</v>
      </c>
      <c r="F416" s="38">
        <v>469.9</v>
      </c>
      <c r="G416" s="38">
        <v>462.49999999999994</v>
      </c>
      <c r="H416" s="38">
        <v>493.89999999999992</v>
      </c>
      <c r="I416" s="38">
        <v>501.2999999999999</v>
      </c>
      <c r="J416" s="38">
        <v>509.59999999999991</v>
      </c>
      <c r="K416" s="31">
        <v>493</v>
      </c>
      <c r="L416" s="31">
        <v>477.3</v>
      </c>
      <c r="M416" s="31">
        <v>8.9716199999999997</v>
      </c>
      <c r="N416" s="1"/>
      <c r="O416" s="1"/>
    </row>
    <row r="417" spans="1:15" ht="12.75" customHeight="1">
      <c r="A417" s="33">
        <v>407</v>
      </c>
      <c r="B417" s="58" t="s">
        <v>217</v>
      </c>
      <c r="C417" s="31">
        <v>3900.35</v>
      </c>
      <c r="D417" s="38">
        <v>3903.3666666666668</v>
      </c>
      <c r="E417" s="38">
        <v>3879.8333333333335</v>
      </c>
      <c r="F417" s="38">
        <v>3859.3166666666666</v>
      </c>
      <c r="G417" s="38">
        <v>3835.7833333333333</v>
      </c>
      <c r="H417" s="38">
        <v>3923.8833333333337</v>
      </c>
      <c r="I417" s="38">
        <v>3947.4166666666665</v>
      </c>
      <c r="J417" s="38">
        <v>3967.9333333333338</v>
      </c>
      <c r="K417" s="31">
        <v>3926.9</v>
      </c>
      <c r="L417" s="31">
        <v>3882.85</v>
      </c>
      <c r="M417" s="31">
        <v>2.29345</v>
      </c>
      <c r="N417" s="1"/>
      <c r="O417" s="1"/>
    </row>
    <row r="418" spans="1:15" ht="12.75" customHeight="1">
      <c r="A418" s="33">
        <v>408</v>
      </c>
      <c r="B418" s="58" t="s">
        <v>504</v>
      </c>
      <c r="C418" s="31">
        <v>64</v>
      </c>
      <c r="D418" s="38">
        <v>64.266666666666666</v>
      </c>
      <c r="E418" s="38">
        <v>63.033333333333331</v>
      </c>
      <c r="F418" s="38">
        <v>62.066666666666663</v>
      </c>
      <c r="G418" s="38">
        <v>60.833333333333329</v>
      </c>
      <c r="H418" s="38">
        <v>65.233333333333334</v>
      </c>
      <c r="I418" s="38">
        <v>66.466666666666654</v>
      </c>
      <c r="J418" s="38">
        <v>67.433333333333337</v>
      </c>
      <c r="K418" s="31">
        <v>65.5</v>
      </c>
      <c r="L418" s="31">
        <v>63.3</v>
      </c>
      <c r="M418" s="31">
        <v>199.53550000000001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5251.6</v>
      </c>
      <c r="D419" s="38">
        <v>5236</v>
      </c>
      <c r="E419" s="38">
        <v>5196.6499999999996</v>
      </c>
      <c r="F419" s="38">
        <v>5141.7</v>
      </c>
      <c r="G419" s="38">
        <v>5102.3499999999995</v>
      </c>
      <c r="H419" s="38">
        <v>5290.95</v>
      </c>
      <c r="I419" s="38">
        <v>5330.3</v>
      </c>
      <c r="J419" s="38">
        <v>5385.25</v>
      </c>
      <c r="K419" s="31">
        <v>5275.35</v>
      </c>
      <c r="L419" s="31">
        <v>5181.05</v>
      </c>
      <c r="M419" s="31">
        <v>0.19785</v>
      </c>
      <c r="N419" s="1"/>
      <c r="O419" s="1"/>
    </row>
    <row r="420" spans="1:15" ht="12.75" customHeight="1">
      <c r="A420" s="33">
        <v>410</v>
      </c>
      <c r="B420" s="58" t="s">
        <v>513</v>
      </c>
      <c r="C420" s="31">
        <v>610</v>
      </c>
      <c r="D420" s="38">
        <v>615.85</v>
      </c>
      <c r="E420" s="38">
        <v>599.75</v>
      </c>
      <c r="F420" s="38">
        <v>589.5</v>
      </c>
      <c r="G420" s="38">
        <v>573.4</v>
      </c>
      <c r="H420" s="38">
        <v>626.1</v>
      </c>
      <c r="I420" s="38">
        <v>642.20000000000016</v>
      </c>
      <c r="J420" s="38">
        <v>652.45000000000005</v>
      </c>
      <c r="K420" s="31">
        <v>631.95000000000005</v>
      </c>
      <c r="L420" s="31">
        <v>605.6</v>
      </c>
      <c r="M420" s="31">
        <v>5.8430799999999996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4667.3500000000004</v>
      </c>
      <c r="D421" s="38">
        <v>4695.7333333333336</v>
      </c>
      <c r="E421" s="38">
        <v>4621.6166666666668</v>
      </c>
      <c r="F421" s="38">
        <v>4575.8833333333332</v>
      </c>
      <c r="G421" s="38">
        <v>4501.7666666666664</v>
      </c>
      <c r="H421" s="38">
        <v>4741.4666666666672</v>
      </c>
      <c r="I421" s="38">
        <v>4815.5833333333339</v>
      </c>
      <c r="J421" s="38">
        <v>4861.3166666666675</v>
      </c>
      <c r="K421" s="31">
        <v>4769.8500000000004</v>
      </c>
      <c r="L421" s="31">
        <v>4650</v>
      </c>
      <c r="M421" s="31">
        <v>0.30498999999999998</v>
      </c>
      <c r="N421" s="1"/>
      <c r="O421" s="1"/>
    </row>
    <row r="422" spans="1:15" ht="12.75" customHeight="1">
      <c r="A422" s="33">
        <v>412</v>
      </c>
      <c r="B422" s="58" t="s">
        <v>296</v>
      </c>
      <c r="C422" s="31">
        <v>578.9</v>
      </c>
      <c r="D422" s="38">
        <v>583.51666666666665</v>
      </c>
      <c r="E422" s="38">
        <v>573.38333333333333</v>
      </c>
      <c r="F422" s="38">
        <v>567.86666666666667</v>
      </c>
      <c r="G422" s="38">
        <v>557.73333333333335</v>
      </c>
      <c r="H422" s="38">
        <v>589.0333333333333</v>
      </c>
      <c r="I422" s="38">
        <v>599.16666666666652</v>
      </c>
      <c r="J422" s="38">
        <v>604.68333333333328</v>
      </c>
      <c r="K422" s="31">
        <v>593.65</v>
      </c>
      <c r="L422" s="31">
        <v>578</v>
      </c>
      <c r="M422" s="31">
        <v>8.7654300000000003</v>
      </c>
      <c r="N422" s="1"/>
      <c r="O422" s="1"/>
    </row>
    <row r="423" spans="1:15" ht="12.75" customHeight="1">
      <c r="A423" s="33">
        <v>413</v>
      </c>
      <c r="B423" s="58" t="s">
        <v>515</v>
      </c>
      <c r="C423" s="31">
        <v>1088.95</v>
      </c>
      <c r="D423" s="38">
        <v>1086.4666666666667</v>
      </c>
      <c r="E423" s="38">
        <v>1072.9833333333333</v>
      </c>
      <c r="F423" s="38">
        <v>1057.0166666666667</v>
      </c>
      <c r="G423" s="38">
        <v>1043.5333333333333</v>
      </c>
      <c r="H423" s="38">
        <v>1102.4333333333334</v>
      </c>
      <c r="I423" s="38">
        <v>1115.916666666667</v>
      </c>
      <c r="J423" s="38">
        <v>1131.8833333333334</v>
      </c>
      <c r="K423" s="31">
        <v>1099.95</v>
      </c>
      <c r="L423" s="31">
        <v>1070.5</v>
      </c>
      <c r="M423" s="31">
        <v>4.2873799999999997</v>
      </c>
      <c r="N423" s="1"/>
      <c r="O423" s="1"/>
    </row>
    <row r="424" spans="1:15" ht="12.75" customHeight="1">
      <c r="A424" s="33">
        <v>414</v>
      </c>
      <c r="B424" s="58" t="s">
        <v>218</v>
      </c>
      <c r="C424" s="31">
        <v>2419.5500000000002</v>
      </c>
      <c r="D424" s="38">
        <v>2419.2166666666667</v>
      </c>
      <c r="E424" s="38">
        <v>2406.4333333333334</v>
      </c>
      <c r="F424" s="38">
        <v>2393.3166666666666</v>
      </c>
      <c r="G424" s="38">
        <v>2380.5333333333333</v>
      </c>
      <c r="H424" s="38">
        <v>2432.3333333333335</v>
      </c>
      <c r="I424" s="38">
        <v>2445.1166666666672</v>
      </c>
      <c r="J424" s="38">
        <v>2458.2333333333336</v>
      </c>
      <c r="K424" s="31">
        <v>2432</v>
      </c>
      <c r="L424" s="31">
        <v>2406.1</v>
      </c>
      <c r="M424" s="31">
        <v>3.86564</v>
      </c>
      <c r="N424" s="1"/>
      <c r="O424" s="1"/>
    </row>
    <row r="425" spans="1:15" ht="12.75" customHeight="1">
      <c r="A425" s="33">
        <v>415</v>
      </c>
      <c r="B425" s="58" t="s">
        <v>516</v>
      </c>
      <c r="C425" s="31">
        <v>646.29999999999995</v>
      </c>
      <c r="D425" s="38">
        <v>646.81666666666661</v>
      </c>
      <c r="E425" s="38">
        <v>637.63333333333321</v>
      </c>
      <c r="F425" s="38">
        <v>628.96666666666658</v>
      </c>
      <c r="G425" s="38">
        <v>619.78333333333319</v>
      </c>
      <c r="H425" s="38">
        <v>655.48333333333323</v>
      </c>
      <c r="I425" s="38">
        <v>664.66666666666663</v>
      </c>
      <c r="J425" s="38">
        <v>673.33333333333326</v>
      </c>
      <c r="K425" s="31">
        <v>656</v>
      </c>
      <c r="L425" s="31">
        <v>638.15</v>
      </c>
      <c r="M425" s="31">
        <v>4.8945800000000004</v>
      </c>
      <c r="N425" s="1"/>
      <c r="O425" s="1"/>
    </row>
    <row r="426" spans="1:15" ht="12.75" customHeight="1">
      <c r="A426" s="33">
        <v>416</v>
      </c>
      <c r="B426" s="58" t="s">
        <v>215</v>
      </c>
      <c r="C426" s="31">
        <v>573</v>
      </c>
      <c r="D426" s="38">
        <v>574.19999999999993</v>
      </c>
      <c r="E426" s="38">
        <v>570.14999999999986</v>
      </c>
      <c r="F426" s="38">
        <v>567.29999999999995</v>
      </c>
      <c r="G426" s="38">
        <v>563.24999999999989</v>
      </c>
      <c r="H426" s="38">
        <v>577.04999999999984</v>
      </c>
      <c r="I426" s="38">
        <v>581.0999999999998</v>
      </c>
      <c r="J426" s="38">
        <v>583.94999999999982</v>
      </c>
      <c r="K426" s="31">
        <v>578.25</v>
      </c>
      <c r="L426" s="31">
        <v>571.35</v>
      </c>
      <c r="M426" s="31">
        <v>144.44729000000001</v>
      </c>
      <c r="N426" s="1"/>
      <c r="O426" s="1"/>
    </row>
    <row r="427" spans="1:15" ht="12.75" customHeight="1">
      <c r="A427" s="33">
        <v>417</v>
      </c>
      <c r="B427" s="58" t="s">
        <v>212</v>
      </c>
      <c r="C427" s="31">
        <v>101.75</v>
      </c>
      <c r="D427" s="38">
        <v>101.61666666666667</v>
      </c>
      <c r="E427" s="38">
        <v>99.983333333333348</v>
      </c>
      <c r="F427" s="38">
        <v>98.216666666666669</v>
      </c>
      <c r="G427" s="38">
        <v>96.583333333333343</v>
      </c>
      <c r="H427" s="38">
        <v>103.38333333333335</v>
      </c>
      <c r="I427" s="38">
        <v>105.01666666666668</v>
      </c>
      <c r="J427" s="38">
        <v>106.78333333333336</v>
      </c>
      <c r="K427" s="31">
        <v>103.25</v>
      </c>
      <c r="L427" s="31">
        <v>99.85</v>
      </c>
      <c r="M427" s="31">
        <v>303.94405</v>
      </c>
      <c r="N427" s="1"/>
      <c r="O427" s="1"/>
    </row>
    <row r="428" spans="1:15" ht="12.75" customHeight="1">
      <c r="A428" s="33">
        <v>418</v>
      </c>
      <c r="B428" s="58" t="s">
        <v>517</v>
      </c>
      <c r="C428" s="31">
        <v>367.7</v>
      </c>
      <c r="D428" s="38">
        <v>371.2166666666667</v>
      </c>
      <c r="E428" s="38">
        <v>363.48333333333341</v>
      </c>
      <c r="F428" s="38">
        <v>359.26666666666671</v>
      </c>
      <c r="G428" s="38">
        <v>351.53333333333342</v>
      </c>
      <c r="H428" s="38">
        <v>375.43333333333339</v>
      </c>
      <c r="I428" s="38">
        <v>383.16666666666674</v>
      </c>
      <c r="J428" s="38">
        <v>387.38333333333338</v>
      </c>
      <c r="K428" s="31">
        <v>378.95</v>
      </c>
      <c r="L428" s="31">
        <v>367</v>
      </c>
      <c r="M428" s="31">
        <v>2.2361399999999998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168.3</v>
      </c>
      <c r="D429" s="38">
        <v>169.96666666666667</v>
      </c>
      <c r="E429" s="38">
        <v>165.53333333333333</v>
      </c>
      <c r="F429" s="38">
        <v>162.76666666666665</v>
      </c>
      <c r="G429" s="38">
        <v>158.33333333333331</v>
      </c>
      <c r="H429" s="38">
        <v>172.73333333333335</v>
      </c>
      <c r="I429" s="38">
        <v>177.16666666666669</v>
      </c>
      <c r="J429" s="38">
        <v>179.93333333333337</v>
      </c>
      <c r="K429" s="31">
        <v>174.4</v>
      </c>
      <c r="L429" s="31">
        <v>167.2</v>
      </c>
      <c r="M429" s="31">
        <v>28.79908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442.65</v>
      </c>
      <c r="D430" s="38">
        <v>446.2</v>
      </c>
      <c r="E430" s="38">
        <v>437.5</v>
      </c>
      <c r="F430" s="38">
        <v>432.35</v>
      </c>
      <c r="G430" s="38">
        <v>423.65000000000003</v>
      </c>
      <c r="H430" s="38">
        <v>451.34999999999997</v>
      </c>
      <c r="I430" s="38">
        <v>460.0499999999999</v>
      </c>
      <c r="J430" s="38">
        <v>465.19999999999993</v>
      </c>
      <c r="K430" s="31">
        <v>454.9</v>
      </c>
      <c r="L430" s="31">
        <v>441.05</v>
      </c>
      <c r="M430" s="31">
        <v>3.8756699999999999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260.95</v>
      </c>
      <c r="D431" s="38">
        <v>258.2</v>
      </c>
      <c r="E431" s="38">
        <v>253</v>
      </c>
      <c r="F431" s="38">
        <v>245.05</v>
      </c>
      <c r="G431" s="38">
        <v>239.85000000000002</v>
      </c>
      <c r="H431" s="38">
        <v>266.14999999999998</v>
      </c>
      <c r="I431" s="38">
        <v>271.34999999999991</v>
      </c>
      <c r="J431" s="38">
        <v>279.29999999999995</v>
      </c>
      <c r="K431" s="31">
        <v>263.39999999999998</v>
      </c>
      <c r="L431" s="31">
        <v>250.25</v>
      </c>
      <c r="M431" s="31">
        <v>32.937550000000002</v>
      </c>
      <c r="N431" s="1"/>
      <c r="O431" s="1"/>
    </row>
    <row r="432" spans="1:15" ht="12.75" customHeight="1">
      <c r="A432" s="33">
        <v>422</v>
      </c>
      <c r="B432" s="58" t="s">
        <v>220</v>
      </c>
      <c r="C432" s="31">
        <v>1131.9000000000001</v>
      </c>
      <c r="D432" s="38">
        <v>1125.0333333333335</v>
      </c>
      <c r="E432" s="38">
        <v>1114.0666666666671</v>
      </c>
      <c r="F432" s="38">
        <v>1096.2333333333336</v>
      </c>
      <c r="G432" s="38">
        <v>1085.2666666666671</v>
      </c>
      <c r="H432" s="38">
        <v>1142.866666666667</v>
      </c>
      <c r="I432" s="38">
        <v>1153.8333333333337</v>
      </c>
      <c r="J432" s="38">
        <v>1171.666666666667</v>
      </c>
      <c r="K432" s="31">
        <v>1136</v>
      </c>
      <c r="L432" s="31">
        <v>1107.2</v>
      </c>
      <c r="M432" s="31">
        <v>16.981179999999998</v>
      </c>
      <c r="N432" s="1"/>
      <c r="O432" s="1"/>
    </row>
    <row r="433" spans="1:15" ht="12.75" customHeight="1">
      <c r="A433" s="33">
        <v>423</v>
      </c>
      <c r="B433" s="58" t="s">
        <v>221</v>
      </c>
      <c r="C433" s="31">
        <v>615.25</v>
      </c>
      <c r="D433" s="38">
        <v>615.83333333333337</v>
      </c>
      <c r="E433" s="38">
        <v>609.7166666666667</v>
      </c>
      <c r="F433" s="38">
        <v>604.18333333333328</v>
      </c>
      <c r="G433" s="38">
        <v>598.06666666666661</v>
      </c>
      <c r="H433" s="38">
        <v>621.36666666666679</v>
      </c>
      <c r="I433" s="38">
        <v>627.48333333333335</v>
      </c>
      <c r="J433" s="38">
        <v>633.01666666666688</v>
      </c>
      <c r="K433" s="31">
        <v>621.95000000000005</v>
      </c>
      <c r="L433" s="31">
        <v>610.29999999999995</v>
      </c>
      <c r="M433" s="31">
        <v>8.8041199999999993</v>
      </c>
      <c r="N433" s="1"/>
      <c r="O433" s="1"/>
    </row>
    <row r="434" spans="1:15" ht="12.75" customHeight="1">
      <c r="A434" s="33">
        <v>424</v>
      </c>
      <c r="B434" s="58" t="s">
        <v>521</v>
      </c>
      <c r="C434" s="31">
        <v>2610.9499999999998</v>
      </c>
      <c r="D434" s="38">
        <v>2605.7999999999997</v>
      </c>
      <c r="E434" s="38">
        <v>2587.9999999999995</v>
      </c>
      <c r="F434" s="38">
        <v>2565.0499999999997</v>
      </c>
      <c r="G434" s="38">
        <v>2547.2499999999995</v>
      </c>
      <c r="H434" s="38">
        <v>2628.7499999999995</v>
      </c>
      <c r="I434" s="38">
        <v>2646.5499999999997</v>
      </c>
      <c r="J434" s="38">
        <v>2669.4999999999995</v>
      </c>
      <c r="K434" s="31">
        <v>2623.6</v>
      </c>
      <c r="L434" s="31">
        <v>2582.85</v>
      </c>
      <c r="M434" s="31">
        <v>1.29352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1284.75</v>
      </c>
      <c r="D435" s="38">
        <v>1291.8666666666668</v>
      </c>
      <c r="E435" s="38">
        <v>1263.9333333333336</v>
      </c>
      <c r="F435" s="38">
        <v>1243.1166666666668</v>
      </c>
      <c r="G435" s="38">
        <v>1215.1833333333336</v>
      </c>
      <c r="H435" s="38">
        <v>1312.6833333333336</v>
      </c>
      <c r="I435" s="38">
        <v>1340.616666666667</v>
      </c>
      <c r="J435" s="38">
        <v>1361.4333333333336</v>
      </c>
      <c r="K435" s="31">
        <v>1319.8</v>
      </c>
      <c r="L435" s="31">
        <v>1271.05</v>
      </c>
      <c r="M435" s="31">
        <v>0.69062000000000001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367.5</v>
      </c>
      <c r="D436" s="38">
        <v>366.88333333333338</v>
      </c>
      <c r="E436" s="38">
        <v>362.66666666666674</v>
      </c>
      <c r="F436" s="38">
        <v>357.83333333333337</v>
      </c>
      <c r="G436" s="38">
        <v>353.61666666666673</v>
      </c>
      <c r="H436" s="38">
        <v>371.71666666666675</v>
      </c>
      <c r="I436" s="38">
        <v>375.93333333333334</v>
      </c>
      <c r="J436" s="38">
        <v>380.76666666666677</v>
      </c>
      <c r="K436" s="31">
        <v>371.1</v>
      </c>
      <c r="L436" s="31">
        <v>362.05</v>
      </c>
      <c r="M436" s="31">
        <v>2.1540499999999998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421.85</v>
      </c>
      <c r="D437" s="38">
        <v>420.61666666666662</v>
      </c>
      <c r="E437" s="38">
        <v>418.23333333333323</v>
      </c>
      <c r="F437" s="38">
        <v>414.61666666666662</v>
      </c>
      <c r="G437" s="38">
        <v>412.23333333333323</v>
      </c>
      <c r="H437" s="38">
        <v>424.23333333333323</v>
      </c>
      <c r="I437" s="38">
        <v>426.61666666666656</v>
      </c>
      <c r="J437" s="38">
        <v>430.23333333333323</v>
      </c>
      <c r="K437" s="31">
        <v>423</v>
      </c>
      <c r="L437" s="31">
        <v>417</v>
      </c>
      <c r="M437" s="31">
        <v>1.07114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4502.2</v>
      </c>
      <c r="D438" s="38">
        <v>4455.7666666666673</v>
      </c>
      <c r="E438" s="38">
        <v>4361.5333333333347</v>
      </c>
      <c r="F438" s="38">
        <v>4220.8666666666677</v>
      </c>
      <c r="G438" s="38">
        <v>4126.633333333335</v>
      </c>
      <c r="H438" s="38">
        <v>4596.4333333333343</v>
      </c>
      <c r="I438" s="38">
        <v>4690.6666666666661</v>
      </c>
      <c r="J438" s="38">
        <v>4831.3333333333339</v>
      </c>
      <c r="K438" s="31">
        <v>4550</v>
      </c>
      <c r="L438" s="31">
        <v>4315.1000000000004</v>
      </c>
      <c r="M438" s="31">
        <v>2.4571499999999999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507.95</v>
      </c>
      <c r="D439" s="38">
        <v>509.76666666666671</v>
      </c>
      <c r="E439" s="38">
        <v>503.83333333333337</v>
      </c>
      <c r="F439" s="38">
        <v>499.71666666666664</v>
      </c>
      <c r="G439" s="38">
        <v>493.7833333333333</v>
      </c>
      <c r="H439" s="38">
        <v>513.88333333333344</v>
      </c>
      <c r="I439" s="38">
        <v>519.81666666666672</v>
      </c>
      <c r="J439" s="38">
        <v>523.93333333333351</v>
      </c>
      <c r="K439" s="31">
        <v>515.70000000000005</v>
      </c>
      <c r="L439" s="31">
        <v>505.65</v>
      </c>
      <c r="M439" s="31">
        <v>1.69313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23.6</v>
      </c>
      <c r="D440" s="38">
        <v>24</v>
      </c>
      <c r="E440" s="38">
        <v>23.1</v>
      </c>
      <c r="F440" s="38">
        <v>22.6</v>
      </c>
      <c r="G440" s="38">
        <v>21.700000000000003</v>
      </c>
      <c r="H440" s="38">
        <v>24.5</v>
      </c>
      <c r="I440" s="38">
        <v>25.4</v>
      </c>
      <c r="J440" s="38">
        <v>25.9</v>
      </c>
      <c r="K440" s="31">
        <v>24.9</v>
      </c>
      <c r="L440" s="31">
        <v>23.5</v>
      </c>
      <c r="M440" s="31">
        <v>1314.1104499999999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295.75</v>
      </c>
      <c r="D441" s="38">
        <v>298.48333333333335</v>
      </c>
      <c r="E441" s="38">
        <v>291.26666666666671</v>
      </c>
      <c r="F441" s="38">
        <v>286.78333333333336</v>
      </c>
      <c r="G441" s="38">
        <v>279.56666666666672</v>
      </c>
      <c r="H441" s="38">
        <v>302.9666666666667</v>
      </c>
      <c r="I441" s="38">
        <v>310.18333333333339</v>
      </c>
      <c r="J441" s="38">
        <v>314.66666666666669</v>
      </c>
      <c r="K441" s="31">
        <v>305.7</v>
      </c>
      <c r="L441" s="31">
        <v>294</v>
      </c>
      <c r="M441" s="31">
        <v>13.386570000000001</v>
      </c>
      <c r="N441" s="1"/>
      <c r="O441" s="1"/>
    </row>
    <row r="442" spans="1:15" ht="12.75" customHeight="1">
      <c r="A442" s="33">
        <v>432</v>
      </c>
      <c r="B442" s="58" t="s">
        <v>222</v>
      </c>
      <c r="C442" s="31">
        <v>807.7</v>
      </c>
      <c r="D442" s="38">
        <v>803.4</v>
      </c>
      <c r="E442" s="38">
        <v>795.8</v>
      </c>
      <c r="F442" s="38">
        <v>783.9</v>
      </c>
      <c r="G442" s="38">
        <v>776.3</v>
      </c>
      <c r="H442" s="38">
        <v>815.3</v>
      </c>
      <c r="I442" s="38">
        <v>822.90000000000009</v>
      </c>
      <c r="J442" s="38">
        <v>834.8</v>
      </c>
      <c r="K442" s="31">
        <v>811</v>
      </c>
      <c r="L442" s="31">
        <v>791.5</v>
      </c>
      <c r="M442" s="31">
        <v>10.050840000000001</v>
      </c>
      <c r="N442" s="1"/>
      <c r="O442" s="1"/>
    </row>
    <row r="443" spans="1:15" ht="12.75" customHeight="1">
      <c r="A443" s="33">
        <v>433</v>
      </c>
      <c r="B443" s="58" t="s">
        <v>865</v>
      </c>
      <c r="C443" s="31">
        <v>577.4</v>
      </c>
      <c r="D443" s="38">
        <v>574.46666666666658</v>
      </c>
      <c r="E443" s="38">
        <v>564.98333333333312</v>
      </c>
      <c r="F443" s="38">
        <v>552.56666666666649</v>
      </c>
      <c r="G443" s="38">
        <v>543.08333333333303</v>
      </c>
      <c r="H443" s="38">
        <v>586.88333333333321</v>
      </c>
      <c r="I443" s="38">
        <v>596.36666666666656</v>
      </c>
      <c r="J443" s="38">
        <v>608.7833333333333</v>
      </c>
      <c r="K443" s="31">
        <v>583.95000000000005</v>
      </c>
      <c r="L443" s="31">
        <v>562.04999999999995</v>
      </c>
      <c r="M443" s="31">
        <v>3.95031</v>
      </c>
      <c r="N443" s="1"/>
      <c r="O443" s="1"/>
    </row>
    <row r="444" spans="1:15" ht="12.75" customHeight="1">
      <c r="A444" s="33">
        <v>434</v>
      </c>
      <c r="B444" s="58" t="s">
        <v>533</v>
      </c>
      <c r="C444" s="31">
        <v>1020.55</v>
      </c>
      <c r="D444" s="38">
        <v>1014</v>
      </c>
      <c r="E444" s="38">
        <v>974.5</v>
      </c>
      <c r="F444" s="38">
        <v>928.45</v>
      </c>
      <c r="G444" s="38">
        <v>888.95</v>
      </c>
      <c r="H444" s="38">
        <v>1060.05</v>
      </c>
      <c r="I444" s="38">
        <v>1099.55</v>
      </c>
      <c r="J444" s="38">
        <v>1145.5999999999999</v>
      </c>
      <c r="K444" s="31">
        <v>1053.5</v>
      </c>
      <c r="L444" s="31">
        <v>967.95</v>
      </c>
      <c r="M444" s="31">
        <v>37.668100000000003</v>
      </c>
      <c r="N444" s="1"/>
      <c r="O444" s="1"/>
    </row>
    <row r="445" spans="1:15" ht="12.75" customHeight="1">
      <c r="A445" s="33">
        <v>435</v>
      </c>
      <c r="B445" s="58" t="s">
        <v>223</v>
      </c>
      <c r="C445" s="31">
        <v>1103.75</v>
      </c>
      <c r="D445" s="38">
        <v>1102.25</v>
      </c>
      <c r="E445" s="38">
        <v>1093.6500000000001</v>
      </c>
      <c r="F445" s="38">
        <v>1083.5500000000002</v>
      </c>
      <c r="G445" s="38">
        <v>1074.9500000000003</v>
      </c>
      <c r="H445" s="38">
        <v>1112.3499999999999</v>
      </c>
      <c r="I445" s="38">
        <v>1120.9499999999998</v>
      </c>
      <c r="J445" s="38">
        <v>1131.0499999999997</v>
      </c>
      <c r="K445" s="31">
        <v>1110.8499999999999</v>
      </c>
      <c r="L445" s="31">
        <v>1092.1500000000001</v>
      </c>
      <c r="M445" s="31">
        <v>12.33591</v>
      </c>
      <c r="N445" s="1"/>
      <c r="O445" s="1"/>
    </row>
    <row r="446" spans="1:15" ht="12.75" customHeight="1">
      <c r="A446" s="33">
        <v>436</v>
      </c>
      <c r="B446" s="58" t="s">
        <v>224</v>
      </c>
      <c r="C446" s="31">
        <v>1866</v>
      </c>
      <c r="D446" s="38">
        <v>1873.5833333333333</v>
      </c>
      <c r="E446" s="38">
        <v>1855.1666666666665</v>
      </c>
      <c r="F446" s="38">
        <v>1844.3333333333333</v>
      </c>
      <c r="G446" s="38">
        <v>1825.9166666666665</v>
      </c>
      <c r="H446" s="38">
        <v>1884.4166666666665</v>
      </c>
      <c r="I446" s="38">
        <v>1902.833333333333</v>
      </c>
      <c r="J446" s="38">
        <v>1913.6666666666665</v>
      </c>
      <c r="K446" s="31">
        <v>1892</v>
      </c>
      <c r="L446" s="31">
        <v>1862.75</v>
      </c>
      <c r="M446" s="31">
        <v>8.3086599999999997</v>
      </c>
      <c r="N446" s="1"/>
      <c r="O446" s="1"/>
    </row>
    <row r="447" spans="1:15" ht="12.75" customHeight="1">
      <c r="A447" s="33">
        <v>437</v>
      </c>
      <c r="B447" s="58" t="s">
        <v>229</v>
      </c>
      <c r="C447" s="31">
        <v>3429.35</v>
      </c>
      <c r="D447" s="38">
        <v>3427.1666666666665</v>
      </c>
      <c r="E447" s="38">
        <v>3407.333333333333</v>
      </c>
      <c r="F447" s="38">
        <v>3385.3166666666666</v>
      </c>
      <c r="G447" s="38">
        <v>3365.4833333333331</v>
      </c>
      <c r="H447" s="38">
        <v>3449.1833333333329</v>
      </c>
      <c r="I447" s="38">
        <v>3469.016666666666</v>
      </c>
      <c r="J447" s="38">
        <v>3491.0333333333328</v>
      </c>
      <c r="K447" s="31">
        <v>3447</v>
      </c>
      <c r="L447" s="31">
        <v>3405.15</v>
      </c>
      <c r="M447" s="31">
        <v>15.018420000000001</v>
      </c>
      <c r="N447" s="1"/>
      <c r="O447" s="1"/>
    </row>
    <row r="448" spans="1:15" ht="12.75" customHeight="1">
      <c r="A448" s="33">
        <v>438</v>
      </c>
      <c r="B448" s="58" t="s">
        <v>225</v>
      </c>
      <c r="C448" s="31">
        <v>846.3</v>
      </c>
      <c r="D448" s="38">
        <v>847.25</v>
      </c>
      <c r="E448" s="38">
        <v>842.1</v>
      </c>
      <c r="F448" s="38">
        <v>837.9</v>
      </c>
      <c r="G448" s="38">
        <v>832.75</v>
      </c>
      <c r="H448" s="38">
        <v>851.45</v>
      </c>
      <c r="I448" s="38">
        <v>856.60000000000014</v>
      </c>
      <c r="J448" s="38">
        <v>860.80000000000007</v>
      </c>
      <c r="K448" s="31">
        <v>852.4</v>
      </c>
      <c r="L448" s="31">
        <v>843.05</v>
      </c>
      <c r="M448" s="31">
        <v>7.4562600000000003</v>
      </c>
      <c r="N448" s="1"/>
      <c r="O448" s="1"/>
    </row>
    <row r="449" spans="1:15" ht="12.75" customHeight="1">
      <c r="A449" s="33">
        <v>439</v>
      </c>
      <c r="B449" s="58" t="s">
        <v>297</v>
      </c>
      <c r="C449" s="31">
        <v>7405.3</v>
      </c>
      <c r="D449" s="38">
        <v>7375.0999999999995</v>
      </c>
      <c r="E449" s="38">
        <v>7310.1999999999989</v>
      </c>
      <c r="F449" s="38">
        <v>7215.0999999999995</v>
      </c>
      <c r="G449" s="38">
        <v>7150.1999999999989</v>
      </c>
      <c r="H449" s="38">
        <v>7470.1999999999989</v>
      </c>
      <c r="I449" s="38">
        <v>7535.0999999999985</v>
      </c>
      <c r="J449" s="38">
        <v>7630.1999999999989</v>
      </c>
      <c r="K449" s="31">
        <v>7440</v>
      </c>
      <c r="L449" s="31">
        <v>7280</v>
      </c>
      <c r="M449" s="31">
        <v>2.1191399999999998</v>
      </c>
      <c r="N449" s="1"/>
      <c r="O449" s="1"/>
    </row>
    <row r="450" spans="1:15" ht="12.75" customHeight="1">
      <c r="A450" s="33">
        <v>440</v>
      </c>
      <c r="B450" s="58" t="s">
        <v>534</v>
      </c>
      <c r="C450" s="31">
        <v>2459.9499999999998</v>
      </c>
      <c r="D450" s="38">
        <v>2462.9833333333331</v>
      </c>
      <c r="E450" s="38">
        <v>2445.9666666666662</v>
      </c>
      <c r="F450" s="38">
        <v>2431.9833333333331</v>
      </c>
      <c r="G450" s="38">
        <v>2414.9666666666662</v>
      </c>
      <c r="H450" s="38">
        <v>2476.9666666666662</v>
      </c>
      <c r="I450" s="38">
        <v>2493.9833333333336</v>
      </c>
      <c r="J450" s="38">
        <v>2507.9666666666662</v>
      </c>
      <c r="K450" s="31">
        <v>2480</v>
      </c>
      <c r="L450" s="31">
        <v>2449</v>
      </c>
      <c r="M450" s="31">
        <v>0.27950999999999998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405.05</v>
      </c>
      <c r="D451" s="38">
        <v>405.45</v>
      </c>
      <c r="E451" s="38">
        <v>402</v>
      </c>
      <c r="F451" s="38">
        <v>398.95</v>
      </c>
      <c r="G451" s="38">
        <v>395.5</v>
      </c>
      <c r="H451" s="38">
        <v>408.5</v>
      </c>
      <c r="I451" s="38">
        <v>411.94999999999993</v>
      </c>
      <c r="J451" s="38">
        <v>415</v>
      </c>
      <c r="K451" s="31">
        <v>408.9</v>
      </c>
      <c r="L451" s="31">
        <v>402.4</v>
      </c>
      <c r="M451" s="31">
        <v>21.001660000000001</v>
      </c>
      <c r="N451" s="1"/>
      <c r="O451" s="1"/>
    </row>
    <row r="452" spans="1:15" ht="12.75" customHeight="1">
      <c r="A452" s="33">
        <v>442</v>
      </c>
      <c r="B452" s="58" t="s">
        <v>226</v>
      </c>
      <c r="C452" s="31">
        <v>611.15</v>
      </c>
      <c r="D452" s="38">
        <v>612.69999999999993</v>
      </c>
      <c r="E452" s="38">
        <v>606.49999999999989</v>
      </c>
      <c r="F452" s="38">
        <v>601.84999999999991</v>
      </c>
      <c r="G452" s="38">
        <v>595.64999999999986</v>
      </c>
      <c r="H452" s="38">
        <v>617.34999999999991</v>
      </c>
      <c r="I452" s="38">
        <v>623.54999999999995</v>
      </c>
      <c r="J452" s="38">
        <v>628.19999999999993</v>
      </c>
      <c r="K452" s="31">
        <v>618.9</v>
      </c>
      <c r="L452" s="31">
        <v>608.04999999999995</v>
      </c>
      <c r="M452" s="31">
        <v>85.60651</v>
      </c>
      <c r="N452" s="1"/>
      <c r="O452" s="1"/>
    </row>
    <row r="453" spans="1:15" ht="12.75" customHeight="1">
      <c r="A453" s="33">
        <v>443</v>
      </c>
      <c r="B453" s="58" t="s">
        <v>227</v>
      </c>
      <c r="C453" s="31">
        <v>258.45</v>
      </c>
      <c r="D453" s="38">
        <v>258.86666666666667</v>
      </c>
      <c r="E453" s="38">
        <v>255.23333333333335</v>
      </c>
      <c r="F453" s="38">
        <v>252.01666666666668</v>
      </c>
      <c r="G453" s="38">
        <v>248.38333333333335</v>
      </c>
      <c r="H453" s="38">
        <v>262.08333333333337</v>
      </c>
      <c r="I453" s="38">
        <v>265.7166666666667</v>
      </c>
      <c r="J453" s="38">
        <v>268.93333333333334</v>
      </c>
      <c r="K453" s="31">
        <v>262.5</v>
      </c>
      <c r="L453" s="31">
        <v>255.65</v>
      </c>
      <c r="M453" s="31">
        <v>149.87192999999999</v>
      </c>
      <c r="N453" s="1"/>
      <c r="O453" s="1"/>
    </row>
    <row r="454" spans="1:15" ht="12.75" customHeight="1">
      <c r="A454" s="33">
        <v>444</v>
      </c>
      <c r="B454" s="58" t="s">
        <v>228</v>
      </c>
      <c r="C454" s="31">
        <v>131.69999999999999</v>
      </c>
      <c r="D454" s="38">
        <v>131</v>
      </c>
      <c r="E454" s="38">
        <v>129.55000000000001</v>
      </c>
      <c r="F454" s="38">
        <v>127.4</v>
      </c>
      <c r="G454" s="38">
        <v>125.95000000000002</v>
      </c>
      <c r="H454" s="38">
        <v>133.15</v>
      </c>
      <c r="I454" s="38">
        <v>134.6</v>
      </c>
      <c r="J454" s="38">
        <v>136.75</v>
      </c>
      <c r="K454" s="31">
        <v>132.44999999999999</v>
      </c>
      <c r="L454" s="31">
        <v>128.85</v>
      </c>
      <c r="M454" s="31">
        <v>364.66807</v>
      </c>
      <c r="N454" s="1"/>
      <c r="O454" s="1"/>
    </row>
    <row r="455" spans="1:15" ht="12.75" customHeight="1">
      <c r="A455" s="33">
        <v>445</v>
      </c>
      <c r="B455" s="58" t="s">
        <v>298</v>
      </c>
      <c r="C455" s="31">
        <v>89.1</v>
      </c>
      <c r="D455" s="38">
        <v>89.166666666666671</v>
      </c>
      <c r="E455" s="38">
        <v>87.483333333333348</v>
      </c>
      <c r="F455" s="38">
        <v>85.866666666666674</v>
      </c>
      <c r="G455" s="38">
        <v>84.183333333333351</v>
      </c>
      <c r="H455" s="38">
        <v>90.783333333333346</v>
      </c>
      <c r="I455" s="38">
        <v>92.466666666666654</v>
      </c>
      <c r="J455" s="38">
        <v>94.083333333333343</v>
      </c>
      <c r="K455" s="31">
        <v>90.85</v>
      </c>
      <c r="L455" s="31">
        <v>87.55</v>
      </c>
      <c r="M455" s="31">
        <v>69.383080000000007</v>
      </c>
      <c r="N455" s="1"/>
      <c r="O455" s="1"/>
    </row>
    <row r="456" spans="1:15" ht="12.75" customHeight="1">
      <c r="A456" s="33">
        <v>446</v>
      </c>
      <c r="B456" s="58" t="s">
        <v>529</v>
      </c>
      <c r="C456" s="31">
        <v>1422.65</v>
      </c>
      <c r="D456" s="38">
        <v>1423.9333333333334</v>
      </c>
      <c r="E456" s="38">
        <v>1407.9166666666667</v>
      </c>
      <c r="F456" s="38">
        <v>1393.1833333333334</v>
      </c>
      <c r="G456" s="38">
        <v>1377.1666666666667</v>
      </c>
      <c r="H456" s="38">
        <v>1438.6666666666667</v>
      </c>
      <c r="I456" s="38">
        <v>1454.6833333333332</v>
      </c>
      <c r="J456" s="38">
        <v>1469.4166666666667</v>
      </c>
      <c r="K456" s="31">
        <v>1439.95</v>
      </c>
      <c r="L456" s="31">
        <v>1409.2</v>
      </c>
      <c r="M456" s="31">
        <v>0.42299999999999999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387.4</v>
      </c>
      <c r="D457" s="38">
        <v>381.7833333333333</v>
      </c>
      <c r="E457" s="38">
        <v>374.51666666666659</v>
      </c>
      <c r="F457" s="38">
        <v>361.63333333333327</v>
      </c>
      <c r="G457" s="38">
        <v>354.36666666666656</v>
      </c>
      <c r="H457" s="38">
        <v>394.66666666666663</v>
      </c>
      <c r="I457" s="38">
        <v>401.93333333333328</v>
      </c>
      <c r="J457" s="38">
        <v>414.81666666666666</v>
      </c>
      <c r="K457" s="31">
        <v>389.05</v>
      </c>
      <c r="L457" s="31">
        <v>368.9</v>
      </c>
      <c r="M457" s="31">
        <v>12.158620000000001</v>
      </c>
      <c r="N457" s="1"/>
      <c r="O457" s="1"/>
    </row>
    <row r="458" spans="1:15" ht="12.75" customHeight="1">
      <c r="A458" s="33">
        <v>448</v>
      </c>
      <c r="B458" s="58" t="s">
        <v>536</v>
      </c>
      <c r="C458" s="31">
        <v>2649.55</v>
      </c>
      <c r="D458" s="38">
        <v>2631.0333333333333</v>
      </c>
      <c r="E458" s="38">
        <v>2575.5166666666664</v>
      </c>
      <c r="F458" s="38">
        <v>2501.4833333333331</v>
      </c>
      <c r="G458" s="38">
        <v>2445.9666666666662</v>
      </c>
      <c r="H458" s="38">
        <v>2705.0666666666666</v>
      </c>
      <c r="I458" s="38">
        <v>2760.5833333333339</v>
      </c>
      <c r="J458" s="38">
        <v>2834.6166666666668</v>
      </c>
      <c r="K458" s="31">
        <v>2686.55</v>
      </c>
      <c r="L458" s="31">
        <v>2557</v>
      </c>
      <c r="M458" s="31">
        <v>1.3618699999999999</v>
      </c>
      <c r="N458" s="1"/>
      <c r="O458" s="1"/>
    </row>
    <row r="459" spans="1:15" ht="12.75" customHeight="1">
      <c r="A459" s="33">
        <v>449</v>
      </c>
      <c r="B459" s="58" t="s">
        <v>230</v>
      </c>
      <c r="C459" s="31">
        <v>1254.55</v>
      </c>
      <c r="D459" s="38">
        <v>1256.5999999999999</v>
      </c>
      <c r="E459" s="38">
        <v>1246.5999999999999</v>
      </c>
      <c r="F459" s="38">
        <v>1238.6500000000001</v>
      </c>
      <c r="G459" s="38">
        <v>1228.6500000000001</v>
      </c>
      <c r="H459" s="38">
        <v>1264.5499999999997</v>
      </c>
      <c r="I459" s="38">
        <v>1274.5499999999997</v>
      </c>
      <c r="J459" s="38">
        <v>1282.4999999999995</v>
      </c>
      <c r="K459" s="31">
        <v>1266.5999999999999</v>
      </c>
      <c r="L459" s="31">
        <v>1248.6500000000001</v>
      </c>
      <c r="M459" s="31">
        <v>21.999849999999999</v>
      </c>
      <c r="N459" s="1"/>
      <c r="O459" s="1"/>
    </row>
    <row r="460" spans="1:15" ht="12.75" customHeight="1">
      <c r="A460" s="33">
        <v>450</v>
      </c>
      <c r="B460" s="58" t="s">
        <v>537</v>
      </c>
      <c r="C460" s="31">
        <v>888.4</v>
      </c>
      <c r="D460" s="38">
        <v>894.98333333333323</v>
      </c>
      <c r="E460" s="38">
        <v>876.76666666666642</v>
      </c>
      <c r="F460" s="38">
        <v>865.13333333333321</v>
      </c>
      <c r="G460" s="38">
        <v>846.9166666666664</v>
      </c>
      <c r="H460" s="38">
        <v>906.61666666666645</v>
      </c>
      <c r="I460" s="38">
        <v>924.83333333333337</v>
      </c>
      <c r="J460" s="38">
        <v>936.46666666666647</v>
      </c>
      <c r="K460" s="31">
        <v>913.2</v>
      </c>
      <c r="L460" s="31">
        <v>883.35</v>
      </c>
      <c r="M460" s="31">
        <v>9.26051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134.1</v>
      </c>
      <c r="D461" s="38">
        <v>134.76666666666665</v>
      </c>
      <c r="E461" s="38">
        <v>131.73333333333329</v>
      </c>
      <c r="F461" s="38">
        <v>129.36666666666665</v>
      </c>
      <c r="G461" s="38">
        <v>126.33333333333329</v>
      </c>
      <c r="H461" s="38">
        <v>137.1333333333333</v>
      </c>
      <c r="I461" s="38">
        <v>140.16666666666666</v>
      </c>
      <c r="J461" s="38">
        <v>142.5333333333333</v>
      </c>
      <c r="K461" s="31">
        <v>137.80000000000001</v>
      </c>
      <c r="L461" s="31">
        <v>132.4</v>
      </c>
      <c r="M461" s="31">
        <v>15.252940000000001</v>
      </c>
      <c r="N461" s="1"/>
      <c r="O461" s="1"/>
    </row>
    <row r="462" spans="1:15" ht="12.75" customHeight="1">
      <c r="A462" s="33">
        <v>452</v>
      </c>
      <c r="B462" s="58" t="s">
        <v>208</v>
      </c>
      <c r="C462" s="31">
        <v>920.95</v>
      </c>
      <c r="D462" s="38">
        <v>921.85</v>
      </c>
      <c r="E462" s="38">
        <v>914.25</v>
      </c>
      <c r="F462" s="38">
        <v>907.55</v>
      </c>
      <c r="G462" s="38">
        <v>899.94999999999993</v>
      </c>
      <c r="H462" s="38">
        <v>928.55000000000007</v>
      </c>
      <c r="I462" s="38">
        <v>936.1500000000002</v>
      </c>
      <c r="J462" s="38">
        <v>942.85000000000014</v>
      </c>
      <c r="K462" s="31">
        <v>929.45</v>
      </c>
      <c r="L462" s="31">
        <v>915.15</v>
      </c>
      <c r="M462" s="31">
        <v>2.49377</v>
      </c>
      <c r="N462" s="1"/>
      <c r="O462" s="1"/>
    </row>
    <row r="463" spans="1:15" ht="12.75" customHeight="1">
      <c r="A463" s="33">
        <v>453</v>
      </c>
      <c r="B463" s="58" t="s">
        <v>539</v>
      </c>
      <c r="C463" s="31">
        <v>2829.8</v>
      </c>
      <c r="D463" s="38">
        <v>2836.2666666666664</v>
      </c>
      <c r="E463" s="38">
        <v>2804.583333333333</v>
      </c>
      <c r="F463" s="38">
        <v>2779.3666666666668</v>
      </c>
      <c r="G463" s="38">
        <v>2747.6833333333334</v>
      </c>
      <c r="H463" s="38">
        <v>2861.4833333333327</v>
      </c>
      <c r="I463" s="38">
        <v>2893.1666666666661</v>
      </c>
      <c r="J463" s="38">
        <v>2918.3833333333323</v>
      </c>
      <c r="K463" s="31">
        <v>2867.95</v>
      </c>
      <c r="L463" s="31">
        <v>2811.05</v>
      </c>
      <c r="M463" s="31">
        <v>0.31151000000000001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3152.65</v>
      </c>
      <c r="D464" s="38">
        <v>3166.2166666666667</v>
      </c>
      <c r="E464" s="38">
        <v>3127.4333333333334</v>
      </c>
      <c r="F464" s="38">
        <v>3102.2166666666667</v>
      </c>
      <c r="G464" s="38">
        <v>3063.4333333333334</v>
      </c>
      <c r="H464" s="38">
        <v>3191.4333333333334</v>
      </c>
      <c r="I464" s="38">
        <v>3230.2166666666672</v>
      </c>
      <c r="J464" s="38">
        <v>3255.4333333333334</v>
      </c>
      <c r="K464" s="31">
        <v>3205</v>
      </c>
      <c r="L464" s="31">
        <v>3141</v>
      </c>
      <c r="M464" s="31">
        <v>2.1911499999999999</v>
      </c>
      <c r="N464" s="1"/>
      <c r="O464" s="1"/>
    </row>
    <row r="465" spans="1:15" ht="12.75" customHeight="1">
      <c r="A465" s="33">
        <v>455</v>
      </c>
      <c r="B465" s="58" t="s">
        <v>231</v>
      </c>
      <c r="C465" s="31">
        <v>3136.15</v>
      </c>
      <c r="D465" s="38">
        <v>3136.2166666666667</v>
      </c>
      <c r="E465" s="38">
        <v>3114.9333333333334</v>
      </c>
      <c r="F465" s="38">
        <v>3093.7166666666667</v>
      </c>
      <c r="G465" s="38">
        <v>3072.4333333333334</v>
      </c>
      <c r="H465" s="38">
        <v>3157.4333333333334</v>
      </c>
      <c r="I465" s="38">
        <v>3178.7166666666672</v>
      </c>
      <c r="J465" s="38">
        <v>3199.9333333333334</v>
      </c>
      <c r="K465" s="31">
        <v>3157.5</v>
      </c>
      <c r="L465" s="31">
        <v>3115</v>
      </c>
      <c r="M465" s="31">
        <v>7.2119900000000001</v>
      </c>
      <c r="N465" s="1"/>
      <c r="O465" s="1"/>
    </row>
    <row r="466" spans="1:15" ht="12.75" customHeight="1">
      <c r="A466" s="33">
        <v>456</v>
      </c>
      <c r="B466" s="58" t="s">
        <v>232</v>
      </c>
      <c r="C466" s="31">
        <v>1873.5</v>
      </c>
      <c r="D466" s="38">
        <v>1861.0666666666666</v>
      </c>
      <c r="E466" s="38">
        <v>1846.1333333333332</v>
      </c>
      <c r="F466" s="38">
        <v>1818.7666666666667</v>
      </c>
      <c r="G466" s="38">
        <v>1803.8333333333333</v>
      </c>
      <c r="H466" s="38">
        <v>1888.4333333333332</v>
      </c>
      <c r="I466" s="38">
        <v>1903.3666666666666</v>
      </c>
      <c r="J466" s="38">
        <v>1930.7333333333331</v>
      </c>
      <c r="K466" s="31">
        <v>1876</v>
      </c>
      <c r="L466" s="31">
        <v>1833.7</v>
      </c>
      <c r="M466" s="31">
        <v>8.1176499999999994</v>
      </c>
      <c r="N466" s="1"/>
      <c r="O466" s="1"/>
    </row>
    <row r="467" spans="1:15" ht="12.75" customHeight="1">
      <c r="A467" s="33">
        <v>457</v>
      </c>
      <c r="B467" s="58" t="s">
        <v>299</v>
      </c>
      <c r="C467" s="31">
        <v>701.6</v>
      </c>
      <c r="D467" s="38">
        <v>704.01666666666677</v>
      </c>
      <c r="E467" s="38">
        <v>692.58333333333348</v>
      </c>
      <c r="F467" s="38">
        <v>683.56666666666672</v>
      </c>
      <c r="G467" s="38">
        <v>672.13333333333344</v>
      </c>
      <c r="H467" s="38">
        <v>713.03333333333353</v>
      </c>
      <c r="I467" s="38">
        <v>724.4666666666667</v>
      </c>
      <c r="J467" s="38">
        <v>733.48333333333358</v>
      </c>
      <c r="K467" s="31">
        <v>715.45</v>
      </c>
      <c r="L467" s="31">
        <v>695</v>
      </c>
      <c r="M467" s="31">
        <v>5.58047</v>
      </c>
      <c r="N467" s="1"/>
      <c r="O467" s="1"/>
    </row>
    <row r="468" spans="1:15" ht="12.75" customHeight="1">
      <c r="A468" s="33">
        <v>458</v>
      </c>
      <c r="B468" s="58" t="s">
        <v>541</v>
      </c>
      <c r="C468" s="31">
        <v>806.75</v>
      </c>
      <c r="D468" s="38">
        <v>810.6</v>
      </c>
      <c r="E468" s="38">
        <v>801.2</v>
      </c>
      <c r="F468" s="38">
        <v>795.65</v>
      </c>
      <c r="G468" s="38">
        <v>786.25</v>
      </c>
      <c r="H468" s="38">
        <v>816.15000000000009</v>
      </c>
      <c r="I468" s="38">
        <v>825.55</v>
      </c>
      <c r="J468" s="38">
        <v>831.10000000000014</v>
      </c>
      <c r="K468" s="31">
        <v>820</v>
      </c>
      <c r="L468" s="31">
        <v>805.05</v>
      </c>
      <c r="M468" s="31">
        <v>0.23960999999999999</v>
      </c>
      <c r="N468" s="1"/>
      <c r="O468" s="1"/>
    </row>
    <row r="469" spans="1:15" ht="12.75" customHeight="1">
      <c r="A469" s="33">
        <v>459</v>
      </c>
      <c r="B469" s="58" t="s">
        <v>233</v>
      </c>
      <c r="C469" s="31">
        <v>2063.6999999999998</v>
      </c>
      <c r="D469" s="38">
        <v>2057.2333333333331</v>
      </c>
      <c r="E469" s="38">
        <v>2034.4666666666662</v>
      </c>
      <c r="F469" s="38">
        <v>2005.2333333333331</v>
      </c>
      <c r="G469" s="38">
        <v>1982.4666666666662</v>
      </c>
      <c r="H469" s="38">
        <v>2086.4666666666662</v>
      </c>
      <c r="I469" s="38">
        <v>2109.2333333333336</v>
      </c>
      <c r="J469" s="38">
        <v>2138.4666666666662</v>
      </c>
      <c r="K469" s="31">
        <v>2080</v>
      </c>
      <c r="L469" s="31">
        <v>2028</v>
      </c>
      <c r="M469" s="31">
        <v>5.3609</v>
      </c>
      <c r="N469" s="1"/>
      <c r="O469" s="1"/>
    </row>
    <row r="470" spans="1:15" ht="12.75" customHeight="1">
      <c r="A470" s="33">
        <v>460</v>
      </c>
      <c r="B470" s="58" t="s">
        <v>300</v>
      </c>
      <c r="C470" s="31">
        <v>42.65</v>
      </c>
      <c r="D470" s="38">
        <v>42.166666666666664</v>
      </c>
      <c r="E470" s="38">
        <v>40.583333333333329</v>
      </c>
      <c r="F470" s="38">
        <v>38.516666666666666</v>
      </c>
      <c r="G470" s="38">
        <v>36.93333333333333</v>
      </c>
      <c r="H470" s="38">
        <v>44.233333333333327</v>
      </c>
      <c r="I470" s="38">
        <v>45.816666666666656</v>
      </c>
      <c r="J470" s="38">
        <v>47.883333333333326</v>
      </c>
      <c r="K470" s="31">
        <v>43.75</v>
      </c>
      <c r="L470" s="31">
        <v>40.1</v>
      </c>
      <c r="M470" s="31">
        <v>985.79573000000005</v>
      </c>
      <c r="N470" s="1"/>
      <c r="O470" s="1"/>
    </row>
    <row r="471" spans="1:15" ht="12.75" customHeight="1">
      <c r="A471" s="33">
        <v>461</v>
      </c>
      <c r="B471" s="58" t="s">
        <v>542</v>
      </c>
      <c r="C471" s="31">
        <v>334.6</v>
      </c>
      <c r="D471" s="38">
        <v>335.2</v>
      </c>
      <c r="E471" s="38">
        <v>328.4</v>
      </c>
      <c r="F471" s="38">
        <v>322.2</v>
      </c>
      <c r="G471" s="38">
        <v>315.39999999999998</v>
      </c>
      <c r="H471" s="38">
        <v>341.4</v>
      </c>
      <c r="I471" s="38">
        <v>348.20000000000005</v>
      </c>
      <c r="J471" s="38">
        <v>354.4</v>
      </c>
      <c r="K471" s="31">
        <v>342</v>
      </c>
      <c r="L471" s="31">
        <v>329</v>
      </c>
      <c r="M471" s="31">
        <v>15.16292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389.3</v>
      </c>
      <c r="D472" s="38">
        <v>391.16666666666669</v>
      </c>
      <c r="E472" s="38">
        <v>385.33333333333337</v>
      </c>
      <c r="F472" s="38">
        <v>381.36666666666667</v>
      </c>
      <c r="G472" s="38">
        <v>375.53333333333336</v>
      </c>
      <c r="H472" s="38">
        <v>395.13333333333338</v>
      </c>
      <c r="I472" s="38">
        <v>400.96666666666675</v>
      </c>
      <c r="J472" s="38">
        <v>404.93333333333339</v>
      </c>
      <c r="K472" s="31">
        <v>397</v>
      </c>
      <c r="L472" s="31">
        <v>387.2</v>
      </c>
      <c r="M472" s="31">
        <v>6.44306</v>
      </c>
      <c r="N472" s="1"/>
      <c r="O472" s="1"/>
    </row>
    <row r="473" spans="1:15" ht="12.75" customHeight="1">
      <c r="A473" s="33">
        <v>463</v>
      </c>
      <c r="B473" s="58" t="s">
        <v>531</v>
      </c>
      <c r="C473" s="31">
        <v>813.95</v>
      </c>
      <c r="D473" s="38">
        <v>813.98333333333323</v>
      </c>
      <c r="E473" s="38">
        <v>807.96666666666647</v>
      </c>
      <c r="F473" s="38">
        <v>801.98333333333323</v>
      </c>
      <c r="G473" s="38">
        <v>795.96666666666647</v>
      </c>
      <c r="H473" s="38">
        <v>819.96666666666647</v>
      </c>
      <c r="I473" s="38">
        <v>825.98333333333312</v>
      </c>
      <c r="J473" s="38">
        <v>831.96666666666647</v>
      </c>
      <c r="K473" s="31">
        <v>820</v>
      </c>
      <c r="L473" s="31">
        <v>808</v>
      </c>
      <c r="M473" s="31">
        <v>0.59599000000000002</v>
      </c>
      <c r="N473" s="1"/>
      <c r="O473" s="1"/>
    </row>
    <row r="474" spans="1:15" ht="12.75" customHeight="1">
      <c r="A474" s="33">
        <v>464</v>
      </c>
      <c r="B474" s="58" t="s">
        <v>301</v>
      </c>
      <c r="C474" s="31">
        <v>3170.1</v>
      </c>
      <c r="D474" s="38">
        <v>3133.2666666666664</v>
      </c>
      <c r="E474" s="38">
        <v>3086.5333333333328</v>
      </c>
      <c r="F474" s="38">
        <v>3002.9666666666662</v>
      </c>
      <c r="G474" s="38">
        <v>2956.2333333333327</v>
      </c>
      <c r="H474" s="38">
        <v>3216.833333333333</v>
      </c>
      <c r="I474" s="38">
        <v>3263.5666666666666</v>
      </c>
      <c r="J474" s="38">
        <v>3347.1333333333332</v>
      </c>
      <c r="K474" s="31">
        <v>3180</v>
      </c>
      <c r="L474" s="31">
        <v>3049.7</v>
      </c>
      <c r="M474" s="31">
        <v>2.9105599999999998</v>
      </c>
      <c r="N474" s="1"/>
      <c r="O474" s="1"/>
    </row>
    <row r="475" spans="1:15" ht="12.75" customHeight="1">
      <c r="A475" s="33">
        <v>465</v>
      </c>
      <c r="B475" s="58" t="s">
        <v>532</v>
      </c>
      <c r="C475" s="31">
        <v>50.1</v>
      </c>
      <c r="D475" s="38">
        <v>50.35</v>
      </c>
      <c r="E475" s="38">
        <v>49.1</v>
      </c>
      <c r="F475" s="38">
        <v>48.1</v>
      </c>
      <c r="G475" s="38">
        <v>46.85</v>
      </c>
      <c r="H475" s="38">
        <v>51.35</v>
      </c>
      <c r="I475" s="38">
        <v>52.6</v>
      </c>
      <c r="J475" s="38">
        <v>53.6</v>
      </c>
      <c r="K475" s="31">
        <v>51.6</v>
      </c>
      <c r="L475" s="31">
        <v>49.35</v>
      </c>
      <c r="M475" s="31">
        <v>211.76115999999999</v>
      </c>
      <c r="N475" s="1"/>
      <c r="O475" s="1"/>
    </row>
    <row r="476" spans="1:15" ht="12.75" customHeight="1">
      <c r="A476" s="33">
        <v>466</v>
      </c>
      <c r="B476" s="58" t="s">
        <v>234</v>
      </c>
      <c r="C476" s="31">
        <v>1457.9</v>
      </c>
      <c r="D476" s="38">
        <v>1457.9666666666665</v>
      </c>
      <c r="E476" s="38">
        <v>1451.9333333333329</v>
      </c>
      <c r="F476" s="38">
        <v>1445.9666666666665</v>
      </c>
      <c r="G476" s="38">
        <v>1439.9333333333329</v>
      </c>
      <c r="H476" s="38">
        <v>1463.9333333333329</v>
      </c>
      <c r="I476" s="38">
        <v>1469.9666666666662</v>
      </c>
      <c r="J476" s="38">
        <v>1475.9333333333329</v>
      </c>
      <c r="K476" s="31">
        <v>1464</v>
      </c>
      <c r="L476" s="31">
        <v>1452</v>
      </c>
      <c r="M476" s="31">
        <v>5.5430799999999998</v>
      </c>
      <c r="N476" s="1"/>
      <c r="O476" s="1"/>
    </row>
    <row r="477" spans="1:15" ht="12.75" customHeight="1">
      <c r="A477" s="33">
        <v>467</v>
      </c>
      <c r="B477" s="58" t="s">
        <v>544</v>
      </c>
      <c r="C477" s="31">
        <v>34.4</v>
      </c>
      <c r="D477" s="38">
        <v>34.449999999999996</v>
      </c>
      <c r="E477" s="38">
        <v>33.349999999999994</v>
      </c>
      <c r="F477" s="38">
        <v>32.299999999999997</v>
      </c>
      <c r="G477" s="38">
        <v>31.199999999999996</v>
      </c>
      <c r="H477" s="38">
        <v>35.499999999999993</v>
      </c>
      <c r="I477" s="38">
        <v>36.6</v>
      </c>
      <c r="J477" s="38">
        <v>37.649999999999991</v>
      </c>
      <c r="K477" s="31">
        <v>35.549999999999997</v>
      </c>
      <c r="L477" s="31">
        <v>33.4</v>
      </c>
      <c r="M477" s="31">
        <v>570.27702999999997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466.55</v>
      </c>
      <c r="D478" s="38">
        <v>470.51666666666665</v>
      </c>
      <c r="E478" s="38">
        <v>459.0333333333333</v>
      </c>
      <c r="F478" s="38">
        <v>451.51666666666665</v>
      </c>
      <c r="G478" s="38">
        <v>440.0333333333333</v>
      </c>
      <c r="H478" s="38">
        <v>478.0333333333333</v>
      </c>
      <c r="I478" s="38">
        <v>489.51666666666665</v>
      </c>
      <c r="J478" s="38">
        <v>497.0333333333333</v>
      </c>
      <c r="K478" s="31">
        <v>482</v>
      </c>
      <c r="L478" s="31">
        <v>463</v>
      </c>
      <c r="M478" s="31">
        <v>2.08657</v>
      </c>
      <c r="N478" s="1"/>
      <c r="O478" s="1"/>
    </row>
    <row r="479" spans="1:15" ht="12.75" customHeight="1">
      <c r="A479" s="33">
        <v>469</v>
      </c>
      <c r="B479" s="58" t="s">
        <v>236</v>
      </c>
      <c r="C479" s="31">
        <v>8454.85</v>
      </c>
      <c r="D479" s="38">
        <v>8501.0166666666664</v>
      </c>
      <c r="E479" s="38">
        <v>8402.0333333333328</v>
      </c>
      <c r="F479" s="38">
        <v>8349.2166666666672</v>
      </c>
      <c r="G479" s="38">
        <v>8250.2333333333336</v>
      </c>
      <c r="H479" s="38">
        <v>8553.8333333333321</v>
      </c>
      <c r="I479" s="38">
        <v>8652.8166666666657</v>
      </c>
      <c r="J479" s="38">
        <v>8705.6333333333314</v>
      </c>
      <c r="K479" s="31">
        <v>8600</v>
      </c>
      <c r="L479" s="31">
        <v>8448.2000000000007</v>
      </c>
      <c r="M479" s="31">
        <v>2.1058699999999999</v>
      </c>
      <c r="N479" s="1"/>
      <c r="O479" s="1"/>
    </row>
    <row r="480" spans="1:15" ht="12.75" customHeight="1">
      <c r="A480" s="33">
        <v>470</v>
      </c>
      <c r="B480" s="58" t="s">
        <v>302</v>
      </c>
      <c r="C480" s="31">
        <v>89.85</v>
      </c>
      <c r="D480" s="38">
        <v>89.59999999999998</v>
      </c>
      <c r="E480" s="38">
        <v>88.849999999999966</v>
      </c>
      <c r="F480" s="38">
        <v>87.84999999999998</v>
      </c>
      <c r="G480" s="38">
        <v>87.099999999999966</v>
      </c>
      <c r="H480" s="38">
        <v>90.599999999999966</v>
      </c>
      <c r="I480" s="38">
        <v>91.35</v>
      </c>
      <c r="J480" s="38">
        <v>92.349999999999966</v>
      </c>
      <c r="K480" s="31">
        <v>90.35</v>
      </c>
      <c r="L480" s="31">
        <v>88.6</v>
      </c>
      <c r="M480" s="31">
        <v>280.99135000000001</v>
      </c>
      <c r="N480" s="1"/>
      <c r="O480" s="1"/>
    </row>
    <row r="481" spans="1:15" ht="12.75" customHeight="1">
      <c r="A481" s="33">
        <v>471</v>
      </c>
      <c r="B481" s="58" t="s">
        <v>235</v>
      </c>
      <c r="C481" s="31">
        <v>1575.3</v>
      </c>
      <c r="D481" s="38">
        <v>1571.1000000000001</v>
      </c>
      <c r="E481" s="38">
        <v>1563.2000000000003</v>
      </c>
      <c r="F481" s="38">
        <v>1551.1000000000001</v>
      </c>
      <c r="G481" s="38">
        <v>1543.2000000000003</v>
      </c>
      <c r="H481" s="38">
        <v>1583.2000000000003</v>
      </c>
      <c r="I481" s="38">
        <v>1591.1000000000004</v>
      </c>
      <c r="J481" s="38">
        <v>1603.2000000000003</v>
      </c>
      <c r="K481" s="31">
        <v>1579</v>
      </c>
      <c r="L481" s="31">
        <v>1559</v>
      </c>
      <c r="M481" s="31">
        <v>2.5164</v>
      </c>
      <c r="N481" s="1"/>
      <c r="O481" s="1"/>
    </row>
    <row r="482" spans="1:15" ht="12.75" customHeight="1">
      <c r="A482" s="33">
        <v>472</v>
      </c>
      <c r="B482" s="31" t="s">
        <v>176</v>
      </c>
      <c r="C482" s="38">
        <v>1031.6500000000001</v>
      </c>
      <c r="D482" s="38">
        <v>1029.7833333333335</v>
      </c>
      <c r="E482" s="38">
        <v>1024.5666666666671</v>
      </c>
      <c r="F482" s="38">
        <v>1017.4833333333336</v>
      </c>
      <c r="G482" s="38">
        <v>1012.2666666666671</v>
      </c>
      <c r="H482" s="38">
        <v>1036.866666666667</v>
      </c>
      <c r="I482" s="38">
        <v>1042.0833333333337</v>
      </c>
      <c r="J482" s="31">
        <v>1049.166666666667</v>
      </c>
      <c r="K482" s="31">
        <v>1035</v>
      </c>
      <c r="L482" s="31">
        <v>1022.7</v>
      </c>
      <c r="M482" s="58">
        <v>6.6001799999999999</v>
      </c>
      <c r="N482" s="1"/>
      <c r="O482" s="1"/>
    </row>
    <row r="483" spans="1:15" ht="12.75" customHeight="1">
      <c r="A483" s="33">
        <v>473</v>
      </c>
      <c r="B483" s="31" t="s">
        <v>546</v>
      </c>
      <c r="C483" s="38">
        <v>631.1</v>
      </c>
      <c r="D483" s="38">
        <v>629.91666666666663</v>
      </c>
      <c r="E483" s="38">
        <v>617.83333333333326</v>
      </c>
      <c r="F483" s="38">
        <v>604.56666666666661</v>
      </c>
      <c r="G483" s="38">
        <v>592.48333333333323</v>
      </c>
      <c r="H483" s="38">
        <v>643.18333333333328</v>
      </c>
      <c r="I483" s="38">
        <v>655.26666666666654</v>
      </c>
      <c r="J483" s="31">
        <v>668.5333333333333</v>
      </c>
      <c r="K483" s="31">
        <v>642</v>
      </c>
      <c r="L483" s="31">
        <v>616.65</v>
      </c>
      <c r="M483" s="58">
        <v>10.35289</v>
      </c>
      <c r="N483" s="1"/>
      <c r="O483" s="1"/>
    </row>
    <row r="484" spans="1:15" ht="12.75" customHeight="1">
      <c r="A484" s="33">
        <v>474</v>
      </c>
      <c r="B484" s="31" t="s">
        <v>237</v>
      </c>
      <c r="C484" s="31">
        <v>608.04999999999995</v>
      </c>
      <c r="D484" s="38">
        <v>608.0333333333333</v>
      </c>
      <c r="E484" s="38">
        <v>603.81666666666661</v>
      </c>
      <c r="F484" s="38">
        <v>599.58333333333326</v>
      </c>
      <c r="G484" s="38">
        <v>595.36666666666656</v>
      </c>
      <c r="H484" s="38">
        <v>612.26666666666665</v>
      </c>
      <c r="I484" s="38">
        <v>616.48333333333335</v>
      </c>
      <c r="J484" s="38">
        <v>620.7166666666667</v>
      </c>
      <c r="K484" s="31">
        <v>612.25</v>
      </c>
      <c r="L484" s="31">
        <v>603.79999999999995</v>
      </c>
      <c r="M484" s="31">
        <v>34.65504</v>
      </c>
      <c r="N484" s="1"/>
      <c r="O484" s="1"/>
    </row>
    <row r="485" spans="1:15" ht="12.75" customHeight="1">
      <c r="A485" s="33">
        <v>475</v>
      </c>
      <c r="B485" s="31" t="s">
        <v>547</v>
      </c>
      <c r="C485" s="38">
        <v>773.85</v>
      </c>
      <c r="D485" s="38">
        <v>768.1</v>
      </c>
      <c r="E485" s="38">
        <v>757.75</v>
      </c>
      <c r="F485" s="38">
        <v>741.65</v>
      </c>
      <c r="G485" s="38">
        <v>731.3</v>
      </c>
      <c r="H485" s="38">
        <v>784.2</v>
      </c>
      <c r="I485" s="38">
        <v>794.55000000000018</v>
      </c>
      <c r="J485" s="31">
        <v>810.65000000000009</v>
      </c>
      <c r="K485" s="31">
        <v>778.45</v>
      </c>
      <c r="L485" s="31">
        <v>752</v>
      </c>
      <c r="M485" s="58">
        <v>3.3250000000000002</v>
      </c>
      <c r="N485" s="1"/>
      <c r="O485" s="1"/>
    </row>
    <row r="486" spans="1:15" ht="12.75" customHeight="1">
      <c r="A486" s="33">
        <v>476</v>
      </c>
      <c r="B486" s="31" t="s">
        <v>550</v>
      </c>
      <c r="C486" s="31">
        <v>700.45</v>
      </c>
      <c r="D486" s="38">
        <v>689.18333333333339</v>
      </c>
      <c r="E486" s="38">
        <v>670.26666666666677</v>
      </c>
      <c r="F486" s="38">
        <v>640.08333333333337</v>
      </c>
      <c r="G486" s="38">
        <v>621.16666666666674</v>
      </c>
      <c r="H486" s="38">
        <v>719.36666666666679</v>
      </c>
      <c r="I486" s="38">
        <v>738.2833333333333</v>
      </c>
      <c r="J486" s="38">
        <v>768.46666666666681</v>
      </c>
      <c r="K486" s="31">
        <v>708.1</v>
      </c>
      <c r="L486" s="31">
        <v>659</v>
      </c>
      <c r="M486" s="31">
        <v>32.319409999999998</v>
      </c>
      <c r="N486" s="1"/>
      <c r="O486" s="1"/>
    </row>
    <row r="487" spans="1:15" ht="12.75" customHeight="1">
      <c r="A487" s="33">
        <v>477</v>
      </c>
      <c r="B487" s="31" t="s">
        <v>551</v>
      </c>
      <c r="C487" s="38">
        <v>444.05</v>
      </c>
      <c r="D487" s="38">
        <v>450</v>
      </c>
      <c r="E487" s="38">
        <v>433.05</v>
      </c>
      <c r="F487" s="38">
        <v>422.05</v>
      </c>
      <c r="G487" s="38">
        <v>405.1</v>
      </c>
      <c r="H487" s="38">
        <v>461</v>
      </c>
      <c r="I487" s="38">
        <v>477.95000000000005</v>
      </c>
      <c r="J487" s="38">
        <v>488.95</v>
      </c>
      <c r="K487" s="31">
        <v>466.95</v>
      </c>
      <c r="L487" s="31">
        <v>439</v>
      </c>
      <c r="M487" s="31">
        <v>5.2455100000000003</v>
      </c>
      <c r="N487" s="1"/>
      <c r="O487" s="1"/>
    </row>
    <row r="488" spans="1:15" ht="12.75" customHeight="1">
      <c r="A488" s="33">
        <v>478</v>
      </c>
      <c r="B488" s="31" t="s">
        <v>552</v>
      </c>
      <c r="C488" s="31">
        <v>414.4</v>
      </c>
      <c r="D488" s="38">
        <v>410.93333333333334</v>
      </c>
      <c r="E488" s="38">
        <v>405.01666666666665</v>
      </c>
      <c r="F488" s="38">
        <v>395.63333333333333</v>
      </c>
      <c r="G488" s="38">
        <v>389.71666666666664</v>
      </c>
      <c r="H488" s="38">
        <v>420.31666666666666</v>
      </c>
      <c r="I488" s="38">
        <v>426.23333333333329</v>
      </c>
      <c r="J488" s="38">
        <v>435.61666666666667</v>
      </c>
      <c r="K488" s="31">
        <v>416.85</v>
      </c>
      <c r="L488" s="31">
        <v>401.55</v>
      </c>
      <c r="M488" s="31">
        <v>5.2260900000000001</v>
      </c>
      <c r="N488" s="1"/>
      <c r="O488" s="1"/>
    </row>
    <row r="489" spans="1:15" ht="12.75" customHeight="1">
      <c r="A489" s="33">
        <v>479</v>
      </c>
      <c r="B489" s="31" t="s">
        <v>553</v>
      </c>
      <c r="C489" s="38">
        <v>421.85</v>
      </c>
      <c r="D489" s="38">
        <v>423.33333333333331</v>
      </c>
      <c r="E489" s="38">
        <v>415.66666666666663</v>
      </c>
      <c r="F489" s="38">
        <v>409.48333333333329</v>
      </c>
      <c r="G489" s="38">
        <v>401.81666666666661</v>
      </c>
      <c r="H489" s="38">
        <v>429.51666666666665</v>
      </c>
      <c r="I489" s="38">
        <v>437.18333333333328</v>
      </c>
      <c r="J489" s="38">
        <v>443.36666666666667</v>
      </c>
      <c r="K489" s="31">
        <v>431</v>
      </c>
      <c r="L489" s="31">
        <v>417.15</v>
      </c>
      <c r="M489" s="31">
        <v>1.8800399999999999</v>
      </c>
      <c r="N489" s="1"/>
      <c r="O489" s="1"/>
    </row>
    <row r="490" spans="1:15" ht="12.75" customHeight="1">
      <c r="A490" s="33">
        <v>480</v>
      </c>
      <c r="B490" s="58" t="s">
        <v>303</v>
      </c>
      <c r="C490" s="31">
        <v>935.8</v>
      </c>
      <c r="D490" s="38">
        <v>932.0333333333333</v>
      </c>
      <c r="E490" s="38">
        <v>922.06666666666661</v>
      </c>
      <c r="F490" s="38">
        <v>908.33333333333326</v>
      </c>
      <c r="G490" s="38">
        <v>898.36666666666656</v>
      </c>
      <c r="H490" s="38">
        <v>945.76666666666665</v>
      </c>
      <c r="I490" s="38">
        <v>955.73333333333335</v>
      </c>
      <c r="J490" s="38">
        <v>969.4666666666667</v>
      </c>
      <c r="K490" s="31">
        <v>942</v>
      </c>
      <c r="L490" s="31">
        <v>918.3</v>
      </c>
      <c r="M490" s="31">
        <v>14.12612</v>
      </c>
      <c r="N490" s="1"/>
      <c r="O490" s="1"/>
    </row>
    <row r="491" spans="1:15" ht="12.75" customHeight="1">
      <c r="A491" s="33">
        <v>481</v>
      </c>
      <c r="B491" s="58" t="s">
        <v>554</v>
      </c>
      <c r="C491" s="38">
        <v>1297.7</v>
      </c>
      <c r="D491" s="38">
        <v>1283.5999999999999</v>
      </c>
      <c r="E491" s="38">
        <v>1262.1999999999998</v>
      </c>
      <c r="F491" s="38">
        <v>1226.6999999999998</v>
      </c>
      <c r="G491" s="38">
        <v>1205.2999999999997</v>
      </c>
      <c r="H491" s="38">
        <v>1319.1</v>
      </c>
      <c r="I491" s="38">
        <v>1340.5</v>
      </c>
      <c r="J491" s="38">
        <v>1376</v>
      </c>
      <c r="K491" s="31">
        <v>1305</v>
      </c>
      <c r="L491" s="31">
        <v>1248.0999999999999</v>
      </c>
      <c r="M491" s="31">
        <v>1.9819100000000001</v>
      </c>
      <c r="N491" s="1"/>
      <c r="O491" s="1"/>
    </row>
    <row r="492" spans="1:15" ht="12.75" customHeight="1">
      <c r="A492" s="33">
        <v>482</v>
      </c>
      <c r="B492" s="58" t="s">
        <v>238</v>
      </c>
      <c r="C492" s="31">
        <v>241.4</v>
      </c>
      <c r="D492" s="38">
        <v>241.38333333333335</v>
      </c>
      <c r="E492" s="38">
        <v>238.81666666666672</v>
      </c>
      <c r="F492" s="38">
        <v>236.23333333333338</v>
      </c>
      <c r="G492" s="38">
        <v>233.66666666666674</v>
      </c>
      <c r="H492" s="38">
        <v>243.9666666666667</v>
      </c>
      <c r="I492" s="38">
        <v>246.53333333333336</v>
      </c>
      <c r="J492" s="38">
        <v>249.11666666666667</v>
      </c>
      <c r="K492" s="31">
        <v>243.95</v>
      </c>
      <c r="L492" s="31">
        <v>238.8</v>
      </c>
      <c r="M492" s="31">
        <v>56.489319999999999</v>
      </c>
      <c r="N492" s="1"/>
      <c r="O492" s="1"/>
    </row>
    <row r="493" spans="1:15" ht="12.75" customHeight="1">
      <c r="A493" s="33">
        <v>483</v>
      </c>
      <c r="B493" s="58" t="s">
        <v>548</v>
      </c>
      <c r="C493" s="38">
        <v>314.89999999999998</v>
      </c>
      <c r="D493" s="38">
        <v>314.53333333333336</v>
      </c>
      <c r="E493" s="38">
        <v>312.26666666666671</v>
      </c>
      <c r="F493" s="38">
        <v>309.63333333333333</v>
      </c>
      <c r="G493" s="38">
        <v>307.36666666666667</v>
      </c>
      <c r="H493" s="38">
        <v>317.16666666666674</v>
      </c>
      <c r="I493" s="38">
        <v>319.43333333333339</v>
      </c>
      <c r="J493" s="38">
        <v>322.06666666666678</v>
      </c>
      <c r="K493" s="31">
        <v>316.8</v>
      </c>
      <c r="L493" s="31">
        <v>311.89999999999998</v>
      </c>
      <c r="M493" s="31">
        <v>1.4359999999999999</v>
      </c>
      <c r="N493" s="1"/>
      <c r="O493" s="1"/>
    </row>
    <row r="494" spans="1:15" ht="12.75" customHeight="1">
      <c r="A494" s="33">
        <v>484</v>
      </c>
      <c r="B494" s="58" t="s">
        <v>555</v>
      </c>
      <c r="C494" s="38">
        <v>495</v>
      </c>
      <c r="D494" s="38">
        <v>495.41666666666669</v>
      </c>
      <c r="E494" s="38">
        <v>488.58333333333337</v>
      </c>
      <c r="F494" s="38">
        <v>482.16666666666669</v>
      </c>
      <c r="G494" s="38">
        <v>475.33333333333337</v>
      </c>
      <c r="H494" s="38">
        <v>501.83333333333337</v>
      </c>
      <c r="I494" s="38">
        <v>508.66666666666674</v>
      </c>
      <c r="J494" s="38">
        <v>515.08333333333337</v>
      </c>
      <c r="K494" s="31">
        <v>502.25</v>
      </c>
      <c r="L494" s="31">
        <v>489</v>
      </c>
      <c r="M494" s="31">
        <v>0.96797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1925.4</v>
      </c>
      <c r="D495" s="38">
        <v>1905.1000000000001</v>
      </c>
      <c r="E495" s="38">
        <v>1872.9500000000003</v>
      </c>
      <c r="F495" s="38">
        <v>1820.5000000000002</v>
      </c>
      <c r="G495" s="38">
        <v>1788.3500000000004</v>
      </c>
      <c r="H495" s="38">
        <v>1957.5500000000002</v>
      </c>
      <c r="I495" s="38">
        <v>1989.7000000000003</v>
      </c>
      <c r="J495" s="38">
        <v>2042.15</v>
      </c>
      <c r="K495" s="31">
        <v>1937.25</v>
      </c>
      <c r="L495" s="31">
        <v>1852.65</v>
      </c>
      <c r="M495" s="31">
        <v>0.90478000000000003</v>
      </c>
      <c r="N495" s="1"/>
      <c r="O495" s="1"/>
    </row>
    <row r="496" spans="1:15" ht="12.75" customHeight="1">
      <c r="A496" s="33">
        <v>486</v>
      </c>
      <c r="B496" s="58" t="s">
        <v>549</v>
      </c>
      <c r="C496" s="38">
        <v>2195.65</v>
      </c>
      <c r="D496" s="38">
        <v>2206.5833333333335</v>
      </c>
      <c r="E496" s="38">
        <v>2169.166666666667</v>
      </c>
      <c r="F496" s="38">
        <v>2142.6833333333334</v>
      </c>
      <c r="G496" s="38">
        <v>2105.2666666666669</v>
      </c>
      <c r="H496" s="38">
        <v>2233.0666666666671</v>
      </c>
      <c r="I496" s="38">
        <v>2270.483333333334</v>
      </c>
      <c r="J496" s="38">
        <v>2296.9666666666672</v>
      </c>
      <c r="K496" s="31">
        <v>2244</v>
      </c>
      <c r="L496" s="31">
        <v>2180.1</v>
      </c>
      <c r="M496" s="31">
        <v>0.17654</v>
      </c>
      <c r="N496" s="1"/>
      <c r="O496" s="1"/>
    </row>
    <row r="497" spans="1:15" ht="12.75" customHeight="1">
      <c r="A497" s="33">
        <v>487</v>
      </c>
      <c r="B497" s="58" t="s">
        <v>141</v>
      </c>
      <c r="C497" s="38">
        <v>9.9</v>
      </c>
      <c r="D497" s="38">
        <v>9.9333333333333336</v>
      </c>
      <c r="E497" s="38">
        <v>9.6666666666666679</v>
      </c>
      <c r="F497" s="38">
        <v>9.4333333333333336</v>
      </c>
      <c r="G497" s="38">
        <v>9.1666666666666679</v>
      </c>
      <c r="H497" s="38">
        <v>10.166666666666668</v>
      </c>
      <c r="I497" s="38">
        <v>10.433333333333334</v>
      </c>
      <c r="J497" s="38">
        <v>10.666666666666668</v>
      </c>
      <c r="K497" s="31">
        <v>10.199999999999999</v>
      </c>
      <c r="L497" s="31">
        <v>9.6999999999999993</v>
      </c>
      <c r="M497" s="31">
        <v>1352.1263899999999</v>
      </c>
      <c r="N497" s="1"/>
      <c r="O497" s="1"/>
    </row>
    <row r="498" spans="1:15" ht="12.75" customHeight="1">
      <c r="A498" s="33">
        <v>488</v>
      </c>
      <c r="B498" s="58" t="s">
        <v>239</v>
      </c>
      <c r="C498" s="38">
        <v>866.7</v>
      </c>
      <c r="D498" s="38">
        <v>865.25</v>
      </c>
      <c r="E498" s="38">
        <v>859.5</v>
      </c>
      <c r="F498" s="38">
        <v>852.3</v>
      </c>
      <c r="G498" s="38">
        <v>846.55</v>
      </c>
      <c r="H498" s="38">
        <v>872.45</v>
      </c>
      <c r="I498" s="38">
        <v>878.2</v>
      </c>
      <c r="J498" s="38">
        <v>885.40000000000009</v>
      </c>
      <c r="K498" s="31">
        <v>871</v>
      </c>
      <c r="L498" s="31">
        <v>858.05</v>
      </c>
      <c r="M498" s="31">
        <v>9.1024700000000003</v>
      </c>
      <c r="N498" s="1"/>
      <c r="O498" s="1"/>
    </row>
    <row r="499" spans="1:15" ht="12.75" customHeight="1">
      <c r="A499" s="33">
        <v>489</v>
      </c>
      <c r="B499" s="58" t="s">
        <v>557</v>
      </c>
      <c r="C499" s="38">
        <v>333</v>
      </c>
      <c r="D499" s="38">
        <v>334.2</v>
      </c>
      <c r="E499" s="38">
        <v>328.9</v>
      </c>
      <c r="F499" s="38">
        <v>324.8</v>
      </c>
      <c r="G499" s="38">
        <v>319.5</v>
      </c>
      <c r="H499" s="38">
        <v>338.29999999999995</v>
      </c>
      <c r="I499" s="38">
        <v>343.6</v>
      </c>
      <c r="J499" s="38">
        <v>347.69999999999993</v>
      </c>
      <c r="K499" s="31">
        <v>339.5</v>
      </c>
      <c r="L499" s="31">
        <v>330.1</v>
      </c>
      <c r="M499" s="31">
        <v>6.8187899999999999</v>
      </c>
      <c r="N499" s="1"/>
      <c r="O499" s="1"/>
    </row>
    <row r="500" spans="1:15" ht="12.75" customHeight="1">
      <c r="A500" s="33">
        <v>490</v>
      </c>
      <c r="B500" s="58" t="s">
        <v>558</v>
      </c>
      <c r="C500" s="58">
        <v>123.85</v>
      </c>
      <c r="D500" s="38">
        <v>124.89999999999999</v>
      </c>
      <c r="E500" s="38">
        <v>122.19999999999999</v>
      </c>
      <c r="F500" s="38">
        <v>120.55</v>
      </c>
      <c r="G500" s="38">
        <v>117.85</v>
      </c>
      <c r="H500" s="38">
        <v>126.54999999999998</v>
      </c>
      <c r="I500" s="38">
        <v>129.25</v>
      </c>
      <c r="J500" s="38">
        <v>130.89999999999998</v>
      </c>
      <c r="K500" s="31">
        <v>127.6</v>
      </c>
      <c r="L500" s="31">
        <v>123.25</v>
      </c>
      <c r="M500" s="31">
        <v>14.74647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973</v>
      </c>
      <c r="D501" s="38">
        <v>969.18333333333339</v>
      </c>
      <c r="E501" s="38">
        <v>946.36666666666679</v>
      </c>
      <c r="F501" s="38">
        <v>919.73333333333335</v>
      </c>
      <c r="G501" s="38">
        <v>896.91666666666674</v>
      </c>
      <c r="H501" s="38">
        <v>995.81666666666683</v>
      </c>
      <c r="I501" s="38">
        <v>1018.6333333333334</v>
      </c>
      <c r="J501" s="38">
        <v>1045.2666666666669</v>
      </c>
      <c r="K501" s="31">
        <v>992</v>
      </c>
      <c r="L501" s="31">
        <v>942.55</v>
      </c>
      <c r="M501" s="31">
        <v>3.5083099999999998</v>
      </c>
      <c r="N501" s="1"/>
      <c r="O501" s="1"/>
    </row>
    <row r="502" spans="1:15" ht="12.75" customHeight="1">
      <c r="A502" s="33">
        <v>492</v>
      </c>
      <c r="B502" s="58" t="s">
        <v>304</v>
      </c>
      <c r="C502" s="58">
        <v>1664.45</v>
      </c>
      <c r="D502" s="38">
        <v>1664.3166666666666</v>
      </c>
      <c r="E502" s="38">
        <v>1653.6333333333332</v>
      </c>
      <c r="F502" s="38">
        <v>1642.8166666666666</v>
      </c>
      <c r="G502" s="38">
        <v>1632.1333333333332</v>
      </c>
      <c r="H502" s="38">
        <v>1675.1333333333332</v>
      </c>
      <c r="I502" s="38">
        <v>1685.8166666666666</v>
      </c>
      <c r="J502" s="38">
        <v>1696.6333333333332</v>
      </c>
      <c r="K502" s="31">
        <v>1675</v>
      </c>
      <c r="L502" s="31">
        <v>1653.5</v>
      </c>
      <c r="M502" s="31">
        <v>0.44518999999999997</v>
      </c>
      <c r="N502" s="1"/>
      <c r="O502" s="1"/>
    </row>
    <row r="503" spans="1:15" ht="12.75" customHeight="1">
      <c r="A503" s="33">
        <v>493</v>
      </c>
      <c r="B503" s="58" t="s">
        <v>240</v>
      </c>
      <c r="C503" s="58">
        <v>431.85</v>
      </c>
      <c r="D503" s="38">
        <v>433.2166666666667</v>
      </c>
      <c r="E503" s="38">
        <v>428.93333333333339</v>
      </c>
      <c r="F503" s="38">
        <v>426.01666666666671</v>
      </c>
      <c r="G503" s="38">
        <v>421.73333333333341</v>
      </c>
      <c r="H503" s="38">
        <v>436.13333333333338</v>
      </c>
      <c r="I503" s="38">
        <v>440.41666666666669</v>
      </c>
      <c r="J503" s="38">
        <v>443.33333333333337</v>
      </c>
      <c r="K503" s="31">
        <v>437.5</v>
      </c>
      <c r="L503" s="31">
        <v>430.3</v>
      </c>
      <c r="M503" s="31">
        <v>89.867130000000003</v>
      </c>
      <c r="N503" s="1"/>
      <c r="O503" s="1"/>
    </row>
    <row r="504" spans="1:15" ht="12.75" customHeight="1">
      <c r="A504" s="33">
        <v>494</v>
      </c>
      <c r="B504" s="58" t="s">
        <v>305</v>
      </c>
      <c r="C504" s="38">
        <v>18.149999999999999</v>
      </c>
      <c r="D504" s="38">
        <v>18.383333333333333</v>
      </c>
      <c r="E504" s="38">
        <v>17.666666666666664</v>
      </c>
      <c r="F504" s="38">
        <v>17.18333333333333</v>
      </c>
      <c r="G504" s="38">
        <v>16.466666666666661</v>
      </c>
      <c r="H504" s="38">
        <v>18.866666666666667</v>
      </c>
      <c r="I504" s="38">
        <v>19.583333333333336</v>
      </c>
      <c r="J504" s="31">
        <v>20.06666666666667</v>
      </c>
      <c r="K504" s="31">
        <v>19.100000000000001</v>
      </c>
      <c r="L504" s="31">
        <v>17.899999999999999</v>
      </c>
      <c r="M504" s="58">
        <v>3680.62167</v>
      </c>
      <c r="N504" s="1"/>
      <c r="O504" s="1"/>
    </row>
    <row r="505" spans="1:15" ht="12.75" customHeight="1">
      <c r="A505" s="33">
        <v>495</v>
      </c>
      <c r="B505" s="58" t="s">
        <v>241</v>
      </c>
      <c r="C505" s="38">
        <v>274.89999999999998</v>
      </c>
      <c r="D505" s="38">
        <v>274.59999999999997</v>
      </c>
      <c r="E505" s="38">
        <v>265.29999999999995</v>
      </c>
      <c r="F505" s="38">
        <v>255.7</v>
      </c>
      <c r="G505" s="38">
        <v>246.39999999999998</v>
      </c>
      <c r="H505" s="38">
        <v>284.19999999999993</v>
      </c>
      <c r="I505" s="38">
        <v>293.5</v>
      </c>
      <c r="J505" s="31">
        <v>303.09999999999991</v>
      </c>
      <c r="K505" s="31">
        <v>283.89999999999998</v>
      </c>
      <c r="L505" s="31">
        <v>265</v>
      </c>
      <c r="M505" s="58">
        <v>291.99932000000001</v>
      </c>
      <c r="N505" s="1"/>
      <c r="O505" s="1"/>
    </row>
    <row r="506" spans="1:15" ht="12.75" customHeight="1">
      <c r="A506" s="33">
        <v>496</v>
      </c>
      <c r="B506" s="58" t="s">
        <v>561</v>
      </c>
      <c r="C506" s="58">
        <v>558.9</v>
      </c>
      <c r="D506" s="38">
        <v>557.15</v>
      </c>
      <c r="E506" s="38">
        <v>539.29999999999995</v>
      </c>
      <c r="F506" s="38">
        <v>519.69999999999993</v>
      </c>
      <c r="G506" s="38">
        <v>501.84999999999991</v>
      </c>
      <c r="H506" s="38">
        <v>576.75</v>
      </c>
      <c r="I506" s="38">
        <v>594.60000000000014</v>
      </c>
      <c r="J506" s="38">
        <v>614.20000000000005</v>
      </c>
      <c r="K506" s="31">
        <v>575</v>
      </c>
      <c r="L506" s="31">
        <v>537.54999999999995</v>
      </c>
      <c r="M506" s="31">
        <v>39.930100000000003</v>
      </c>
      <c r="N506" s="1"/>
      <c r="O506" s="1"/>
    </row>
    <row r="507" spans="1:15" ht="12.75" customHeight="1">
      <c r="A507" s="33">
        <v>497</v>
      </c>
      <c r="B507" s="58" t="s">
        <v>560</v>
      </c>
      <c r="C507" s="58">
        <v>15349.85</v>
      </c>
      <c r="D507" s="38">
        <v>15203.949999999999</v>
      </c>
      <c r="E507" s="38">
        <v>14928.899999999998</v>
      </c>
      <c r="F507" s="38">
        <v>14507.949999999999</v>
      </c>
      <c r="G507" s="38">
        <v>14232.899999999998</v>
      </c>
      <c r="H507" s="38">
        <v>15624.899999999998</v>
      </c>
      <c r="I507" s="38">
        <v>15899.949999999997</v>
      </c>
      <c r="J507" s="38">
        <v>16320.899999999998</v>
      </c>
      <c r="K507" s="31">
        <v>15479</v>
      </c>
      <c r="L507" s="31">
        <v>14783</v>
      </c>
      <c r="M507" s="31">
        <v>0.22950999999999999</v>
      </c>
      <c r="N507" s="1"/>
      <c r="O507" s="1"/>
    </row>
    <row r="508" spans="1:15" ht="12.75" customHeight="1">
      <c r="A508" s="33">
        <v>498</v>
      </c>
      <c r="B508" s="58" t="s">
        <v>306</v>
      </c>
      <c r="C508" s="38">
        <v>98.2</v>
      </c>
      <c r="D508" s="38">
        <v>98.183333333333337</v>
      </c>
      <c r="E508" s="38">
        <v>97.066666666666677</v>
      </c>
      <c r="F508" s="38">
        <v>95.933333333333337</v>
      </c>
      <c r="G508" s="38">
        <v>94.816666666666677</v>
      </c>
      <c r="H508" s="38">
        <v>99.316666666666677</v>
      </c>
      <c r="I508" s="38">
        <v>100.43333333333335</v>
      </c>
      <c r="J508" s="31">
        <v>101.56666666666668</v>
      </c>
      <c r="K508" s="31">
        <v>99.3</v>
      </c>
      <c r="L508" s="31">
        <v>97.05</v>
      </c>
      <c r="M508" s="58">
        <v>511.33944000000002</v>
      </c>
      <c r="N508" s="1"/>
      <c r="O508" s="1"/>
    </row>
    <row r="509" spans="1:15" ht="12.75" customHeight="1">
      <c r="A509" s="33">
        <v>499</v>
      </c>
      <c r="B509" s="58" t="s">
        <v>242</v>
      </c>
      <c r="C509" s="58">
        <v>634.04999999999995</v>
      </c>
      <c r="D509" s="38">
        <v>631.06666666666661</v>
      </c>
      <c r="E509" s="38">
        <v>625.83333333333326</v>
      </c>
      <c r="F509" s="38">
        <v>617.61666666666667</v>
      </c>
      <c r="G509" s="38">
        <v>612.38333333333333</v>
      </c>
      <c r="H509" s="38">
        <v>639.28333333333319</v>
      </c>
      <c r="I509" s="38">
        <v>644.51666666666654</v>
      </c>
      <c r="J509" s="38">
        <v>652.73333333333312</v>
      </c>
      <c r="K509" s="31">
        <v>636.29999999999995</v>
      </c>
      <c r="L509" s="31">
        <v>622.85</v>
      </c>
      <c r="M509" s="31">
        <v>11.447290000000001</v>
      </c>
      <c r="N509" s="1"/>
      <c r="O509" s="1"/>
    </row>
    <row r="510" spans="1:15" ht="12.75" customHeight="1">
      <c r="A510" s="33">
        <v>500</v>
      </c>
      <c r="B510" s="58" t="s">
        <v>562</v>
      </c>
      <c r="C510" s="58">
        <v>1619.75</v>
      </c>
      <c r="D510" s="38">
        <v>1626.1499999999999</v>
      </c>
      <c r="E510" s="38">
        <v>1604.5999999999997</v>
      </c>
      <c r="F510" s="38">
        <v>1589.4499999999998</v>
      </c>
      <c r="G510" s="38">
        <v>1567.8999999999996</v>
      </c>
      <c r="H510" s="38">
        <v>1641.2999999999997</v>
      </c>
      <c r="I510" s="38">
        <v>1662.85</v>
      </c>
      <c r="J510" s="38">
        <v>1677.9999999999998</v>
      </c>
      <c r="K510" s="31">
        <v>1647.7</v>
      </c>
      <c r="L510" s="31">
        <v>1611</v>
      </c>
      <c r="M510" s="31">
        <v>0.25174000000000002</v>
      </c>
      <c r="N510" s="1"/>
      <c r="O510" s="1"/>
    </row>
    <row r="511" spans="1:15" ht="12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7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9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71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1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1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1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1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1" t="s">
        <v>254</v>
      </c>
      <c r="N527" s="1"/>
      <c r="O527" s="1"/>
    </row>
    <row r="528" spans="1:15" ht="12.75" customHeight="1">
      <c r="A528" s="71" t="s">
        <v>255</v>
      </c>
      <c r="N528" s="1"/>
      <c r="O528" s="1"/>
    </row>
    <row r="529" spans="1:15" ht="12.75" customHeight="1">
      <c r="A529" s="71" t="s">
        <v>256</v>
      </c>
      <c r="N529" s="1"/>
      <c r="O529" s="1"/>
    </row>
    <row r="530" spans="1:15" ht="12.75" customHeight="1">
      <c r="A530" s="71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4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5" t="s">
        <v>311</v>
      </c>
      <c r="B1" s="76"/>
      <c r="C1" s="77"/>
      <c r="D1" s="78"/>
      <c r="E1" s="76"/>
      <c r="F1" s="76"/>
      <c r="G1" s="76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ht="12.75" customHeight="1">
      <c r="A2" s="80"/>
      <c r="B2" s="81"/>
      <c r="C2" s="82"/>
      <c r="D2" s="83"/>
      <c r="E2" s="81"/>
      <c r="F2" s="81"/>
      <c r="G2" s="81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ht="12.75" customHeight="1">
      <c r="A3" s="80"/>
      <c r="B3" s="81"/>
      <c r="C3" s="82"/>
      <c r="D3" s="83"/>
      <c r="E3" s="81"/>
      <c r="F3" s="81"/>
      <c r="G3" s="81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</row>
    <row r="4" spans="1:28" ht="12.75" customHeight="1">
      <c r="A4" s="80"/>
      <c r="B4" s="81"/>
      <c r="C4" s="82"/>
      <c r="D4" s="83"/>
      <c r="E4" s="81"/>
      <c r="F4" s="81"/>
      <c r="G4" s="81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</row>
    <row r="5" spans="1:28" ht="6" customHeight="1">
      <c r="A5" s="306"/>
      <c r="B5" s="307"/>
      <c r="C5" s="306"/>
      <c r="D5" s="307"/>
      <c r="E5" s="76"/>
      <c r="F5" s="76"/>
      <c r="G5" s="76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</row>
    <row r="6" spans="1:28" ht="26.25" customHeight="1">
      <c r="A6" s="79"/>
      <c r="B6" s="84"/>
      <c r="C6" s="72"/>
      <c r="D6" s="72"/>
      <c r="E6" s="23" t="s">
        <v>310</v>
      </c>
      <c r="F6" s="76"/>
      <c r="G6" s="76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</row>
    <row r="7" spans="1:28" ht="16.5" customHeight="1">
      <c r="A7" s="85" t="s">
        <v>565</v>
      </c>
      <c r="B7" s="308" t="s">
        <v>566</v>
      </c>
      <c r="C7" s="307"/>
      <c r="D7" s="7">
        <f>Main!B10</f>
        <v>45175</v>
      </c>
      <c r="E7" s="86"/>
      <c r="F7" s="76"/>
      <c r="G7" s="87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</row>
    <row r="8" spans="1:28" ht="12.75" customHeight="1">
      <c r="A8" s="75"/>
      <c r="B8" s="76"/>
      <c r="C8" s="77"/>
      <c r="D8" s="78"/>
      <c r="E8" s="86"/>
      <c r="F8" s="86"/>
      <c r="G8" s="86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1:28" ht="51">
      <c r="A9" s="88" t="s">
        <v>567</v>
      </c>
      <c r="B9" s="89" t="s">
        <v>568</v>
      </c>
      <c r="C9" s="89" t="s">
        <v>569</v>
      </c>
      <c r="D9" s="89" t="s">
        <v>570</v>
      </c>
      <c r="E9" s="89" t="s">
        <v>571</v>
      </c>
      <c r="F9" s="89" t="s">
        <v>572</v>
      </c>
      <c r="G9" s="89" t="s">
        <v>573</v>
      </c>
      <c r="H9" s="89" t="s">
        <v>574</v>
      </c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1:28" ht="12.75" customHeight="1">
      <c r="A10" s="90">
        <v>45174</v>
      </c>
      <c r="B10" s="32">
        <v>540615</v>
      </c>
      <c r="C10" s="31" t="s">
        <v>984</v>
      </c>
      <c r="D10" s="31" t="s">
        <v>985</v>
      </c>
      <c r="E10" s="31" t="s">
        <v>576</v>
      </c>
      <c r="F10" s="91">
        <v>2090000</v>
      </c>
      <c r="G10" s="32">
        <v>0.61</v>
      </c>
      <c r="H10" s="32" t="s">
        <v>334</v>
      </c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</row>
    <row r="11" spans="1:28" ht="12.75" customHeight="1">
      <c r="A11" s="90">
        <v>45174</v>
      </c>
      <c r="B11" s="32">
        <v>540615</v>
      </c>
      <c r="C11" s="31" t="s">
        <v>984</v>
      </c>
      <c r="D11" s="31" t="s">
        <v>985</v>
      </c>
      <c r="E11" s="31" t="s">
        <v>575</v>
      </c>
      <c r="F11" s="91">
        <v>70072</v>
      </c>
      <c r="G11" s="32">
        <v>0.6</v>
      </c>
      <c r="H11" s="32" t="s">
        <v>334</v>
      </c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1:28" ht="12.75" customHeight="1">
      <c r="A12" s="90">
        <v>45174</v>
      </c>
      <c r="B12" s="32">
        <v>543319</v>
      </c>
      <c r="C12" s="31" t="s">
        <v>986</v>
      </c>
      <c r="D12" s="31" t="s">
        <v>987</v>
      </c>
      <c r="E12" s="31" t="s">
        <v>576</v>
      </c>
      <c r="F12" s="91">
        <v>320000</v>
      </c>
      <c r="G12" s="32">
        <v>12.5</v>
      </c>
      <c r="H12" s="32" t="s">
        <v>334</v>
      </c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</row>
    <row r="13" spans="1:28" ht="12.75" customHeight="1">
      <c r="A13" s="90">
        <v>45174</v>
      </c>
      <c r="B13" s="32">
        <v>543319</v>
      </c>
      <c r="C13" s="31" t="s">
        <v>986</v>
      </c>
      <c r="D13" s="31" t="s">
        <v>988</v>
      </c>
      <c r="E13" s="31" t="s">
        <v>575</v>
      </c>
      <c r="F13" s="91">
        <v>304000</v>
      </c>
      <c r="G13" s="32">
        <v>12.5</v>
      </c>
      <c r="H13" s="32" t="s">
        <v>334</v>
      </c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</row>
    <row r="14" spans="1:28" ht="12.75" customHeight="1">
      <c r="A14" s="90">
        <v>45174</v>
      </c>
      <c r="B14" s="32">
        <v>543319</v>
      </c>
      <c r="C14" s="31" t="s">
        <v>986</v>
      </c>
      <c r="D14" s="31" t="s">
        <v>988</v>
      </c>
      <c r="E14" s="31" t="s">
        <v>576</v>
      </c>
      <c r="F14" s="91">
        <v>128000</v>
      </c>
      <c r="G14" s="32">
        <v>12</v>
      </c>
      <c r="H14" s="32" t="s">
        <v>334</v>
      </c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</row>
    <row r="15" spans="1:28" ht="12.75" customHeight="1">
      <c r="A15" s="90">
        <v>45174</v>
      </c>
      <c r="B15" s="32">
        <v>539661</v>
      </c>
      <c r="C15" s="31" t="s">
        <v>989</v>
      </c>
      <c r="D15" s="31" t="s">
        <v>990</v>
      </c>
      <c r="E15" s="31" t="s">
        <v>575</v>
      </c>
      <c r="F15" s="91">
        <v>16001</v>
      </c>
      <c r="G15" s="32">
        <v>52.75</v>
      </c>
      <c r="H15" s="32" t="s">
        <v>334</v>
      </c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</row>
    <row r="16" spans="1:28" ht="12.75" customHeight="1">
      <c r="A16" s="90">
        <v>45174</v>
      </c>
      <c r="B16" s="32">
        <v>517356</v>
      </c>
      <c r="C16" s="31" t="s">
        <v>945</v>
      </c>
      <c r="D16" s="31" t="s">
        <v>946</v>
      </c>
      <c r="E16" s="31" t="s">
        <v>576</v>
      </c>
      <c r="F16" s="91">
        <v>985557</v>
      </c>
      <c r="G16" s="32">
        <v>1.23</v>
      </c>
      <c r="H16" s="32" t="s">
        <v>334</v>
      </c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</row>
    <row r="17" spans="1:28" ht="12.75" customHeight="1">
      <c r="A17" s="90">
        <v>45174</v>
      </c>
      <c r="B17" s="32">
        <v>539115</v>
      </c>
      <c r="C17" s="31" t="s">
        <v>991</v>
      </c>
      <c r="D17" s="31" t="s">
        <v>992</v>
      </c>
      <c r="E17" s="31" t="s">
        <v>576</v>
      </c>
      <c r="F17" s="91">
        <v>10200</v>
      </c>
      <c r="G17" s="32">
        <v>53.37</v>
      </c>
      <c r="H17" s="32" t="s">
        <v>334</v>
      </c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</row>
    <row r="18" spans="1:28" ht="12.75" customHeight="1">
      <c r="A18" s="90">
        <v>45174</v>
      </c>
      <c r="B18" s="32">
        <v>517546</v>
      </c>
      <c r="C18" s="31" t="s">
        <v>993</v>
      </c>
      <c r="D18" s="31" t="s">
        <v>994</v>
      </c>
      <c r="E18" s="31" t="s">
        <v>576</v>
      </c>
      <c r="F18" s="91">
        <v>48800</v>
      </c>
      <c r="G18" s="32">
        <v>50.1</v>
      </c>
      <c r="H18" s="32" t="s">
        <v>334</v>
      </c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</row>
    <row r="19" spans="1:28" ht="12.75" customHeight="1">
      <c r="A19" s="90">
        <v>45174</v>
      </c>
      <c r="B19" s="32">
        <v>531017</v>
      </c>
      <c r="C19" s="31" t="s">
        <v>995</v>
      </c>
      <c r="D19" s="31" t="s">
        <v>996</v>
      </c>
      <c r="E19" s="31" t="s">
        <v>576</v>
      </c>
      <c r="F19" s="91">
        <v>52011</v>
      </c>
      <c r="G19" s="32">
        <v>13.9</v>
      </c>
      <c r="H19" s="32" t="s">
        <v>334</v>
      </c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</row>
    <row r="20" spans="1:28" ht="12.75" customHeight="1">
      <c r="A20" s="90">
        <v>45174</v>
      </c>
      <c r="B20" s="32">
        <v>543443</v>
      </c>
      <c r="C20" s="31" t="s">
        <v>997</v>
      </c>
      <c r="D20" s="31" t="s">
        <v>998</v>
      </c>
      <c r="E20" s="31" t="s">
        <v>575</v>
      </c>
      <c r="F20" s="91">
        <v>24000</v>
      </c>
      <c r="G20" s="32">
        <v>47.33</v>
      </c>
      <c r="H20" s="32" t="s">
        <v>334</v>
      </c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</row>
    <row r="21" spans="1:28" ht="12.75" customHeight="1">
      <c r="A21" s="90">
        <v>45174</v>
      </c>
      <c r="B21" s="32">
        <v>537766</v>
      </c>
      <c r="C21" s="31" t="s">
        <v>947</v>
      </c>
      <c r="D21" s="31" t="s">
        <v>999</v>
      </c>
      <c r="E21" s="31" t="s">
        <v>576</v>
      </c>
      <c r="F21" s="91">
        <v>528577</v>
      </c>
      <c r="G21" s="32">
        <v>5.25</v>
      </c>
      <c r="H21" s="32" t="s">
        <v>334</v>
      </c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</row>
    <row r="22" spans="1:28" ht="12.75" customHeight="1">
      <c r="A22" s="90">
        <v>45174</v>
      </c>
      <c r="B22" s="32">
        <v>537766</v>
      </c>
      <c r="C22" s="31" t="s">
        <v>947</v>
      </c>
      <c r="D22" s="31" t="s">
        <v>999</v>
      </c>
      <c r="E22" s="31" t="s">
        <v>575</v>
      </c>
      <c r="F22" s="91">
        <v>584684</v>
      </c>
      <c r="G22" s="32">
        <v>5.22</v>
      </c>
      <c r="H22" s="32" t="s">
        <v>334</v>
      </c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</row>
    <row r="23" spans="1:28" ht="12.75" customHeight="1">
      <c r="A23" s="90">
        <v>45174</v>
      </c>
      <c r="B23" s="32">
        <v>514272</v>
      </c>
      <c r="C23" s="31" t="s">
        <v>1000</v>
      </c>
      <c r="D23" s="31" t="s">
        <v>1001</v>
      </c>
      <c r="E23" s="31" t="s">
        <v>576</v>
      </c>
      <c r="F23" s="91">
        <v>34844</v>
      </c>
      <c r="G23" s="32">
        <v>70.69</v>
      </c>
      <c r="H23" s="32" t="s">
        <v>334</v>
      </c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</row>
    <row r="24" spans="1:28" ht="12.75" customHeight="1">
      <c r="A24" s="90">
        <v>45174</v>
      </c>
      <c r="B24" s="32">
        <v>543653</v>
      </c>
      <c r="C24" s="31" t="s">
        <v>850</v>
      </c>
      <c r="D24" s="31" t="s">
        <v>1002</v>
      </c>
      <c r="E24" s="31" t="s">
        <v>576</v>
      </c>
      <c r="F24" s="91">
        <v>3242070</v>
      </c>
      <c r="G24" s="32">
        <v>480</v>
      </c>
      <c r="H24" s="32" t="s">
        <v>334</v>
      </c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</row>
    <row r="25" spans="1:28" ht="12.75" customHeight="1">
      <c r="A25" s="90">
        <v>45174</v>
      </c>
      <c r="B25" s="32">
        <v>543653</v>
      </c>
      <c r="C25" s="31" t="s">
        <v>850</v>
      </c>
      <c r="D25" s="31" t="s">
        <v>1003</v>
      </c>
      <c r="E25" s="31" t="s">
        <v>575</v>
      </c>
      <c r="F25" s="91">
        <v>1350000</v>
      </c>
      <c r="G25" s="32">
        <v>480.11</v>
      </c>
      <c r="H25" s="32" t="s">
        <v>334</v>
      </c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</row>
    <row r="26" spans="1:28" ht="12.75" customHeight="1">
      <c r="A26" s="90">
        <v>45174</v>
      </c>
      <c r="B26" s="32">
        <v>531175</v>
      </c>
      <c r="C26" s="31" t="s">
        <v>1004</v>
      </c>
      <c r="D26" s="31" t="s">
        <v>1005</v>
      </c>
      <c r="E26" s="31" t="s">
        <v>576</v>
      </c>
      <c r="F26" s="91">
        <v>6542101</v>
      </c>
      <c r="G26" s="32">
        <v>1.93</v>
      </c>
      <c r="H26" s="32" t="s">
        <v>334</v>
      </c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</row>
    <row r="27" spans="1:28" ht="12.75" customHeight="1">
      <c r="A27" s="90">
        <v>45174</v>
      </c>
      <c r="B27" s="32">
        <v>539546</v>
      </c>
      <c r="C27" s="31" t="s">
        <v>948</v>
      </c>
      <c r="D27" s="31" t="s">
        <v>1006</v>
      </c>
      <c r="E27" s="31" t="s">
        <v>576</v>
      </c>
      <c r="F27" s="91">
        <v>55390</v>
      </c>
      <c r="G27" s="32">
        <v>58.6</v>
      </c>
      <c r="H27" s="32" t="s">
        <v>334</v>
      </c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</row>
    <row r="28" spans="1:28" ht="12.75" customHeight="1">
      <c r="A28" s="90">
        <v>45174</v>
      </c>
      <c r="B28" s="32">
        <v>539546</v>
      </c>
      <c r="C28" s="31" t="s">
        <v>948</v>
      </c>
      <c r="D28" s="31" t="s">
        <v>1007</v>
      </c>
      <c r="E28" s="31" t="s">
        <v>575</v>
      </c>
      <c r="F28" s="91">
        <v>49000</v>
      </c>
      <c r="G28" s="32">
        <v>58.31</v>
      </c>
      <c r="H28" s="32" t="s">
        <v>334</v>
      </c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</row>
    <row r="29" spans="1:28" ht="12.75" customHeight="1">
      <c r="A29" s="90">
        <v>45174</v>
      </c>
      <c r="B29" s="32">
        <v>539598</v>
      </c>
      <c r="C29" s="31" t="s">
        <v>1008</v>
      </c>
      <c r="D29" s="31" t="s">
        <v>1009</v>
      </c>
      <c r="E29" s="31" t="s">
        <v>575</v>
      </c>
      <c r="F29" s="91">
        <v>55000</v>
      </c>
      <c r="G29" s="32">
        <v>153.01</v>
      </c>
      <c r="H29" s="32" t="s">
        <v>334</v>
      </c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</row>
    <row r="30" spans="1:28" ht="12.75" customHeight="1">
      <c r="A30" s="90">
        <v>45174</v>
      </c>
      <c r="B30" s="32">
        <v>530427</v>
      </c>
      <c r="C30" s="31" t="s">
        <v>1010</v>
      </c>
      <c r="D30" s="31" t="s">
        <v>1011</v>
      </c>
      <c r="E30" s="31" t="s">
        <v>576</v>
      </c>
      <c r="F30" s="91">
        <v>20340</v>
      </c>
      <c r="G30" s="32">
        <v>50.55</v>
      </c>
      <c r="H30" s="32" t="s">
        <v>334</v>
      </c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</row>
    <row r="31" spans="1:28" ht="12.75" customHeight="1">
      <c r="A31" s="90">
        <v>45174</v>
      </c>
      <c r="B31" s="32">
        <v>542248</v>
      </c>
      <c r="C31" s="31" t="s">
        <v>1012</v>
      </c>
      <c r="D31" s="31" t="s">
        <v>1013</v>
      </c>
      <c r="E31" s="31" t="s">
        <v>576</v>
      </c>
      <c r="F31" s="91">
        <v>95000</v>
      </c>
      <c r="G31" s="32">
        <v>30.29</v>
      </c>
      <c r="H31" s="32" t="s">
        <v>334</v>
      </c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 spans="1:28" ht="12.75" customHeight="1">
      <c r="A32" s="90">
        <v>45174</v>
      </c>
      <c r="B32" s="32">
        <v>542724</v>
      </c>
      <c r="C32" s="31" t="s">
        <v>1014</v>
      </c>
      <c r="D32" s="31" t="s">
        <v>1015</v>
      </c>
      <c r="E32" s="31" t="s">
        <v>576</v>
      </c>
      <c r="F32" s="91">
        <v>6617294</v>
      </c>
      <c r="G32" s="32">
        <v>1.01</v>
      </c>
      <c r="H32" s="32" t="s">
        <v>334</v>
      </c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 spans="1:28" ht="12.75" customHeight="1">
      <c r="A33" s="90">
        <v>45174</v>
      </c>
      <c r="B33" s="32">
        <v>532459</v>
      </c>
      <c r="C33" s="31" t="s">
        <v>1016</v>
      </c>
      <c r="D33" s="31" t="s">
        <v>1017</v>
      </c>
      <c r="E33" s="31" t="s">
        <v>576</v>
      </c>
      <c r="F33" s="91">
        <v>75000</v>
      </c>
      <c r="G33" s="32">
        <v>65.430000000000007</v>
      </c>
      <c r="H33" s="32" t="s">
        <v>334</v>
      </c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 spans="1:28" ht="12.75" customHeight="1">
      <c r="A34" s="90">
        <v>45174</v>
      </c>
      <c r="B34" s="32">
        <v>532459</v>
      </c>
      <c r="C34" s="31" t="s">
        <v>1016</v>
      </c>
      <c r="D34" s="31" t="s">
        <v>1018</v>
      </c>
      <c r="E34" s="31" t="s">
        <v>575</v>
      </c>
      <c r="F34" s="91">
        <v>65600</v>
      </c>
      <c r="G34" s="32">
        <v>65.430000000000007</v>
      </c>
      <c r="H34" s="32" t="s">
        <v>334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</row>
    <row r="35" spans="1:28" ht="12.75" customHeight="1">
      <c r="A35" s="90">
        <v>45174</v>
      </c>
      <c r="B35" s="32">
        <v>532022</v>
      </c>
      <c r="C35" s="31" t="s">
        <v>1019</v>
      </c>
      <c r="D35" s="31" t="s">
        <v>1020</v>
      </c>
      <c r="E35" s="31" t="s">
        <v>576</v>
      </c>
      <c r="F35" s="91">
        <v>600000</v>
      </c>
      <c r="G35" s="32">
        <v>13.11</v>
      </c>
      <c r="H35" s="32" t="s">
        <v>334</v>
      </c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 spans="1:28" ht="12.75" customHeight="1">
      <c r="A36" s="90">
        <v>45174</v>
      </c>
      <c r="B36" s="32">
        <v>540614</v>
      </c>
      <c r="C36" s="31" t="s">
        <v>1021</v>
      </c>
      <c r="D36" s="31" t="s">
        <v>877</v>
      </c>
      <c r="E36" s="31" t="s">
        <v>575</v>
      </c>
      <c r="F36" s="91">
        <v>8000000</v>
      </c>
      <c r="G36" s="32">
        <v>1.1599999999999999</v>
      </c>
      <c r="H36" s="32" t="s">
        <v>334</v>
      </c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</row>
    <row r="37" spans="1:28" ht="12.75" customHeight="1">
      <c r="A37" s="90">
        <v>45174</v>
      </c>
      <c r="B37" s="32">
        <v>543239</v>
      </c>
      <c r="C37" s="31" t="s">
        <v>1022</v>
      </c>
      <c r="D37" s="31" t="s">
        <v>1023</v>
      </c>
      <c r="E37" s="31" t="s">
        <v>575</v>
      </c>
      <c r="F37" s="91">
        <v>137200</v>
      </c>
      <c r="G37" s="32">
        <v>170.66</v>
      </c>
      <c r="H37" s="32" t="s">
        <v>334</v>
      </c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</row>
    <row r="38" spans="1:28" ht="12.75" customHeight="1">
      <c r="A38" s="90">
        <v>45174</v>
      </c>
      <c r="B38" s="32">
        <v>543239</v>
      </c>
      <c r="C38" s="31" t="s">
        <v>1022</v>
      </c>
      <c r="D38" s="31" t="s">
        <v>1024</v>
      </c>
      <c r="E38" s="31" t="s">
        <v>576</v>
      </c>
      <c r="F38" s="91">
        <v>71400</v>
      </c>
      <c r="G38" s="32">
        <v>170</v>
      </c>
      <c r="H38" s="32" t="s">
        <v>334</v>
      </c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 spans="1:28" ht="12.75" customHeight="1">
      <c r="A39" s="90">
        <v>45174</v>
      </c>
      <c r="B39" s="32">
        <v>531913</v>
      </c>
      <c r="C39" s="31" t="s">
        <v>892</v>
      </c>
      <c r="D39" s="31" t="s">
        <v>920</v>
      </c>
      <c r="E39" s="31" t="s">
        <v>575</v>
      </c>
      <c r="F39" s="91">
        <v>5691</v>
      </c>
      <c r="G39" s="32">
        <v>11.31</v>
      </c>
      <c r="H39" s="32" t="s">
        <v>334</v>
      </c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</row>
    <row r="40" spans="1:28" ht="12.75" customHeight="1">
      <c r="A40" s="90">
        <v>45174</v>
      </c>
      <c r="B40" s="32">
        <v>531913</v>
      </c>
      <c r="C40" s="31" t="s">
        <v>892</v>
      </c>
      <c r="D40" s="31" t="s">
        <v>920</v>
      </c>
      <c r="E40" s="31" t="s">
        <v>576</v>
      </c>
      <c r="F40" s="91">
        <v>33941</v>
      </c>
      <c r="G40" s="32">
        <v>10.57</v>
      </c>
      <c r="H40" s="32" t="s">
        <v>334</v>
      </c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</row>
    <row r="41" spans="1:28" ht="12.75" customHeight="1">
      <c r="A41" s="90">
        <v>45174</v>
      </c>
      <c r="B41" s="32">
        <v>531913</v>
      </c>
      <c r="C41" s="31" t="s">
        <v>892</v>
      </c>
      <c r="D41" s="31" t="s">
        <v>1025</v>
      </c>
      <c r="E41" s="31" t="s">
        <v>576</v>
      </c>
      <c r="F41" s="91">
        <v>33240</v>
      </c>
      <c r="G41" s="32">
        <v>10.45</v>
      </c>
      <c r="H41" s="32" t="s">
        <v>334</v>
      </c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</row>
    <row r="42" spans="1:28" ht="12.75" customHeight="1">
      <c r="A42" s="90">
        <v>45174</v>
      </c>
      <c r="B42" s="32">
        <v>539697</v>
      </c>
      <c r="C42" s="31" t="s">
        <v>1026</v>
      </c>
      <c r="D42" s="31" t="s">
        <v>1027</v>
      </c>
      <c r="E42" s="31" t="s">
        <v>575</v>
      </c>
      <c r="F42" s="91">
        <v>50000</v>
      </c>
      <c r="G42" s="32">
        <v>13.61</v>
      </c>
      <c r="H42" s="32" t="s">
        <v>334</v>
      </c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</row>
    <row r="43" spans="1:28" ht="12.75" customHeight="1">
      <c r="A43" s="90">
        <v>45174</v>
      </c>
      <c r="B43" s="32">
        <v>539697</v>
      </c>
      <c r="C43" s="31" t="s">
        <v>1026</v>
      </c>
      <c r="D43" s="31" t="s">
        <v>1028</v>
      </c>
      <c r="E43" s="31" t="s">
        <v>576</v>
      </c>
      <c r="F43" s="91">
        <v>51000</v>
      </c>
      <c r="G43" s="32">
        <v>13.61</v>
      </c>
      <c r="H43" s="32" t="s">
        <v>334</v>
      </c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</row>
    <row r="44" spans="1:28" ht="12.75" customHeight="1">
      <c r="A44" s="90">
        <v>45174</v>
      </c>
      <c r="B44" s="32">
        <v>543806</v>
      </c>
      <c r="C44" s="31" t="s">
        <v>1029</v>
      </c>
      <c r="D44" s="31" t="s">
        <v>1030</v>
      </c>
      <c r="E44" s="31" t="s">
        <v>576</v>
      </c>
      <c r="F44" s="91">
        <v>60000</v>
      </c>
      <c r="G44" s="32">
        <v>48.2</v>
      </c>
      <c r="H44" s="32" t="s">
        <v>334</v>
      </c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</row>
    <row r="45" spans="1:28" ht="12.75" customHeight="1">
      <c r="A45" s="90">
        <v>45174</v>
      </c>
      <c r="B45" s="32">
        <v>543806</v>
      </c>
      <c r="C45" s="31" t="s">
        <v>1029</v>
      </c>
      <c r="D45" s="31" t="s">
        <v>1030</v>
      </c>
      <c r="E45" s="31" t="s">
        <v>575</v>
      </c>
      <c r="F45" s="91">
        <v>60000</v>
      </c>
      <c r="G45" s="32">
        <v>47.01</v>
      </c>
      <c r="H45" s="32" t="s">
        <v>334</v>
      </c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</row>
    <row r="46" spans="1:28" ht="12.75" customHeight="1">
      <c r="A46" s="90">
        <v>45174</v>
      </c>
      <c r="B46" s="32">
        <v>511131</v>
      </c>
      <c r="C46" s="31" t="s">
        <v>1031</v>
      </c>
      <c r="D46" s="31" t="s">
        <v>1032</v>
      </c>
      <c r="E46" s="31" t="s">
        <v>576</v>
      </c>
      <c r="F46" s="91">
        <v>150000</v>
      </c>
      <c r="G46" s="32">
        <v>15.04</v>
      </c>
      <c r="H46" s="32" t="s">
        <v>334</v>
      </c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</row>
    <row r="47" spans="1:28" ht="12.75" customHeight="1">
      <c r="A47" s="90">
        <v>45174</v>
      </c>
      <c r="B47" s="32">
        <v>511131</v>
      </c>
      <c r="C47" s="31" t="s">
        <v>1031</v>
      </c>
      <c r="D47" s="31" t="s">
        <v>1033</v>
      </c>
      <c r="E47" s="31" t="s">
        <v>575</v>
      </c>
      <c r="F47" s="91">
        <v>100000</v>
      </c>
      <c r="G47" s="32">
        <v>15.04</v>
      </c>
      <c r="H47" s="32" t="s">
        <v>334</v>
      </c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</row>
    <row r="48" spans="1:28" ht="12.75" customHeight="1">
      <c r="A48" s="90">
        <v>45174</v>
      </c>
      <c r="B48" s="32">
        <v>540809</v>
      </c>
      <c r="C48" s="31" t="s">
        <v>1034</v>
      </c>
      <c r="D48" s="31" t="s">
        <v>1035</v>
      </c>
      <c r="E48" s="31" t="s">
        <v>575</v>
      </c>
      <c r="F48" s="91">
        <v>176899</v>
      </c>
      <c r="G48" s="32">
        <v>16.55</v>
      </c>
      <c r="H48" s="32" t="s">
        <v>334</v>
      </c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</row>
    <row r="49" spans="1:28" ht="12.75" customHeight="1">
      <c r="A49" s="90">
        <v>45174</v>
      </c>
      <c r="B49" s="32">
        <v>530741</v>
      </c>
      <c r="C49" s="31" t="s">
        <v>949</v>
      </c>
      <c r="D49" s="31" t="s">
        <v>950</v>
      </c>
      <c r="E49" s="31" t="s">
        <v>576</v>
      </c>
      <c r="F49" s="91">
        <v>78711</v>
      </c>
      <c r="G49" s="32">
        <v>297.2</v>
      </c>
      <c r="H49" s="32" t="s">
        <v>334</v>
      </c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 spans="1:28" ht="12.75" customHeight="1">
      <c r="A50" s="90">
        <v>45174</v>
      </c>
      <c r="B50" s="32">
        <v>530741</v>
      </c>
      <c r="C50" s="31" t="s">
        <v>949</v>
      </c>
      <c r="D50" s="31" t="s">
        <v>1036</v>
      </c>
      <c r="E50" s="31" t="s">
        <v>575</v>
      </c>
      <c r="F50" s="91">
        <v>52500</v>
      </c>
      <c r="G50" s="32">
        <v>297.2</v>
      </c>
      <c r="H50" s="32" t="s">
        <v>334</v>
      </c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 spans="1:28" ht="12.75" customHeight="1">
      <c r="A51" s="90">
        <v>45174</v>
      </c>
      <c r="B51" s="32">
        <v>501314</v>
      </c>
      <c r="C51" s="31" t="s">
        <v>1037</v>
      </c>
      <c r="D51" s="31" t="s">
        <v>1038</v>
      </c>
      <c r="E51" s="31" t="s">
        <v>576</v>
      </c>
      <c r="F51" s="91">
        <v>3000000</v>
      </c>
      <c r="G51" s="32">
        <v>1.98</v>
      </c>
      <c r="H51" s="32" t="s">
        <v>334</v>
      </c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</row>
    <row r="52" spans="1:28" ht="12.75" customHeight="1">
      <c r="A52" s="90">
        <v>45174</v>
      </c>
      <c r="B52" s="32">
        <v>501314</v>
      </c>
      <c r="C52" s="31" t="s">
        <v>1037</v>
      </c>
      <c r="D52" s="31" t="s">
        <v>1039</v>
      </c>
      <c r="E52" s="31" t="s">
        <v>576</v>
      </c>
      <c r="F52" s="91">
        <v>2500000</v>
      </c>
      <c r="G52" s="32">
        <v>1.98</v>
      </c>
      <c r="H52" s="32" t="s">
        <v>334</v>
      </c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1:28" ht="12.75" customHeight="1">
      <c r="A53" s="90">
        <v>45174</v>
      </c>
      <c r="B53" s="32">
        <v>523025</v>
      </c>
      <c r="C53" s="31" t="s">
        <v>1040</v>
      </c>
      <c r="D53" s="31" t="s">
        <v>1041</v>
      </c>
      <c r="E53" s="31" t="s">
        <v>575</v>
      </c>
      <c r="F53" s="91">
        <v>205000</v>
      </c>
      <c r="G53" s="32">
        <v>3775</v>
      </c>
      <c r="H53" s="32" t="s">
        <v>334</v>
      </c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 spans="1:28" ht="12.75" customHeight="1">
      <c r="A54" s="90">
        <v>45174</v>
      </c>
      <c r="B54" s="32">
        <v>523025</v>
      </c>
      <c r="C54" s="31" t="s">
        <v>1040</v>
      </c>
      <c r="D54" s="31" t="s">
        <v>1042</v>
      </c>
      <c r="E54" s="31" t="s">
        <v>576</v>
      </c>
      <c r="F54" s="91">
        <v>213840</v>
      </c>
      <c r="G54" s="32">
        <v>3775.06</v>
      </c>
      <c r="H54" s="32" t="s">
        <v>334</v>
      </c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</row>
    <row r="55" spans="1:28" ht="12.75" customHeight="1">
      <c r="A55" s="90">
        <v>45174</v>
      </c>
      <c r="B55" s="32">
        <v>512097</v>
      </c>
      <c r="C55" s="31" t="s">
        <v>1043</v>
      </c>
      <c r="D55" s="31" t="s">
        <v>1044</v>
      </c>
      <c r="E55" s="31" t="s">
        <v>576</v>
      </c>
      <c r="F55" s="91">
        <v>1500000</v>
      </c>
      <c r="G55" s="32">
        <v>0.43</v>
      </c>
      <c r="H55" s="32" t="s">
        <v>334</v>
      </c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</row>
    <row r="56" spans="1:28" ht="12.75" customHeight="1">
      <c r="A56" s="90">
        <v>45174</v>
      </c>
      <c r="B56" s="32">
        <v>543897</v>
      </c>
      <c r="C56" s="31" t="s">
        <v>1045</v>
      </c>
      <c r="D56" s="31" t="s">
        <v>1046</v>
      </c>
      <c r="E56" s="31" t="s">
        <v>576</v>
      </c>
      <c r="F56" s="91">
        <v>30000</v>
      </c>
      <c r="G56" s="32">
        <v>81.319999999999993</v>
      </c>
      <c r="H56" s="32" t="s">
        <v>334</v>
      </c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</row>
    <row r="57" spans="1:28" ht="12.75" customHeight="1">
      <c r="A57" s="90">
        <v>45174</v>
      </c>
      <c r="B57" s="32">
        <v>543897</v>
      </c>
      <c r="C57" s="31" t="s">
        <v>1045</v>
      </c>
      <c r="D57" s="31" t="s">
        <v>1047</v>
      </c>
      <c r="E57" s="31" t="s">
        <v>575</v>
      </c>
      <c r="F57" s="91">
        <v>24000</v>
      </c>
      <c r="G57" s="32">
        <v>84.21</v>
      </c>
      <c r="H57" s="32" t="s">
        <v>334</v>
      </c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</row>
    <row r="58" spans="1:28" ht="12.75" customHeight="1">
      <c r="A58" s="90">
        <v>45174</v>
      </c>
      <c r="B58" s="32">
        <v>543959</v>
      </c>
      <c r="C58" s="31" t="s">
        <v>1048</v>
      </c>
      <c r="D58" s="31" t="s">
        <v>1049</v>
      </c>
      <c r="E58" s="31" t="s">
        <v>576</v>
      </c>
      <c r="F58" s="91">
        <v>8250000</v>
      </c>
      <c r="G58" s="32">
        <v>85.02</v>
      </c>
      <c r="H58" s="32" t="s">
        <v>334</v>
      </c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</row>
    <row r="59" spans="1:28" ht="12.75" customHeight="1">
      <c r="A59" s="90">
        <v>45174</v>
      </c>
      <c r="B59" s="32">
        <v>543366</v>
      </c>
      <c r="C59" s="31" t="s">
        <v>881</v>
      </c>
      <c r="D59" s="31" t="s">
        <v>951</v>
      </c>
      <c r="E59" s="31" t="s">
        <v>575</v>
      </c>
      <c r="F59" s="91">
        <v>14400</v>
      </c>
      <c r="G59" s="32">
        <v>73.41</v>
      </c>
      <c r="H59" s="32" t="s">
        <v>334</v>
      </c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</row>
    <row r="60" spans="1:28" ht="12.75" customHeight="1">
      <c r="A60" s="90">
        <v>45174</v>
      </c>
      <c r="B60" s="32">
        <v>543366</v>
      </c>
      <c r="C60" s="31" t="s">
        <v>881</v>
      </c>
      <c r="D60" s="31" t="s">
        <v>1050</v>
      </c>
      <c r="E60" s="31" t="s">
        <v>575</v>
      </c>
      <c r="F60" s="91">
        <v>6000</v>
      </c>
      <c r="G60" s="32">
        <v>72.599999999999994</v>
      </c>
      <c r="H60" s="32" t="s">
        <v>334</v>
      </c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</row>
    <row r="61" spans="1:28" ht="12.75" customHeight="1">
      <c r="A61" s="90">
        <v>45174</v>
      </c>
      <c r="B61" s="32">
        <v>543366</v>
      </c>
      <c r="C61" s="31" t="s">
        <v>881</v>
      </c>
      <c r="D61" s="31" t="s">
        <v>921</v>
      </c>
      <c r="E61" s="31" t="s">
        <v>576</v>
      </c>
      <c r="F61" s="91">
        <v>6000</v>
      </c>
      <c r="G61" s="32">
        <v>72.7</v>
      </c>
      <c r="H61" s="32" t="s">
        <v>334</v>
      </c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</row>
    <row r="62" spans="1:28" ht="12.75" customHeight="1">
      <c r="A62" s="90">
        <v>45174</v>
      </c>
      <c r="B62" s="32">
        <v>543366</v>
      </c>
      <c r="C62" s="31" t="s">
        <v>881</v>
      </c>
      <c r="D62" s="31" t="s">
        <v>1051</v>
      </c>
      <c r="E62" s="31" t="s">
        <v>576</v>
      </c>
      <c r="F62" s="91">
        <v>6000</v>
      </c>
      <c r="G62" s="32">
        <v>74.27</v>
      </c>
      <c r="H62" s="32" t="s">
        <v>334</v>
      </c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</row>
    <row r="63" spans="1:28" ht="12.75" customHeight="1">
      <c r="A63" s="90">
        <v>45174</v>
      </c>
      <c r="B63" s="32">
        <v>538857</v>
      </c>
      <c r="C63" s="31" t="s">
        <v>1052</v>
      </c>
      <c r="D63" s="31" t="s">
        <v>1053</v>
      </c>
      <c r="E63" s="31" t="s">
        <v>576</v>
      </c>
      <c r="F63" s="91">
        <v>100000</v>
      </c>
      <c r="G63" s="32">
        <v>4.5599999999999996</v>
      </c>
      <c r="H63" s="32" t="s">
        <v>334</v>
      </c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</row>
    <row r="64" spans="1:28" ht="12.75" customHeight="1">
      <c r="A64" s="90">
        <v>45174</v>
      </c>
      <c r="B64" s="32">
        <v>542753</v>
      </c>
      <c r="C64" s="31" t="s">
        <v>909</v>
      </c>
      <c r="D64" s="31" t="s">
        <v>1054</v>
      </c>
      <c r="E64" s="31" t="s">
        <v>576</v>
      </c>
      <c r="F64" s="91">
        <v>5231342</v>
      </c>
      <c r="G64" s="32">
        <v>2.41</v>
      </c>
      <c r="H64" s="32" t="s">
        <v>334</v>
      </c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</row>
    <row r="65" spans="1:28" ht="12.75" customHeight="1">
      <c r="A65" s="90">
        <v>45174</v>
      </c>
      <c r="B65" s="32">
        <v>542753</v>
      </c>
      <c r="C65" s="31" t="s">
        <v>909</v>
      </c>
      <c r="D65" s="31" t="s">
        <v>877</v>
      </c>
      <c r="E65" s="31" t="s">
        <v>576</v>
      </c>
      <c r="F65" s="91">
        <v>7500000</v>
      </c>
      <c r="G65" s="32">
        <v>2.41</v>
      </c>
      <c r="H65" s="32" t="s">
        <v>334</v>
      </c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</row>
    <row r="66" spans="1:28" ht="12.75" customHeight="1">
      <c r="A66" s="90">
        <v>45174</v>
      </c>
      <c r="B66" s="32">
        <v>542753</v>
      </c>
      <c r="C66" s="31" t="s">
        <v>909</v>
      </c>
      <c r="D66" s="31" t="s">
        <v>877</v>
      </c>
      <c r="E66" s="31" t="s">
        <v>576</v>
      </c>
      <c r="F66" s="91">
        <v>3846911</v>
      </c>
      <c r="G66" s="32">
        <v>2.59</v>
      </c>
      <c r="H66" s="32" t="s">
        <v>334</v>
      </c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</row>
    <row r="67" spans="1:28" ht="12.75" customHeight="1">
      <c r="A67" s="90">
        <v>45174</v>
      </c>
      <c r="B67" s="32">
        <v>542753</v>
      </c>
      <c r="C67" s="31" t="s">
        <v>909</v>
      </c>
      <c r="D67" s="31" t="s">
        <v>1055</v>
      </c>
      <c r="E67" s="31" t="s">
        <v>576</v>
      </c>
      <c r="F67" s="91">
        <v>18645740</v>
      </c>
      <c r="G67" s="32">
        <v>2.41</v>
      </c>
      <c r="H67" s="32" t="s">
        <v>334</v>
      </c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</row>
    <row r="68" spans="1:28" ht="12.75" customHeight="1">
      <c r="A68" s="90">
        <v>45174</v>
      </c>
      <c r="B68" s="32">
        <v>542753</v>
      </c>
      <c r="C68" s="31" t="s">
        <v>909</v>
      </c>
      <c r="D68" s="31" t="s">
        <v>953</v>
      </c>
      <c r="E68" s="31" t="s">
        <v>576</v>
      </c>
      <c r="F68" s="91">
        <v>9346000</v>
      </c>
      <c r="G68" s="32">
        <v>2.41</v>
      </c>
      <c r="H68" s="32" t="s">
        <v>334</v>
      </c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</row>
    <row r="69" spans="1:28" ht="12.75" customHeight="1">
      <c r="A69" s="90">
        <v>45174</v>
      </c>
      <c r="B69" s="32">
        <v>542753</v>
      </c>
      <c r="C69" s="31" t="s">
        <v>909</v>
      </c>
      <c r="D69" s="31" t="s">
        <v>952</v>
      </c>
      <c r="E69" s="31" t="s">
        <v>576</v>
      </c>
      <c r="F69" s="91">
        <v>4775372</v>
      </c>
      <c r="G69" s="32">
        <v>2.62</v>
      </c>
      <c r="H69" s="32" t="s">
        <v>334</v>
      </c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</row>
    <row r="70" spans="1:28" ht="12.75" customHeight="1">
      <c r="A70" s="90">
        <v>45174</v>
      </c>
      <c r="B70" s="32">
        <v>542753</v>
      </c>
      <c r="C70" s="31" t="s">
        <v>909</v>
      </c>
      <c r="D70" s="31" t="s">
        <v>1056</v>
      </c>
      <c r="E70" s="31" t="s">
        <v>576</v>
      </c>
      <c r="F70" s="91">
        <v>963195</v>
      </c>
      <c r="G70" s="32">
        <v>2.41</v>
      </c>
      <c r="H70" s="32" t="s">
        <v>334</v>
      </c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</row>
    <row r="71" spans="1:28" ht="12.75" customHeight="1">
      <c r="A71" s="90">
        <v>45174</v>
      </c>
      <c r="B71" s="32">
        <v>542753</v>
      </c>
      <c r="C71" s="31" t="s">
        <v>909</v>
      </c>
      <c r="D71" s="31" t="s">
        <v>952</v>
      </c>
      <c r="E71" s="31" t="s">
        <v>576</v>
      </c>
      <c r="F71" s="91">
        <v>2100000</v>
      </c>
      <c r="G71" s="32">
        <v>2.41</v>
      </c>
      <c r="H71" s="32" t="s">
        <v>334</v>
      </c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</row>
    <row r="72" spans="1:28" ht="12.75" customHeight="1">
      <c r="A72" s="90">
        <v>45174</v>
      </c>
      <c r="B72" s="32">
        <v>542753</v>
      </c>
      <c r="C72" s="31" t="s">
        <v>909</v>
      </c>
      <c r="D72" s="31" t="s">
        <v>1056</v>
      </c>
      <c r="E72" s="31" t="s">
        <v>576</v>
      </c>
      <c r="F72" s="91">
        <v>3000000</v>
      </c>
      <c r="G72" s="32">
        <v>2.41</v>
      </c>
      <c r="H72" s="32" t="s">
        <v>334</v>
      </c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</row>
    <row r="73" spans="1:28" ht="12.75" customHeight="1">
      <c r="A73" s="90">
        <v>45174</v>
      </c>
      <c r="B73" s="32">
        <v>540914</v>
      </c>
      <c r="C73" s="31" t="s">
        <v>955</v>
      </c>
      <c r="D73" s="31" t="s">
        <v>877</v>
      </c>
      <c r="E73" s="31" t="s">
        <v>576</v>
      </c>
      <c r="F73" s="91">
        <v>130000</v>
      </c>
      <c r="G73" s="32">
        <v>14.8</v>
      </c>
      <c r="H73" s="32" t="s">
        <v>334</v>
      </c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</row>
    <row r="74" spans="1:28" ht="12.75" customHeight="1">
      <c r="A74" s="90">
        <v>45174</v>
      </c>
      <c r="B74" s="32">
        <v>516022</v>
      </c>
      <c r="C74" s="31" t="s">
        <v>1057</v>
      </c>
      <c r="D74" s="31" t="s">
        <v>1058</v>
      </c>
      <c r="E74" s="31" t="s">
        <v>576</v>
      </c>
      <c r="F74" s="91">
        <v>150000</v>
      </c>
      <c r="G74" s="32">
        <v>210</v>
      </c>
      <c r="H74" s="32" t="s">
        <v>334</v>
      </c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</row>
    <row r="75" spans="1:28" ht="12.75" customHeight="1">
      <c r="A75" s="90">
        <v>45174</v>
      </c>
      <c r="B75" s="32">
        <v>514197</v>
      </c>
      <c r="C75" s="31" t="s">
        <v>1059</v>
      </c>
      <c r="D75" s="31" t="s">
        <v>877</v>
      </c>
      <c r="E75" s="31" t="s">
        <v>576</v>
      </c>
      <c r="F75" s="91">
        <v>300000</v>
      </c>
      <c r="G75" s="32">
        <v>22.33</v>
      </c>
      <c r="H75" s="32" t="s">
        <v>334</v>
      </c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 spans="1:28" ht="12.75" customHeight="1">
      <c r="A76" s="90">
        <v>45174</v>
      </c>
      <c r="B76" s="32">
        <v>530611</v>
      </c>
      <c r="C76" s="31" t="s">
        <v>1060</v>
      </c>
      <c r="D76" s="31" t="s">
        <v>1061</v>
      </c>
      <c r="E76" s="31" t="s">
        <v>576</v>
      </c>
      <c r="F76" s="91">
        <v>722</v>
      </c>
      <c r="G76" s="32">
        <v>0.4</v>
      </c>
      <c r="H76" s="32" t="s">
        <v>334</v>
      </c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</row>
    <row r="77" spans="1:28" ht="12.75" customHeight="1">
      <c r="A77" s="90">
        <v>45174</v>
      </c>
      <c r="B77" s="32">
        <v>530611</v>
      </c>
      <c r="C77" s="31" t="s">
        <v>1060</v>
      </c>
      <c r="D77" s="31" t="s">
        <v>1061</v>
      </c>
      <c r="E77" s="31" t="s">
        <v>576</v>
      </c>
      <c r="F77" s="91">
        <v>1000739</v>
      </c>
      <c r="G77" s="32">
        <v>0.38</v>
      </c>
      <c r="H77" s="32" t="s">
        <v>334</v>
      </c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</row>
    <row r="78" spans="1:28" ht="12.75" customHeight="1">
      <c r="A78" s="90">
        <v>45174</v>
      </c>
      <c r="B78" s="32">
        <v>532845</v>
      </c>
      <c r="C78" s="31" t="s">
        <v>1062</v>
      </c>
      <c r="D78" s="31" t="s">
        <v>1063</v>
      </c>
      <c r="E78" s="31" t="s">
        <v>576</v>
      </c>
      <c r="F78" s="91">
        <v>419626</v>
      </c>
      <c r="G78" s="32">
        <v>11.05</v>
      </c>
      <c r="H78" s="32" t="s">
        <v>334</v>
      </c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</row>
    <row r="79" spans="1:28" ht="12.75" customHeight="1">
      <c r="A79" s="90">
        <v>45174</v>
      </c>
      <c r="B79" s="32">
        <v>532845</v>
      </c>
      <c r="C79" s="31" t="s">
        <v>1062</v>
      </c>
      <c r="D79" s="31" t="s">
        <v>877</v>
      </c>
      <c r="E79" s="31" t="s">
        <v>576</v>
      </c>
      <c r="F79" s="91">
        <v>49304</v>
      </c>
      <c r="G79" s="32">
        <v>11.04</v>
      </c>
      <c r="H79" s="32" t="s">
        <v>334</v>
      </c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1:28" ht="12.75" customHeight="1">
      <c r="A80" s="90">
        <v>45174</v>
      </c>
      <c r="B80" s="32">
        <v>532845</v>
      </c>
      <c r="C80" s="31" t="s">
        <v>1062</v>
      </c>
      <c r="D80" s="31" t="s">
        <v>877</v>
      </c>
      <c r="E80" s="31" t="s">
        <v>576</v>
      </c>
      <c r="F80" s="91">
        <v>332491</v>
      </c>
      <c r="G80" s="32">
        <v>11.05</v>
      </c>
      <c r="H80" s="32" t="s">
        <v>334</v>
      </c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1:28" ht="12.75" customHeight="1">
      <c r="A81" s="90">
        <v>45174</v>
      </c>
      <c r="B81" s="32">
        <v>539310</v>
      </c>
      <c r="C81" s="31" t="s">
        <v>956</v>
      </c>
      <c r="D81" s="31" t="s">
        <v>1064</v>
      </c>
      <c r="E81" s="31" t="s">
        <v>576</v>
      </c>
      <c r="F81" s="91">
        <v>199000</v>
      </c>
      <c r="G81" s="32">
        <v>91.65</v>
      </c>
      <c r="H81" s="32" t="s">
        <v>334</v>
      </c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1:28" ht="12.75" customHeight="1">
      <c r="A82" s="90">
        <v>45174</v>
      </c>
      <c r="B82" s="32">
        <v>539310</v>
      </c>
      <c r="C82" s="31" t="s">
        <v>956</v>
      </c>
      <c r="D82" s="31" t="s">
        <v>958</v>
      </c>
      <c r="E82" s="31" t="s">
        <v>576</v>
      </c>
      <c r="F82" s="91">
        <v>200000</v>
      </c>
      <c r="G82" s="32">
        <v>91.67</v>
      </c>
      <c r="H82" s="32" t="s">
        <v>334</v>
      </c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1:28" ht="12.75" customHeight="1">
      <c r="A83" s="90">
        <v>45174</v>
      </c>
      <c r="B83" s="32">
        <v>539310</v>
      </c>
      <c r="C83" s="31" t="s">
        <v>956</v>
      </c>
      <c r="D83" s="31" t="s">
        <v>957</v>
      </c>
      <c r="E83" s="31" t="s">
        <v>576</v>
      </c>
      <c r="F83" s="91">
        <v>200000</v>
      </c>
      <c r="G83" s="32">
        <v>91.49</v>
      </c>
      <c r="H83" s="32" t="s">
        <v>334</v>
      </c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1:28" ht="12.75" customHeight="1">
      <c r="A84" s="90">
        <v>45174</v>
      </c>
      <c r="B84" s="32">
        <v>539310</v>
      </c>
      <c r="C84" s="31" t="s">
        <v>956</v>
      </c>
      <c r="D84" s="31" t="s">
        <v>1064</v>
      </c>
      <c r="E84" s="31" t="s">
        <v>576</v>
      </c>
      <c r="F84" s="91">
        <v>199000</v>
      </c>
      <c r="G84" s="32">
        <v>91.49</v>
      </c>
      <c r="H84" s="32" t="s">
        <v>334</v>
      </c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1:28" ht="12.75" customHeight="1">
      <c r="A85" s="90">
        <v>45174</v>
      </c>
      <c r="B85" s="32">
        <v>543754</v>
      </c>
      <c r="C85" s="31" t="s">
        <v>1065</v>
      </c>
      <c r="D85" s="31" t="s">
        <v>1066</v>
      </c>
      <c r="E85" s="31" t="s">
        <v>576</v>
      </c>
      <c r="F85" s="91">
        <v>16000</v>
      </c>
      <c r="G85" s="32">
        <v>74.010000000000005</v>
      </c>
      <c r="H85" s="32" t="s">
        <v>334</v>
      </c>
      <c r="I85" s="79"/>
      <c r="J85" s="92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1:28" ht="12.75" customHeight="1">
      <c r="A86" s="90">
        <v>45174</v>
      </c>
      <c r="B86" s="32">
        <v>531025</v>
      </c>
      <c r="C86" s="31" t="s">
        <v>1067</v>
      </c>
      <c r="D86" s="31" t="s">
        <v>988</v>
      </c>
      <c r="E86" s="31" t="s">
        <v>576</v>
      </c>
      <c r="F86" s="91">
        <v>7733763</v>
      </c>
      <c r="G86" s="32">
        <v>1.01</v>
      </c>
      <c r="H86" s="32" t="s">
        <v>334</v>
      </c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1:28" ht="12.75" customHeight="1">
      <c r="A87" s="90">
        <v>45174</v>
      </c>
      <c r="B87" s="32">
        <v>531025</v>
      </c>
      <c r="C87" s="31" t="s">
        <v>1067</v>
      </c>
      <c r="D87" s="31" t="s">
        <v>988</v>
      </c>
      <c r="E87" s="31" t="s">
        <v>576</v>
      </c>
      <c r="F87" s="91">
        <v>8133765</v>
      </c>
      <c r="G87" s="32">
        <v>0.95</v>
      </c>
      <c r="H87" s="32" t="s">
        <v>334</v>
      </c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1:28" ht="12.75" customHeight="1">
      <c r="A88" s="90">
        <v>45174</v>
      </c>
      <c r="B88" s="32">
        <v>531025</v>
      </c>
      <c r="C88" s="31" t="s">
        <v>1067</v>
      </c>
      <c r="D88" s="31" t="s">
        <v>1068</v>
      </c>
      <c r="E88" s="31" t="s">
        <v>576</v>
      </c>
      <c r="F88" s="91">
        <v>27086841</v>
      </c>
      <c r="G88" s="32">
        <v>0.95</v>
      </c>
      <c r="H88" s="32" t="s">
        <v>334</v>
      </c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</row>
    <row r="89" spans="1:28" ht="12.75" customHeight="1">
      <c r="A89" s="90">
        <v>45174</v>
      </c>
      <c r="B89" s="32">
        <v>531025</v>
      </c>
      <c r="C89" s="31" t="s">
        <v>1067</v>
      </c>
      <c r="D89" s="31" t="s">
        <v>877</v>
      </c>
      <c r="E89" s="31" t="s">
        <v>576</v>
      </c>
      <c r="F89" s="91">
        <v>1796975</v>
      </c>
      <c r="G89" s="32">
        <v>0.95</v>
      </c>
      <c r="H89" s="32" t="s">
        <v>334</v>
      </c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</row>
    <row r="90" spans="1:28" ht="12.75" customHeight="1">
      <c r="A90" s="90">
        <v>45174</v>
      </c>
      <c r="B90" s="32">
        <v>531025</v>
      </c>
      <c r="C90" s="31" t="s">
        <v>1067</v>
      </c>
      <c r="D90" s="31" t="s">
        <v>877</v>
      </c>
      <c r="E90" s="31" t="s">
        <v>576</v>
      </c>
      <c r="F90" s="91">
        <v>10000002</v>
      </c>
      <c r="G90" s="32">
        <v>0.95</v>
      </c>
      <c r="H90" s="32" t="s">
        <v>334</v>
      </c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</row>
    <row r="91" spans="1:28" ht="12.75" customHeight="1">
      <c r="A91" s="90">
        <v>45174</v>
      </c>
      <c r="B91" s="32">
        <v>541735</v>
      </c>
      <c r="C91" s="31" t="s">
        <v>1069</v>
      </c>
      <c r="D91" s="31" t="s">
        <v>1070</v>
      </c>
      <c r="E91" s="31" t="s">
        <v>576</v>
      </c>
      <c r="F91" s="91">
        <v>981219</v>
      </c>
      <c r="G91" s="32">
        <v>5.29</v>
      </c>
      <c r="H91" s="32" t="s">
        <v>334</v>
      </c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</row>
    <row r="92" spans="1:28" ht="12.75" customHeight="1">
      <c r="A92" s="90">
        <v>45174</v>
      </c>
      <c r="B92" s="32">
        <v>512587</v>
      </c>
      <c r="C92" s="31" t="s">
        <v>1071</v>
      </c>
      <c r="D92" s="31" t="s">
        <v>1072</v>
      </c>
      <c r="E92" s="31" t="s">
        <v>576</v>
      </c>
      <c r="F92" s="91">
        <v>28977</v>
      </c>
      <c r="G92" s="32">
        <v>29.41</v>
      </c>
      <c r="H92" s="32" t="s">
        <v>334</v>
      </c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</row>
    <row r="93" spans="1:28" ht="12.75" customHeight="1">
      <c r="A93" s="90">
        <v>45174</v>
      </c>
      <c r="B93" s="32">
        <v>512587</v>
      </c>
      <c r="C93" s="31" t="s">
        <v>1071</v>
      </c>
      <c r="D93" s="31" t="s">
        <v>1073</v>
      </c>
      <c r="E93" s="31" t="s">
        <v>576</v>
      </c>
      <c r="F93" s="91">
        <v>107980</v>
      </c>
      <c r="G93" s="32">
        <v>29.81</v>
      </c>
      <c r="H93" s="32" t="s">
        <v>334</v>
      </c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</row>
    <row r="94" spans="1:28" ht="12.75" customHeight="1">
      <c r="A94" s="90">
        <v>45174</v>
      </c>
      <c r="B94" s="32">
        <v>512587</v>
      </c>
      <c r="C94" s="31" t="s">
        <v>1071</v>
      </c>
      <c r="D94" s="31" t="s">
        <v>1074</v>
      </c>
      <c r="E94" s="31" t="s">
        <v>576</v>
      </c>
      <c r="F94" s="91">
        <v>36550</v>
      </c>
      <c r="G94" s="32">
        <v>29.21</v>
      </c>
      <c r="H94" s="32" t="s">
        <v>334</v>
      </c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</row>
    <row r="95" spans="1:28" ht="12.75" customHeight="1">
      <c r="A95" s="90">
        <v>45174</v>
      </c>
      <c r="B95" s="32" t="s">
        <v>959</v>
      </c>
      <c r="C95" s="31" t="s">
        <v>960</v>
      </c>
      <c r="D95" s="31" t="s">
        <v>961</v>
      </c>
      <c r="E95" s="31" t="s">
        <v>575</v>
      </c>
      <c r="F95" s="91">
        <v>12000</v>
      </c>
      <c r="G95" s="32">
        <v>46.75</v>
      </c>
      <c r="H95" s="32" t="s">
        <v>872</v>
      </c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</row>
    <row r="96" spans="1:28" ht="12.75" customHeight="1">
      <c r="A96" s="90">
        <v>45174</v>
      </c>
      <c r="B96" s="32" t="s">
        <v>1075</v>
      </c>
      <c r="C96" s="31" t="s">
        <v>1076</v>
      </c>
      <c r="D96" s="31" t="s">
        <v>577</v>
      </c>
      <c r="E96" s="31" t="s">
        <v>575</v>
      </c>
      <c r="F96" s="91">
        <v>237621</v>
      </c>
      <c r="G96" s="32">
        <v>244.26</v>
      </c>
      <c r="H96" s="32" t="s">
        <v>872</v>
      </c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</row>
    <row r="97" spans="1:28" ht="12.75" customHeight="1">
      <c r="A97" s="90">
        <v>45174</v>
      </c>
      <c r="B97" s="32" t="s">
        <v>1075</v>
      </c>
      <c r="C97" s="31" t="s">
        <v>1076</v>
      </c>
      <c r="D97" s="31" t="s">
        <v>954</v>
      </c>
      <c r="E97" s="31" t="s">
        <v>575</v>
      </c>
      <c r="F97" s="91">
        <v>164146</v>
      </c>
      <c r="G97" s="32">
        <v>240.78</v>
      </c>
      <c r="H97" s="32" t="s">
        <v>872</v>
      </c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</row>
    <row r="98" spans="1:28" ht="12.75" customHeight="1">
      <c r="A98" s="90">
        <v>45174</v>
      </c>
      <c r="B98" s="32" t="s">
        <v>1077</v>
      </c>
      <c r="C98" s="31" t="s">
        <v>1078</v>
      </c>
      <c r="D98" s="31" t="s">
        <v>1079</v>
      </c>
      <c r="E98" s="31" t="s">
        <v>575</v>
      </c>
      <c r="F98" s="91">
        <v>86294</v>
      </c>
      <c r="G98" s="32">
        <v>54.74</v>
      </c>
      <c r="H98" s="32" t="s">
        <v>872</v>
      </c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</row>
    <row r="99" spans="1:28" ht="12.75" customHeight="1">
      <c r="A99" s="90">
        <v>45174</v>
      </c>
      <c r="B99" s="32" t="s">
        <v>922</v>
      </c>
      <c r="C99" s="31" t="s">
        <v>923</v>
      </c>
      <c r="D99" s="31" t="s">
        <v>924</v>
      </c>
      <c r="E99" s="31" t="s">
        <v>575</v>
      </c>
      <c r="F99" s="91">
        <v>308069</v>
      </c>
      <c r="G99" s="32">
        <v>103.43</v>
      </c>
      <c r="H99" s="32" t="s">
        <v>872</v>
      </c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</row>
    <row r="100" spans="1:28" ht="12.75" customHeight="1">
      <c r="A100" s="90">
        <v>45174</v>
      </c>
      <c r="B100" s="32" t="s">
        <v>922</v>
      </c>
      <c r="C100" s="31" t="s">
        <v>923</v>
      </c>
      <c r="D100" s="31" t="s">
        <v>1080</v>
      </c>
      <c r="E100" s="31" t="s">
        <v>575</v>
      </c>
      <c r="F100" s="91">
        <v>25000</v>
      </c>
      <c r="G100" s="32">
        <v>105.2</v>
      </c>
      <c r="H100" s="32" t="s">
        <v>872</v>
      </c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</row>
    <row r="101" spans="1:28" ht="12.75" customHeight="1">
      <c r="A101" s="90">
        <v>45174</v>
      </c>
      <c r="B101" s="32" t="s">
        <v>963</v>
      </c>
      <c r="C101" s="31" t="s">
        <v>964</v>
      </c>
      <c r="D101" s="31" t="s">
        <v>877</v>
      </c>
      <c r="E101" s="31" t="s">
        <v>575</v>
      </c>
      <c r="F101" s="91">
        <v>268742</v>
      </c>
      <c r="G101" s="32">
        <v>383.9</v>
      </c>
      <c r="H101" s="32" t="s">
        <v>872</v>
      </c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</row>
    <row r="102" spans="1:28" ht="12.75" customHeight="1">
      <c r="A102" s="90">
        <v>45174</v>
      </c>
      <c r="B102" s="32" t="s">
        <v>1081</v>
      </c>
      <c r="C102" s="31" t="s">
        <v>1082</v>
      </c>
      <c r="D102" s="31" t="s">
        <v>577</v>
      </c>
      <c r="E102" s="31" t="s">
        <v>575</v>
      </c>
      <c r="F102" s="91">
        <v>1690584</v>
      </c>
      <c r="G102" s="32">
        <v>147.30000000000001</v>
      </c>
      <c r="H102" s="32" t="s">
        <v>872</v>
      </c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</row>
    <row r="103" spans="1:28" ht="12.75" customHeight="1">
      <c r="A103" s="90">
        <v>45174</v>
      </c>
      <c r="B103" s="32" t="s">
        <v>1083</v>
      </c>
      <c r="C103" s="31" t="s">
        <v>1084</v>
      </c>
      <c r="D103" s="31" t="s">
        <v>1085</v>
      </c>
      <c r="E103" s="31" t="s">
        <v>575</v>
      </c>
      <c r="F103" s="91">
        <v>9115842</v>
      </c>
      <c r="G103" s="32">
        <v>19.59</v>
      </c>
      <c r="H103" s="32" t="s">
        <v>872</v>
      </c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</row>
    <row r="104" spans="1:28" ht="12.75" customHeight="1">
      <c r="A104" s="90">
        <v>45174</v>
      </c>
      <c r="B104" s="32" t="s">
        <v>1083</v>
      </c>
      <c r="C104" s="31" t="s">
        <v>1084</v>
      </c>
      <c r="D104" s="31" t="s">
        <v>886</v>
      </c>
      <c r="E104" s="31" t="s">
        <v>575</v>
      </c>
      <c r="F104" s="91">
        <v>9838069</v>
      </c>
      <c r="G104" s="32">
        <v>19.39</v>
      </c>
      <c r="H104" s="32" t="s">
        <v>872</v>
      </c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</row>
    <row r="105" spans="1:28" ht="12.75" customHeight="1">
      <c r="A105" s="90">
        <v>45174</v>
      </c>
      <c r="B105" s="32" t="s">
        <v>1086</v>
      </c>
      <c r="C105" s="31" t="s">
        <v>1087</v>
      </c>
      <c r="D105" s="31" t="s">
        <v>577</v>
      </c>
      <c r="E105" s="31" t="s">
        <v>575</v>
      </c>
      <c r="F105" s="91">
        <v>295123</v>
      </c>
      <c r="G105" s="32">
        <v>406.16</v>
      </c>
      <c r="H105" s="32" t="s">
        <v>872</v>
      </c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</row>
    <row r="106" spans="1:28" ht="12.75" customHeight="1">
      <c r="A106" s="90">
        <v>45174</v>
      </c>
      <c r="B106" s="32" t="s">
        <v>1088</v>
      </c>
      <c r="C106" s="31" t="s">
        <v>1089</v>
      </c>
      <c r="D106" s="31" t="s">
        <v>577</v>
      </c>
      <c r="E106" s="31" t="s">
        <v>575</v>
      </c>
      <c r="F106" s="91">
        <v>1625130</v>
      </c>
      <c r="G106" s="32">
        <v>256.61</v>
      </c>
      <c r="H106" s="32" t="s">
        <v>872</v>
      </c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</row>
    <row r="107" spans="1:28" ht="12.75" customHeight="1">
      <c r="A107" s="90">
        <v>45174</v>
      </c>
      <c r="B107" s="32" t="s">
        <v>1090</v>
      </c>
      <c r="C107" s="31" t="s">
        <v>1091</v>
      </c>
      <c r="D107" s="31" t="s">
        <v>1092</v>
      </c>
      <c r="E107" s="31" t="s">
        <v>575</v>
      </c>
      <c r="F107" s="91">
        <v>244945</v>
      </c>
      <c r="G107" s="32">
        <v>173.96</v>
      </c>
      <c r="H107" s="32" t="s">
        <v>872</v>
      </c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</row>
    <row r="108" spans="1:28" ht="12.75" customHeight="1">
      <c r="A108" s="90">
        <v>45174</v>
      </c>
      <c r="B108" s="32" t="s">
        <v>1093</v>
      </c>
      <c r="C108" s="31" t="s">
        <v>1094</v>
      </c>
      <c r="D108" s="31" t="s">
        <v>1095</v>
      </c>
      <c r="E108" s="31" t="s">
        <v>575</v>
      </c>
      <c r="F108" s="91">
        <v>7500000</v>
      </c>
      <c r="G108" s="32">
        <v>2.95</v>
      </c>
      <c r="H108" s="32" t="s">
        <v>872</v>
      </c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</row>
    <row r="109" spans="1:28" ht="12.75" customHeight="1">
      <c r="A109" s="90">
        <v>45174</v>
      </c>
      <c r="B109" s="32" t="s">
        <v>965</v>
      </c>
      <c r="C109" s="31" t="s">
        <v>966</v>
      </c>
      <c r="D109" s="31" t="s">
        <v>967</v>
      </c>
      <c r="E109" s="31" t="s">
        <v>575</v>
      </c>
      <c r="F109" s="91">
        <v>25184</v>
      </c>
      <c r="G109" s="32">
        <v>171.73</v>
      </c>
      <c r="H109" s="32" t="s">
        <v>872</v>
      </c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</row>
    <row r="110" spans="1:28" ht="12.75" customHeight="1">
      <c r="A110" s="90">
        <v>45174</v>
      </c>
      <c r="B110" s="32" t="s">
        <v>471</v>
      </c>
      <c r="C110" s="31" t="s">
        <v>968</v>
      </c>
      <c r="D110" s="31" t="s">
        <v>577</v>
      </c>
      <c r="E110" s="31" t="s">
        <v>575</v>
      </c>
      <c r="F110" s="91">
        <v>514548</v>
      </c>
      <c r="G110" s="32">
        <v>889.21</v>
      </c>
      <c r="H110" s="32" t="s">
        <v>872</v>
      </c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</row>
    <row r="111" spans="1:28" ht="12.75" customHeight="1">
      <c r="A111" s="90">
        <v>45174</v>
      </c>
      <c r="B111" s="32" t="s">
        <v>1096</v>
      </c>
      <c r="C111" s="31" t="s">
        <v>1097</v>
      </c>
      <c r="D111" s="31" t="s">
        <v>1098</v>
      </c>
      <c r="E111" s="31" t="s">
        <v>575</v>
      </c>
      <c r="F111" s="91">
        <v>40000</v>
      </c>
      <c r="G111" s="32">
        <v>142.37</v>
      </c>
      <c r="H111" s="32" t="s">
        <v>872</v>
      </c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</row>
    <row r="112" spans="1:28" ht="12.75" customHeight="1">
      <c r="A112" s="90">
        <v>45174</v>
      </c>
      <c r="B112" s="32" t="s">
        <v>1099</v>
      </c>
      <c r="C112" s="31" t="s">
        <v>1100</v>
      </c>
      <c r="D112" s="31" t="s">
        <v>1101</v>
      </c>
      <c r="E112" s="31" t="s">
        <v>575</v>
      </c>
      <c r="F112" s="91">
        <v>100000</v>
      </c>
      <c r="G112" s="32">
        <v>45</v>
      </c>
      <c r="H112" s="32" t="s">
        <v>872</v>
      </c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</row>
    <row r="113" spans="1:28" ht="12.75" customHeight="1">
      <c r="A113" s="90">
        <v>45174</v>
      </c>
      <c r="B113" s="32" t="s">
        <v>1102</v>
      </c>
      <c r="C113" s="31" t="s">
        <v>1103</v>
      </c>
      <c r="D113" s="31" t="s">
        <v>1104</v>
      </c>
      <c r="E113" s="31" t="s">
        <v>575</v>
      </c>
      <c r="F113" s="91">
        <v>52697</v>
      </c>
      <c r="G113" s="32">
        <v>21.01</v>
      </c>
      <c r="H113" s="32" t="s">
        <v>872</v>
      </c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</row>
    <row r="114" spans="1:28" ht="12.75" customHeight="1">
      <c r="A114" s="90">
        <v>45174</v>
      </c>
      <c r="B114" s="32" t="s">
        <v>1105</v>
      </c>
      <c r="C114" s="31" t="s">
        <v>1106</v>
      </c>
      <c r="D114" s="31" t="s">
        <v>577</v>
      </c>
      <c r="E114" s="31" t="s">
        <v>575</v>
      </c>
      <c r="F114" s="91">
        <v>498245</v>
      </c>
      <c r="G114" s="32">
        <v>133.52000000000001</v>
      </c>
      <c r="H114" s="32" t="s">
        <v>872</v>
      </c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</row>
    <row r="115" spans="1:28" ht="12.75" customHeight="1">
      <c r="A115" s="90">
        <v>45174</v>
      </c>
      <c r="B115" s="32" t="s">
        <v>925</v>
      </c>
      <c r="C115" s="31" t="s">
        <v>926</v>
      </c>
      <c r="D115" s="31" t="s">
        <v>969</v>
      </c>
      <c r="E115" s="31" t="s">
        <v>575</v>
      </c>
      <c r="F115" s="91">
        <v>797707</v>
      </c>
      <c r="G115" s="32">
        <v>62.69</v>
      </c>
      <c r="H115" s="32" t="s">
        <v>872</v>
      </c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</row>
    <row r="116" spans="1:28" ht="12.75" customHeight="1">
      <c r="A116" s="90">
        <v>45174</v>
      </c>
      <c r="B116" s="32" t="s">
        <v>1107</v>
      </c>
      <c r="C116" s="31" t="s">
        <v>1108</v>
      </c>
      <c r="D116" s="31" t="s">
        <v>961</v>
      </c>
      <c r="E116" s="31" t="s">
        <v>575</v>
      </c>
      <c r="F116" s="91">
        <v>92000</v>
      </c>
      <c r="G116" s="32">
        <v>40.26</v>
      </c>
      <c r="H116" s="32" t="s">
        <v>872</v>
      </c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</row>
    <row r="117" spans="1:28" ht="12.75" customHeight="1">
      <c r="A117" s="90">
        <v>45174</v>
      </c>
      <c r="B117" s="32" t="s">
        <v>1109</v>
      </c>
      <c r="C117" s="31" t="s">
        <v>1110</v>
      </c>
      <c r="D117" s="31" t="s">
        <v>962</v>
      </c>
      <c r="E117" s="31" t="s">
        <v>575</v>
      </c>
      <c r="F117" s="91">
        <v>2844727</v>
      </c>
      <c r="G117" s="32">
        <v>10.72</v>
      </c>
      <c r="H117" s="32" t="s">
        <v>872</v>
      </c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</row>
    <row r="118" spans="1:28" ht="12.75" customHeight="1">
      <c r="A118" s="90">
        <v>45174</v>
      </c>
      <c r="B118" s="32" t="s">
        <v>1109</v>
      </c>
      <c r="C118" s="31" t="s">
        <v>1110</v>
      </c>
      <c r="D118" s="31" t="s">
        <v>886</v>
      </c>
      <c r="E118" s="31" t="s">
        <v>575</v>
      </c>
      <c r="F118" s="91">
        <v>3721753</v>
      </c>
      <c r="G118" s="32">
        <v>10.6</v>
      </c>
      <c r="H118" s="32" t="s">
        <v>872</v>
      </c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</row>
    <row r="119" spans="1:28" ht="12.75" customHeight="1">
      <c r="A119" s="90">
        <v>45174</v>
      </c>
      <c r="B119" s="32" t="s">
        <v>1111</v>
      </c>
      <c r="C119" s="31" t="s">
        <v>1112</v>
      </c>
      <c r="D119" s="31" t="s">
        <v>1113</v>
      </c>
      <c r="E119" s="31" t="s">
        <v>575</v>
      </c>
      <c r="F119" s="91">
        <v>918580</v>
      </c>
      <c r="G119" s="32">
        <v>150.38</v>
      </c>
      <c r="H119" s="32" t="s">
        <v>872</v>
      </c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</row>
    <row r="120" spans="1:28" ht="12.75" customHeight="1">
      <c r="A120" s="90">
        <v>45174</v>
      </c>
      <c r="B120" s="32" t="s">
        <v>1111</v>
      </c>
      <c r="C120" s="31" t="s">
        <v>1112</v>
      </c>
      <c r="D120" s="31" t="s">
        <v>1114</v>
      </c>
      <c r="E120" s="31" t="s">
        <v>575</v>
      </c>
      <c r="F120" s="91">
        <v>688970</v>
      </c>
      <c r="G120" s="32">
        <v>150.02000000000001</v>
      </c>
      <c r="H120" s="32" t="s">
        <v>872</v>
      </c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</row>
    <row r="121" spans="1:28" ht="12.75" customHeight="1">
      <c r="A121" s="90">
        <v>45174</v>
      </c>
      <c r="B121" s="32" t="s">
        <v>1111</v>
      </c>
      <c r="C121" s="31" t="s">
        <v>1112</v>
      </c>
      <c r="D121" s="31" t="s">
        <v>577</v>
      </c>
      <c r="E121" s="31" t="s">
        <v>575</v>
      </c>
      <c r="F121" s="91">
        <v>901517</v>
      </c>
      <c r="G121" s="32">
        <v>148.38999999999999</v>
      </c>
      <c r="H121" s="32" t="s">
        <v>872</v>
      </c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</row>
    <row r="122" spans="1:28" ht="12.75" customHeight="1">
      <c r="A122" s="90">
        <v>45174</v>
      </c>
      <c r="B122" s="32" t="s">
        <v>1111</v>
      </c>
      <c r="C122" s="31" t="s">
        <v>1112</v>
      </c>
      <c r="D122" s="31" t="s">
        <v>1115</v>
      </c>
      <c r="E122" s="31" t="s">
        <v>575</v>
      </c>
      <c r="F122" s="91">
        <v>677751</v>
      </c>
      <c r="G122" s="32">
        <v>150.05000000000001</v>
      </c>
      <c r="H122" s="32" t="s">
        <v>872</v>
      </c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</row>
    <row r="123" spans="1:28" ht="12.75" customHeight="1">
      <c r="A123" s="90">
        <v>45174</v>
      </c>
      <c r="B123" s="32" t="s">
        <v>1111</v>
      </c>
      <c r="C123" s="31" t="s">
        <v>1112</v>
      </c>
      <c r="D123" s="31" t="s">
        <v>1116</v>
      </c>
      <c r="E123" s="31" t="s">
        <v>575</v>
      </c>
      <c r="F123" s="91">
        <v>1263251</v>
      </c>
      <c r="G123" s="32">
        <v>150.22999999999999</v>
      </c>
      <c r="H123" s="32" t="s">
        <v>872</v>
      </c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</row>
    <row r="124" spans="1:28" ht="12.75" customHeight="1">
      <c r="A124" s="90">
        <v>45174</v>
      </c>
      <c r="B124" s="32" t="s">
        <v>742</v>
      </c>
      <c r="C124" s="31" t="s">
        <v>1117</v>
      </c>
      <c r="D124" s="31" t="s">
        <v>1085</v>
      </c>
      <c r="E124" s="31" t="s">
        <v>575</v>
      </c>
      <c r="F124" s="91">
        <v>3436035</v>
      </c>
      <c r="G124" s="32">
        <v>12.93</v>
      </c>
      <c r="H124" s="32" t="s">
        <v>872</v>
      </c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</row>
    <row r="125" spans="1:28" ht="12.75" customHeight="1">
      <c r="A125" s="90">
        <v>45174</v>
      </c>
      <c r="B125" s="32" t="s">
        <v>959</v>
      </c>
      <c r="C125" s="31" t="s">
        <v>960</v>
      </c>
      <c r="D125" s="31" t="s">
        <v>961</v>
      </c>
      <c r="E125" s="31" t="s">
        <v>576</v>
      </c>
      <c r="F125" s="91">
        <v>54000</v>
      </c>
      <c r="G125" s="32">
        <v>48.71</v>
      </c>
      <c r="H125" s="32" t="s">
        <v>872</v>
      </c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</row>
    <row r="126" spans="1:28" ht="12.75" customHeight="1">
      <c r="A126" s="90">
        <v>45174</v>
      </c>
      <c r="B126" s="32" t="s">
        <v>1075</v>
      </c>
      <c r="C126" s="31" t="s">
        <v>1076</v>
      </c>
      <c r="D126" s="31" t="s">
        <v>954</v>
      </c>
      <c r="E126" s="31" t="s">
        <v>576</v>
      </c>
      <c r="F126" s="91">
        <v>164146</v>
      </c>
      <c r="G126" s="32">
        <v>243.45</v>
      </c>
      <c r="H126" s="32" t="s">
        <v>872</v>
      </c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</row>
    <row r="127" spans="1:28" ht="12.75" customHeight="1">
      <c r="A127" s="90">
        <v>45174</v>
      </c>
      <c r="B127" s="32" t="s">
        <v>1075</v>
      </c>
      <c r="C127" s="31" t="s">
        <v>1076</v>
      </c>
      <c r="D127" s="31" t="s">
        <v>577</v>
      </c>
      <c r="E127" s="31" t="s">
        <v>576</v>
      </c>
      <c r="F127" s="91">
        <v>237621</v>
      </c>
      <c r="G127" s="32">
        <v>243.95</v>
      </c>
      <c r="H127" s="32" t="s">
        <v>872</v>
      </c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</row>
    <row r="128" spans="1:28" ht="12.75" customHeight="1">
      <c r="A128" s="90">
        <v>45174</v>
      </c>
      <c r="B128" s="32" t="s">
        <v>1077</v>
      </c>
      <c r="C128" s="31" t="s">
        <v>1078</v>
      </c>
      <c r="D128" s="31" t="s">
        <v>1079</v>
      </c>
      <c r="E128" s="31" t="s">
        <v>576</v>
      </c>
      <c r="F128" s="91">
        <v>84794</v>
      </c>
      <c r="G128" s="32">
        <v>54.8</v>
      </c>
      <c r="H128" s="32" t="s">
        <v>872</v>
      </c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</row>
    <row r="129" spans="1:28" ht="12.75" customHeight="1">
      <c r="A129" s="90">
        <v>45174</v>
      </c>
      <c r="B129" s="32" t="s">
        <v>922</v>
      </c>
      <c r="C129" s="31" t="s">
        <v>923</v>
      </c>
      <c r="D129" s="31" t="s">
        <v>924</v>
      </c>
      <c r="E129" s="31" t="s">
        <v>576</v>
      </c>
      <c r="F129" s="91">
        <v>110151</v>
      </c>
      <c r="G129" s="32">
        <v>103.8</v>
      </c>
      <c r="H129" s="32" t="s">
        <v>872</v>
      </c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</row>
    <row r="130" spans="1:28" ht="12.75" customHeight="1">
      <c r="A130" s="90">
        <v>45174</v>
      </c>
      <c r="B130" s="32" t="s">
        <v>922</v>
      </c>
      <c r="C130" s="31" t="s">
        <v>923</v>
      </c>
      <c r="D130" s="31" t="s">
        <v>1118</v>
      </c>
      <c r="E130" s="31" t="s">
        <v>576</v>
      </c>
      <c r="F130" s="91">
        <v>77811</v>
      </c>
      <c r="G130" s="32">
        <v>104.4</v>
      </c>
      <c r="H130" s="32" t="s">
        <v>872</v>
      </c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</row>
    <row r="131" spans="1:28" ht="12.75" customHeight="1">
      <c r="A131" s="90">
        <v>45174</v>
      </c>
      <c r="B131" s="32" t="s">
        <v>922</v>
      </c>
      <c r="C131" s="31" t="s">
        <v>923</v>
      </c>
      <c r="D131" s="31" t="s">
        <v>1080</v>
      </c>
      <c r="E131" s="31" t="s">
        <v>576</v>
      </c>
      <c r="F131" s="91">
        <v>74118</v>
      </c>
      <c r="G131" s="32">
        <v>102.26</v>
      </c>
      <c r="H131" s="32" t="s">
        <v>872</v>
      </c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</row>
    <row r="132" spans="1:28" ht="12.75" customHeight="1">
      <c r="A132" s="90">
        <v>45174</v>
      </c>
      <c r="B132" s="32" t="s">
        <v>963</v>
      </c>
      <c r="C132" s="31" t="s">
        <v>964</v>
      </c>
      <c r="D132" s="31" t="s">
        <v>877</v>
      </c>
      <c r="E132" s="31" t="s">
        <v>576</v>
      </c>
      <c r="F132" s="91">
        <v>270404</v>
      </c>
      <c r="G132" s="32">
        <v>384.27</v>
      </c>
      <c r="H132" s="32" t="s">
        <v>872</v>
      </c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</row>
    <row r="133" spans="1:28" ht="12.75" customHeight="1">
      <c r="A133" s="90">
        <v>45174</v>
      </c>
      <c r="B133" s="32" t="s">
        <v>1081</v>
      </c>
      <c r="C133" s="31" t="s">
        <v>1082</v>
      </c>
      <c r="D133" s="31" t="s">
        <v>577</v>
      </c>
      <c r="E133" s="31" t="s">
        <v>576</v>
      </c>
      <c r="F133" s="91">
        <v>1690584</v>
      </c>
      <c r="G133" s="32">
        <v>147.37</v>
      </c>
      <c r="H133" s="32" t="s">
        <v>872</v>
      </c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</row>
    <row r="134" spans="1:28" ht="12.75" customHeight="1">
      <c r="A134" s="90">
        <v>45174</v>
      </c>
      <c r="B134" s="32" t="s">
        <v>1083</v>
      </c>
      <c r="C134" s="31" t="s">
        <v>1084</v>
      </c>
      <c r="D134" s="31" t="s">
        <v>886</v>
      </c>
      <c r="E134" s="31" t="s">
        <v>576</v>
      </c>
      <c r="F134" s="91">
        <v>10819109</v>
      </c>
      <c r="G134" s="32">
        <v>19.350000000000001</v>
      </c>
      <c r="H134" s="32" t="s">
        <v>872</v>
      </c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</row>
    <row r="135" spans="1:28" ht="12.75" customHeight="1">
      <c r="A135" s="90">
        <v>45174</v>
      </c>
      <c r="B135" s="32" t="s">
        <v>1083</v>
      </c>
      <c r="C135" s="31" t="s">
        <v>1084</v>
      </c>
      <c r="D135" s="31" t="s">
        <v>1085</v>
      </c>
      <c r="E135" s="31" t="s">
        <v>576</v>
      </c>
      <c r="F135" s="91">
        <v>10260123</v>
      </c>
      <c r="G135" s="32">
        <v>19.809999999999999</v>
      </c>
      <c r="H135" s="32" t="s">
        <v>872</v>
      </c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</row>
    <row r="136" spans="1:28" ht="12.75" customHeight="1">
      <c r="A136" s="90">
        <v>45174</v>
      </c>
      <c r="B136" s="32" t="s">
        <v>1086</v>
      </c>
      <c r="C136" s="31" t="s">
        <v>1087</v>
      </c>
      <c r="D136" s="31" t="s">
        <v>577</v>
      </c>
      <c r="E136" s="31" t="s">
        <v>576</v>
      </c>
      <c r="F136" s="91">
        <v>295123</v>
      </c>
      <c r="G136" s="32">
        <v>406.53</v>
      </c>
      <c r="H136" s="32" t="s">
        <v>872</v>
      </c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</row>
    <row r="137" spans="1:28" ht="12.75" customHeight="1">
      <c r="A137" s="90">
        <v>45174</v>
      </c>
      <c r="B137" s="32" t="s">
        <v>1088</v>
      </c>
      <c r="C137" s="31" t="s">
        <v>1089</v>
      </c>
      <c r="D137" s="31" t="s">
        <v>577</v>
      </c>
      <c r="E137" s="31" t="s">
        <v>576</v>
      </c>
      <c r="F137" s="91">
        <v>1625130</v>
      </c>
      <c r="G137" s="32">
        <v>256.73</v>
      </c>
      <c r="H137" s="32" t="s">
        <v>872</v>
      </c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</row>
    <row r="138" spans="1:28" ht="12.75" customHeight="1">
      <c r="A138" s="90">
        <v>45174</v>
      </c>
      <c r="B138" s="32" t="s">
        <v>1090</v>
      </c>
      <c r="C138" s="31" t="s">
        <v>1091</v>
      </c>
      <c r="D138" s="31" t="s">
        <v>1119</v>
      </c>
      <c r="E138" s="31" t="s">
        <v>576</v>
      </c>
      <c r="F138" s="91">
        <v>350000</v>
      </c>
      <c r="G138" s="32">
        <v>174</v>
      </c>
      <c r="H138" s="32" t="s">
        <v>872</v>
      </c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</row>
    <row r="139" spans="1:28" ht="12.75" customHeight="1">
      <c r="A139" s="90">
        <v>45174</v>
      </c>
      <c r="B139" s="32" t="s">
        <v>1090</v>
      </c>
      <c r="C139" s="31" t="s">
        <v>1091</v>
      </c>
      <c r="D139" s="31" t="s">
        <v>1092</v>
      </c>
      <c r="E139" s="31" t="s">
        <v>576</v>
      </c>
      <c r="F139" s="91">
        <v>140514</v>
      </c>
      <c r="G139" s="32">
        <v>176.15</v>
      </c>
      <c r="H139" s="32" t="s">
        <v>872</v>
      </c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</row>
    <row r="140" spans="1:28" ht="12.75" customHeight="1">
      <c r="A140" s="90">
        <v>45174</v>
      </c>
      <c r="B140" s="32" t="s">
        <v>1120</v>
      </c>
      <c r="C140" s="31" t="s">
        <v>1121</v>
      </c>
      <c r="D140" s="31" t="s">
        <v>1122</v>
      </c>
      <c r="E140" s="31" t="s">
        <v>576</v>
      </c>
      <c r="F140" s="91">
        <v>64858</v>
      </c>
      <c r="G140" s="32">
        <v>252.78</v>
      </c>
      <c r="H140" s="32" t="s">
        <v>872</v>
      </c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</row>
    <row r="141" spans="1:28" ht="12.75" customHeight="1">
      <c r="A141" s="90">
        <v>45174</v>
      </c>
      <c r="B141" s="32" t="s">
        <v>965</v>
      </c>
      <c r="C141" s="31" t="s">
        <v>966</v>
      </c>
      <c r="D141" s="31" t="s">
        <v>967</v>
      </c>
      <c r="E141" s="31" t="s">
        <v>576</v>
      </c>
      <c r="F141" s="91">
        <v>35330</v>
      </c>
      <c r="G141" s="32">
        <v>171.16</v>
      </c>
      <c r="H141" s="32" t="s">
        <v>872</v>
      </c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</row>
    <row r="142" spans="1:28" ht="12.75" customHeight="1">
      <c r="A142" s="90">
        <v>45174</v>
      </c>
      <c r="B142" s="32" t="s">
        <v>471</v>
      </c>
      <c r="C142" s="31" t="s">
        <v>968</v>
      </c>
      <c r="D142" s="31" t="s">
        <v>577</v>
      </c>
      <c r="E142" s="31" t="s">
        <v>576</v>
      </c>
      <c r="F142" s="91">
        <v>514548</v>
      </c>
      <c r="G142" s="32">
        <v>889.93</v>
      </c>
      <c r="H142" s="32" t="s">
        <v>872</v>
      </c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</row>
    <row r="143" spans="1:28" ht="12.75" customHeight="1">
      <c r="A143" s="90">
        <v>45174</v>
      </c>
      <c r="B143" s="32" t="s">
        <v>1096</v>
      </c>
      <c r="C143" s="31" t="s">
        <v>1097</v>
      </c>
      <c r="D143" s="31" t="s">
        <v>1098</v>
      </c>
      <c r="E143" s="31" t="s">
        <v>576</v>
      </c>
      <c r="F143" s="91">
        <v>2000</v>
      </c>
      <c r="G143" s="32">
        <v>141.65</v>
      </c>
      <c r="H143" s="32" t="s">
        <v>872</v>
      </c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</row>
    <row r="144" spans="1:28" ht="12.75" customHeight="1">
      <c r="A144" s="90">
        <v>45174</v>
      </c>
      <c r="B144" s="32" t="s">
        <v>1099</v>
      </c>
      <c r="C144" s="31" t="s">
        <v>1100</v>
      </c>
      <c r="D144" s="31" t="s">
        <v>1123</v>
      </c>
      <c r="E144" s="31" t="s">
        <v>576</v>
      </c>
      <c r="F144" s="91">
        <v>140000</v>
      </c>
      <c r="G144" s="32">
        <v>44.99</v>
      </c>
      <c r="H144" s="32" t="s">
        <v>872</v>
      </c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</row>
    <row r="145" spans="1:28" ht="12.75" customHeight="1">
      <c r="A145" s="90">
        <v>45174</v>
      </c>
      <c r="B145" s="32" t="s">
        <v>1124</v>
      </c>
      <c r="C145" s="31" t="s">
        <v>1125</v>
      </c>
      <c r="D145" s="31" t="s">
        <v>970</v>
      </c>
      <c r="E145" s="31" t="s">
        <v>576</v>
      </c>
      <c r="F145" s="91">
        <v>110000</v>
      </c>
      <c r="G145" s="32">
        <v>68.260000000000005</v>
      </c>
      <c r="H145" s="32" t="s">
        <v>872</v>
      </c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</row>
    <row r="146" spans="1:28" ht="12.75" customHeight="1">
      <c r="A146" s="90">
        <v>45174</v>
      </c>
      <c r="B146" s="32" t="s">
        <v>1102</v>
      </c>
      <c r="C146" s="31" t="s">
        <v>1103</v>
      </c>
      <c r="D146" s="31" t="s">
        <v>1104</v>
      </c>
      <c r="E146" s="31" t="s">
        <v>576</v>
      </c>
      <c r="F146" s="91">
        <v>500</v>
      </c>
      <c r="G146" s="32">
        <v>21.2</v>
      </c>
      <c r="H146" s="32" t="s">
        <v>872</v>
      </c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</row>
    <row r="147" spans="1:28" ht="12.75" customHeight="1">
      <c r="A147" s="90">
        <v>45174</v>
      </c>
      <c r="B147" s="32" t="s">
        <v>1126</v>
      </c>
      <c r="C147" s="31" t="s">
        <v>1127</v>
      </c>
      <c r="D147" s="31" t="s">
        <v>1128</v>
      </c>
      <c r="E147" s="31" t="s">
        <v>576</v>
      </c>
      <c r="F147" s="91">
        <v>126000</v>
      </c>
      <c r="G147" s="32">
        <v>124.24</v>
      </c>
      <c r="H147" s="32" t="s">
        <v>872</v>
      </c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</row>
    <row r="148" spans="1:28" ht="12.75" customHeight="1">
      <c r="A148" s="90">
        <v>45174</v>
      </c>
      <c r="B148" s="32" t="s">
        <v>1057</v>
      </c>
      <c r="C148" s="31" t="s">
        <v>1129</v>
      </c>
      <c r="D148" s="31" t="s">
        <v>1058</v>
      </c>
      <c r="E148" s="31" t="s">
        <v>576</v>
      </c>
      <c r="F148" s="91">
        <v>217316</v>
      </c>
      <c r="G148" s="32">
        <v>211.52</v>
      </c>
      <c r="H148" s="32" t="s">
        <v>872</v>
      </c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</row>
    <row r="149" spans="1:28" ht="12.75" customHeight="1">
      <c r="A149" s="90">
        <v>45174</v>
      </c>
      <c r="B149" s="32" t="s">
        <v>1105</v>
      </c>
      <c r="C149" s="31" t="s">
        <v>1106</v>
      </c>
      <c r="D149" s="31" t="s">
        <v>577</v>
      </c>
      <c r="E149" s="31" t="s">
        <v>576</v>
      </c>
      <c r="F149" s="91">
        <v>498245</v>
      </c>
      <c r="G149" s="32">
        <v>133.51</v>
      </c>
      <c r="H149" s="32" t="s">
        <v>872</v>
      </c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</row>
    <row r="150" spans="1:28" ht="12.75" customHeight="1">
      <c r="A150" s="90">
        <v>45174</v>
      </c>
      <c r="B150" s="32" t="s">
        <v>1130</v>
      </c>
      <c r="C150" s="31" t="s">
        <v>1131</v>
      </c>
      <c r="D150" s="31" t="s">
        <v>1132</v>
      </c>
      <c r="E150" s="31" t="s">
        <v>576</v>
      </c>
      <c r="F150" s="91">
        <v>540000</v>
      </c>
      <c r="G150" s="32">
        <v>8.3000000000000007</v>
      </c>
      <c r="H150" s="32" t="s">
        <v>872</v>
      </c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</row>
    <row r="151" spans="1:28" ht="12.75" customHeight="1">
      <c r="A151" s="90">
        <v>45174</v>
      </c>
      <c r="B151" s="32" t="s">
        <v>925</v>
      </c>
      <c r="C151" s="31" t="s">
        <v>926</v>
      </c>
      <c r="D151" s="31" t="s">
        <v>969</v>
      </c>
      <c r="E151" s="31" t="s">
        <v>576</v>
      </c>
      <c r="F151" s="91">
        <v>767311</v>
      </c>
      <c r="G151" s="32">
        <v>62.39</v>
      </c>
      <c r="H151" s="32" t="s">
        <v>872</v>
      </c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</row>
    <row r="152" spans="1:28" ht="12.75" customHeight="1">
      <c r="A152" s="90">
        <v>45174</v>
      </c>
      <c r="B152" s="32" t="s">
        <v>1107</v>
      </c>
      <c r="C152" s="31" t="s">
        <v>1108</v>
      </c>
      <c r="D152" s="31" t="s">
        <v>961</v>
      </c>
      <c r="E152" s="31" t="s">
        <v>576</v>
      </c>
      <c r="F152" s="91">
        <v>144000</v>
      </c>
      <c r="G152" s="32">
        <v>39.19</v>
      </c>
      <c r="H152" s="32" t="s">
        <v>872</v>
      </c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</row>
    <row r="153" spans="1:28" ht="12.75" customHeight="1">
      <c r="A153" s="90">
        <v>45174</v>
      </c>
      <c r="B153" s="32" t="s">
        <v>1109</v>
      </c>
      <c r="C153" s="31" t="s">
        <v>1110</v>
      </c>
      <c r="D153" s="31" t="s">
        <v>886</v>
      </c>
      <c r="E153" s="31" t="s">
        <v>576</v>
      </c>
      <c r="F153" s="91">
        <v>3725880</v>
      </c>
      <c r="G153" s="32">
        <v>10.6</v>
      </c>
      <c r="H153" s="32" t="s">
        <v>872</v>
      </c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</row>
    <row r="154" spans="1:28" ht="12.75" customHeight="1">
      <c r="A154" s="90">
        <v>45174</v>
      </c>
      <c r="B154" s="32" t="s">
        <v>1109</v>
      </c>
      <c r="C154" s="31" t="s">
        <v>1110</v>
      </c>
      <c r="D154" s="31" t="s">
        <v>1133</v>
      </c>
      <c r="E154" s="31" t="s">
        <v>576</v>
      </c>
      <c r="F154" s="91">
        <v>2693823</v>
      </c>
      <c r="G154" s="32">
        <v>10.75</v>
      </c>
      <c r="H154" s="32" t="s">
        <v>872</v>
      </c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</row>
    <row r="155" spans="1:28" ht="12.75" customHeight="1">
      <c r="A155" s="90">
        <v>45174</v>
      </c>
      <c r="B155" s="32" t="s">
        <v>1109</v>
      </c>
      <c r="C155" s="31" t="s">
        <v>1110</v>
      </c>
      <c r="D155" s="31" t="s">
        <v>962</v>
      </c>
      <c r="E155" s="31" t="s">
        <v>576</v>
      </c>
      <c r="F155" s="91">
        <v>1083761</v>
      </c>
      <c r="G155" s="32">
        <v>10.31</v>
      </c>
      <c r="H155" s="32" t="s">
        <v>872</v>
      </c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</row>
    <row r="156" spans="1:28" ht="12.75" customHeight="1">
      <c r="A156" s="90">
        <v>45174</v>
      </c>
      <c r="B156" s="32" t="s">
        <v>1111</v>
      </c>
      <c r="C156" s="31" t="s">
        <v>1112</v>
      </c>
      <c r="D156" s="31" t="s">
        <v>1115</v>
      </c>
      <c r="E156" s="31" t="s">
        <v>576</v>
      </c>
      <c r="F156" s="91">
        <v>677751</v>
      </c>
      <c r="G156" s="32">
        <v>150.16</v>
      </c>
      <c r="H156" s="32" t="s">
        <v>872</v>
      </c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</row>
    <row r="157" spans="1:28" ht="15" customHeight="1">
      <c r="A157" s="90">
        <v>45174</v>
      </c>
      <c r="B157" s="32" t="s">
        <v>1111</v>
      </c>
      <c r="C157" s="31" t="s">
        <v>1112</v>
      </c>
      <c r="D157" s="31" t="s">
        <v>577</v>
      </c>
      <c r="E157" s="31" t="s">
        <v>576</v>
      </c>
      <c r="F157" s="91">
        <v>901517</v>
      </c>
      <c r="G157" s="32">
        <v>148.72999999999999</v>
      </c>
      <c r="H157" s="32" t="s">
        <v>872</v>
      </c>
    </row>
    <row r="158" spans="1:28" ht="15" customHeight="1">
      <c r="A158" s="90">
        <v>45174</v>
      </c>
      <c r="B158" s="32" t="s">
        <v>1111</v>
      </c>
      <c r="C158" s="31" t="s">
        <v>1112</v>
      </c>
      <c r="D158" s="31" t="s">
        <v>1113</v>
      </c>
      <c r="E158" s="31" t="s">
        <v>576</v>
      </c>
      <c r="F158" s="91">
        <v>918580</v>
      </c>
      <c r="G158" s="32">
        <v>150.51</v>
      </c>
      <c r="H158" s="32" t="s">
        <v>872</v>
      </c>
    </row>
    <row r="159" spans="1:28" ht="15" customHeight="1">
      <c r="A159" s="90">
        <v>45174</v>
      </c>
      <c r="B159" s="32" t="s">
        <v>1111</v>
      </c>
      <c r="C159" s="31" t="s">
        <v>1112</v>
      </c>
      <c r="D159" s="31" t="s">
        <v>1114</v>
      </c>
      <c r="E159" s="31" t="s">
        <v>576</v>
      </c>
      <c r="F159" s="91">
        <v>688970</v>
      </c>
      <c r="G159" s="32">
        <v>150.13999999999999</v>
      </c>
      <c r="H159" s="32" t="s">
        <v>872</v>
      </c>
    </row>
    <row r="160" spans="1:28" ht="15" customHeight="1">
      <c r="A160" s="90">
        <v>45174</v>
      </c>
      <c r="B160" s="32" t="s">
        <v>1111</v>
      </c>
      <c r="C160" s="31" t="s">
        <v>1112</v>
      </c>
      <c r="D160" s="31" t="s">
        <v>1116</v>
      </c>
      <c r="E160" s="31" t="s">
        <v>576</v>
      </c>
      <c r="F160" s="91">
        <v>1263251</v>
      </c>
      <c r="G160" s="32">
        <v>150.37</v>
      </c>
      <c r="H160" s="32" t="s">
        <v>872</v>
      </c>
    </row>
    <row r="161" spans="1:8" ht="15" customHeight="1">
      <c r="A161" s="90">
        <v>45174</v>
      </c>
      <c r="B161" s="32" t="s">
        <v>742</v>
      </c>
      <c r="C161" s="31" t="s">
        <v>1117</v>
      </c>
      <c r="D161" s="31" t="s">
        <v>1085</v>
      </c>
      <c r="E161" s="31" t="s">
        <v>576</v>
      </c>
      <c r="F161" s="91">
        <v>3697956</v>
      </c>
      <c r="G161" s="32">
        <v>13.07</v>
      </c>
      <c r="H161" s="32" t="s">
        <v>872</v>
      </c>
    </row>
    <row r="162" spans="1:8" ht="15" customHeight="1">
      <c r="A162" s="90"/>
      <c r="B162" s="32"/>
      <c r="C162" s="31"/>
      <c r="D162" s="31"/>
      <c r="E162" s="31"/>
      <c r="F162" s="91"/>
      <c r="G162" s="32"/>
      <c r="H162" s="32"/>
    </row>
    <row r="163" spans="1:8" ht="15" customHeight="1">
      <c r="A163" s="90"/>
      <c r="B163" s="32"/>
      <c r="C163" s="31"/>
      <c r="D163" s="31"/>
      <c r="E163" s="31"/>
      <c r="F163" s="91"/>
      <c r="G163" s="32"/>
      <c r="H163" s="32"/>
    </row>
    <row r="164" spans="1:8" ht="15" customHeight="1">
      <c r="A164" s="90"/>
      <c r="B164" s="32"/>
      <c r="C164" s="31"/>
      <c r="D164" s="31"/>
      <c r="E164" s="31"/>
      <c r="F164" s="91"/>
      <c r="G164" s="32"/>
      <c r="H164" s="32"/>
    </row>
    <row r="165" spans="1:8" ht="15" customHeight="1">
      <c r="A165" s="90"/>
      <c r="B165" s="32"/>
      <c r="C165" s="31"/>
      <c r="D165" s="31"/>
      <c r="E165" s="31"/>
      <c r="F165" s="91"/>
      <c r="G165" s="32"/>
      <c r="H165" s="32"/>
    </row>
    <row r="166" spans="1:8" ht="15" customHeight="1">
      <c r="A166" s="90"/>
      <c r="B166" s="32"/>
      <c r="C166" s="31"/>
      <c r="D166" s="31"/>
      <c r="E166" s="31"/>
      <c r="F166" s="91"/>
      <c r="G166" s="32"/>
      <c r="H166" s="32"/>
    </row>
    <row r="167" spans="1:8" ht="15" customHeight="1">
      <c r="A167" s="90"/>
      <c r="B167" s="32"/>
      <c r="C167" s="31"/>
      <c r="D167" s="31"/>
      <c r="E167" s="31"/>
      <c r="F167" s="91"/>
      <c r="G167" s="32"/>
      <c r="H167" s="32"/>
    </row>
    <row r="168" spans="1:8" ht="15" customHeight="1">
      <c r="A168" s="90"/>
      <c r="B168" s="32"/>
      <c r="C168" s="31"/>
      <c r="D168" s="31"/>
      <c r="E168" s="31"/>
      <c r="F168" s="91"/>
      <c r="G168" s="32"/>
      <c r="H168" s="32"/>
    </row>
    <row r="169" spans="1:8" ht="15" customHeight="1">
      <c r="A169" s="90"/>
      <c r="B169" s="32"/>
      <c r="C169" s="31"/>
      <c r="D169" s="31"/>
      <c r="E169" s="31"/>
      <c r="F169" s="91"/>
      <c r="G169" s="32"/>
      <c r="H169" s="32"/>
    </row>
    <row r="170" spans="1:8" ht="15" customHeight="1">
      <c r="A170" s="90"/>
      <c r="B170" s="32"/>
      <c r="C170" s="31"/>
      <c r="D170" s="31"/>
      <c r="E170" s="31"/>
      <c r="F170" s="91"/>
      <c r="G170" s="32"/>
      <c r="H170" s="32"/>
    </row>
    <row r="171" spans="1:8" ht="15" customHeight="1">
      <c r="A171" s="90"/>
      <c r="B171" s="32"/>
      <c r="C171" s="31"/>
      <c r="D171" s="31"/>
      <c r="E171" s="31"/>
      <c r="F171" s="91"/>
      <c r="G171" s="32"/>
      <c r="H171" s="32"/>
    </row>
    <row r="172" spans="1:8" ht="15" customHeight="1">
      <c r="A172" s="90"/>
      <c r="B172" s="32"/>
      <c r="C172" s="31"/>
      <c r="D172" s="31"/>
      <c r="E172" s="31"/>
      <c r="F172" s="91"/>
      <c r="G172" s="32"/>
      <c r="H172" s="32"/>
    </row>
    <row r="173" spans="1:8" ht="15" customHeight="1">
      <c r="A173" s="90"/>
      <c r="B173" s="32"/>
      <c r="C173" s="31"/>
      <c r="D173" s="31"/>
      <c r="E173" s="31"/>
      <c r="F173" s="91"/>
      <c r="G173" s="32"/>
      <c r="H173" s="32"/>
    </row>
    <row r="174" spans="1:8" ht="15" customHeight="1">
      <c r="A174" s="90"/>
      <c r="B174" s="32"/>
      <c r="C174" s="31"/>
      <c r="D174" s="31"/>
      <c r="E174" s="31"/>
      <c r="F174" s="91"/>
      <c r="G174" s="32"/>
      <c r="H174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5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3"/>
      <c r="G2" s="93"/>
      <c r="H2" s="93"/>
      <c r="I2" s="93"/>
      <c r="J2" s="22"/>
      <c r="K2" s="93"/>
      <c r="L2" s="93"/>
      <c r="M2" s="93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4"/>
      <c r="L3" s="93"/>
      <c r="M3" s="93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5"/>
      <c r="J4" s="3"/>
      <c r="K4" s="94"/>
      <c r="L4" s="93"/>
      <c r="M4" s="93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0"/>
      <c r="M5" s="96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7" t="s">
        <v>942</v>
      </c>
      <c r="D6" s="1"/>
      <c r="E6" s="1"/>
      <c r="F6" s="6"/>
      <c r="G6" s="6"/>
      <c r="H6" s="6"/>
      <c r="I6" s="6"/>
      <c r="J6" s="1"/>
      <c r="K6" s="6"/>
      <c r="L6" s="6"/>
      <c r="M6" s="98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8">
        <f>Main!B10</f>
        <v>45175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9" t="s">
        <v>578</v>
      </c>
      <c r="C8" s="99"/>
      <c r="D8" s="99"/>
      <c r="E8" s="99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0" t="s">
        <v>16</v>
      </c>
      <c r="B9" s="101" t="s">
        <v>567</v>
      </c>
      <c r="C9" s="101"/>
      <c r="D9" s="102" t="s">
        <v>579</v>
      </c>
      <c r="E9" s="101" t="s">
        <v>580</v>
      </c>
      <c r="F9" s="101" t="s">
        <v>581</v>
      </c>
      <c r="G9" s="101" t="s">
        <v>582</v>
      </c>
      <c r="H9" s="101" t="s">
        <v>583</v>
      </c>
      <c r="I9" s="101" t="s">
        <v>584</v>
      </c>
      <c r="J9" s="100" t="s">
        <v>585</v>
      </c>
      <c r="K9" s="101" t="s">
        <v>586</v>
      </c>
      <c r="L9" s="103" t="s">
        <v>587</v>
      </c>
      <c r="M9" s="103" t="s">
        <v>588</v>
      </c>
      <c r="N9" s="101" t="s">
        <v>589</v>
      </c>
      <c r="O9" s="102" t="s">
        <v>590</v>
      </c>
      <c r="P9" s="101" t="s">
        <v>591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54">
        <v>1</v>
      </c>
      <c r="B10" s="240">
        <v>45119</v>
      </c>
      <c r="C10" s="255"/>
      <c r="D10" s="256" t="s">
        <v>129</v>
      </c>
      <c r="E10" s="257" t="s">
        <v>592</v>
      </c>
      <c r="F10" s="239" t="s">
        <v>868</v>
      </c>
      <c r="G10" s="241">
        <v>1540</v>
      </c>
      <c r="H10" s="239"/>
      <c r="I10" s="239" t="s">
        <v>867</v>
      </c>
      <c r="J10" s="241" t="s">
        <v>593</v>
      </c>
      <c r="K10" s="241"/>
      <c r="L10" s="250"/>
      <c r="M10" s="258"/>
      <c r="N10" s="241"/>
      <c r="O10" s="259"/>
      <c r="P10" s="112">
        <f>VLOOKUP(D10,'MidCap Intra'!$B$11:$C$568,2,0)</f>
        <v>1574.9</v>
      </c>
      <c r="Q10" s="41"/>
      <c r="R10" s="41" t="s">
        <v>594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4.25" customHeight="1">
      <c r="A11" s="254">
        <v>2</v>
      </c>
      <c r="B11" s="240">
        <v>45133</v>
      </c>
      <c r="C11" s="255"/>
      <c r="D11" s="260" t="s">
        <v>74</v>
      </c>
      <c r="E11" s="257" t="s">
        <v>592</v>
      </c>
      <c r="F11" s="239" t="s">
        <v>873</v>
      </c>
      <c r="G11" s="241">
        <v>185</v>
      </c>
      <c r="H11" s="239"/>
      <c r="I11" s="239" t="s">
        <v>874</v>
      </c>
      <c r="J11" s="241" t="s">
        <v>593</v>
      </c>
      <c r="K11" s="241"/>
      <c r="L11" s="250"/>
      <c r="M11" s="258"/>
      <c r="N11" s="241"/>
      <c r="O11" s="259"/>
      <c r="P11" s="112">
        <f>VLOOKUP(D11,'MidCap Intra'!$B$11:$C$568,2,0)</f>
        <v>195.8</v>
      </c>
      <c r="Q11" s="41"/>
      <c r="R11" s="41" t="s">
        <v>594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82">
        <v>3</v>
      </c>
      <c r="B12" s="281">
        <v>45133</v>
      </c>
      <c r="C12" s="283"/>
      <c r="D12" s="288" t="s">
        <v>491</v>
      </c>
      <c r="E12" s="266" t="s">
        <v>592</v>
      </c>
      <c r="F12" s="236">
        <v>127.5</v>
      </c>
      <c r="G12" s="237">
        <v>118</v>
      </c>
      <c r="H12" s="236">
        <v>134.75</v>
      </c>
      <c r="I12" s="236" t="s">
        <v>875</v>
      </c>
      <c r="J12" s="109" t="s">
        <v>917</v>
      </c>
      <c r="K12" s="109">
        <f>H12-F12</f>
        <v>7.25</v>
      </c>
      <c r="L12" s="110">
        <f>(F12*-0.3)/100</f>
        <v>-0.38250000000000001</v>
      </c>
      <c r="M12" s="111">
        <f>(K12+L12)/F12</f>
        <v>5.3862745098039212E-2</v>
      </c>
      <c r="N12" s="251" t="s">
        <v>595</v>
      </c>
      <c r="O12" s="253">
        <v>45170</v>
      </c>
      <c r="P12" s="252" t="s">
        <v>311</v>
      </c>
      <c r="Q12" s="41"/>
      <c r="R12" s="41" t="s">
        <v>594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5" customHeight="1">
      <c r="A13" s="282">
        <v>4</v>
      </c>
      <c r="B13" s="281">
        <v>45142</v>
      </c>
      <c r="C13" s="283"/>
      <c r="D13" s="288" t="s">
        <v>556</v>
      </c>
      <c r="E13" s="266" t="s">
        <v>944</v>
      </c>
      <c r="F13" s="236">
        <v>1823</v>
      </c>
      <c r="G13" s="237">
        <v>1738</v>
      </c>
      <c r="H13" s="236">
        <v>1925</v>
      </c>
      <c r="I13" s="236" t="s">
        <v>943</v>
      </c>
      <c r="J13" s="109" t="s">
        <v>982</v>
      </c>
      <c r="K13" s="109">
        <f>H13-F13</f>
        <v>102</v>
      </c>
      <c r="L13" s="110">
        <f>(F13*-0.3)/100</f>
        <v>-5.4689999999999994</v>
      </c>
      <c r="M13" s="111">
        <f>(K13+L13)/F13</f>
        <v>5.2951727921009328E-2</v>
      </c>
      <c r="N13" s="251" t="s">
        <v>595</v>
      </c>
      <c r="O13" s="253">
        <v>45174</v>
      </c>
      <c r="P13" s="252" t="s">
        <v>311</v>
      </c>
      <c r="R13" s="41" t="s">
        <v>594</v>
      </c>
    </row>
    <row r="14" spans="1:38" ht="15" customHeight="1">
      <c r="A14" s="242">
        <v>5</v>
      </c>
      <c r="B14" s="240">
        <v>45145</v>
      </c>
      <c r="C14" s="255"/>
      <c r="D14" s="256" t="s">
        <v>535</v>
      </c>
      <c r="E14" s="257" t="s">
        <v>592</v>
      </c>
      <c r="F14" s="239" t="s">
        <v>879</v>
      </c>
      <c r="G14" s="241">
        <v>365</v>
      </c>
      <c r="H14" s="239"/>
      <c r="I14" s="239" t="s">
        <v>880</v>
      </c>
      <c r="J14" s="241" t="s">
        <v>593</v>
      </c>
      <c r="K14" s="241"/>
      <c r="L14" s="250"/>
      <c r="M14" s="258"/>
      <c r="N14" s="241"/>
      <c r="O14" s="259"/>
      <c r="P14" s="112">
        <f>VLOOKUP(D14,'MidCap Intra'!$B$11:$C$568,2,0)</f>
        <v>405.05</v>
      </c>
      <c r="R14" s="41" t="s">
        <v>594</v>
      </c>
    </row>
    <row r="15" spans="1:38" ht="15" customHeight="1">
      <c r="A15" s="282">
        <v>6</v>
      </c>
      <c r="B15" s="245">
        <v>45167</v>
      </c>
      <c r="C15" s="265"/>
      <c r="D15" s="287" t="s">
        <v>402</v>
      </c>
      <c r="E15" s="266" t="s">
        <v>592</v>
      </c>
      <c r="F15" s="244">
        <v>2935</v>
      </c>
      <c r="G15" s="235">
        <v>2700</v>
      </c>
      <c r="H15" s="244">
        <v>3125</v>
      </c>
      <c r="I15" s="244" t="s">
        <v>888</v>
      </c>
      <c r="J15" s="109" t="s">
        <v>940</v>
      </c>
      <c r="K15" s="109">
        <f>H15-F15</f>
        <v>190</v>
      </c>
      <c r="L15" s="110">
        <f>(F15*-0.3)/100</f>
        <v>-8.8049999999999997</v>
      </c>
      <c r="M15" s="111">
        <f>(K15+L15)/F15</f>
        <v>6.173594548551959E-2</v>
      </c>
      <c r="N15" s="251" t="s">
        <v>595</v>
      </c>
      <c r="O15" s="253">
        <v>45173</v>
      </c>
      <c r="P15" s="252" t="s">
        <v>311</v>
      </c>
      <c r="R15" s="41" t="s">
        <v>594</v>
      </c>
    </row>
    <row r="16" spans="1:38" ht="15" customHeight="1">
      <c r="A16" s="282">
        <v>7</v>
      </c>
      <c r="B16" s="245">
        <v>45167</v>
      </c>
      <c r="C16" s="265"/>
      <c r="D16" s="287" t="s">
        <v>430</v>
      </c>
      <c r="E16" s="266" t="s">
        <v>592</v>
      </c>
      <c r="F16" s="244">
        <v>114.5</v>
      </c>
      <c r="G16" s="235">
        <v>105</v>
      </c>
      <c r="H16" s="244">
        <v>122.25</v>
      </c>
      <c r="I16" s="244" t="s">
        <v>891</v>
      </c>
      <c r="J16" s="109" t="s">
        <v>918</v>
      </c>
      <c r="K16" s="109">
        <f>H16-F16</f>
        <v>7.75</v>
      </c>
      <c r="L16" s="110">
        <f>(F16*-0.3)/100</f>
        <v>-0.34350000000000003</v>
      </c>
      <c r="M16" s="111">
        <f>(K16+L16)/F16</f>
        <v>6.4685589519650658E-2</v>
      </c>
      <c r="N16" s="251" t="s">
        <v>595</v>
      </c>
      <c r="O16" s="253">
        <v>45170</v>
      </c>
      <c r="P16" s="252" t="s">
        <v>311</v>
      </c>
      <c r="R16" s="41" t="s">
        <v>594</v>
      </c>
    </row>
    <row r="17" spans="1:38" ht="15" customHeight="1">
      <c r="A17" s="254">
        <v>8</v>
      </c>
      <c r="B17" s="240">
        <v>45168</v>
      </c>
      <c r="C17" s="255"/>
      <c r="D17" s="260" t="s">
        <v>324</v>
      </c>
      <c r="E17" s="257" t="s">
        <v>592</v>
      </c>
      <c r="F17" s="239" t="s">
        <v>896</v>
      </c>
      <c r="G17" s="241">
        <v>577</v>
      </c>
      <c r="H17" s="239"/>
      <c r="I17" s="239" t="s">
        <v>903</v>
      </c>
      <c r="J17" s="241" t="s">
        <v>593</v>
      </c>
      <c r="K17" s="241"/>
      <c r="L17" s="250"/>
      <c r="M17" s="258"/>
      <c r="N17" s="241"/>
      <c r="O17" s="259"/>
      <c r="P17" s="112">
        <f>VLOOKUP(D17,'MidCap Intra'!$B$11:$C$568,2,0)</f>
        <v>649.95000000000005</v>
      </c>
      <c r="R17" s="41" t="s">
        <v>594</v>
      </c>
    </row>
    <row r="18" spans="1:38" ht="15" customHeight="1">
      <c r="A18" s="282">
        <v>9</v>
      </c>
      <c r="B18" s="245">
        <v>45169</v>
      </c>
      <c r="C18" s="265"/>
      <c r="D18" s="287" t="s">
        <v>387</v>
      </c>
      <c r="E18" s="266" t="s">
        <v>592</v>
      </c>
      <c r="F18" s="244">
        <v>1530</v>
      </c>
      <c r="G18" s="235">
        <v>1415</v>
      </c>
      <c r="H18" s="244">
        <v>1612.5</v>
      </c>
      <c r="I18" s="244" t="s">
        <v>907</v>
      </c>
      <c r="J18" s="109" t="s">
        <v>821</v>
      </c>
      <c r="K18" s="109">
        <f>H18-F18</f>
        <v>82.5</v>
      </c>
      <c r="L18" s="110">
        <f>(F18*-0.3)/100</f>
        <v>-4.59</v>
      </c>
      <c r="M18" s="111">
        <f>(K18+L18)/F18</f>
        <v>5.092156862745098E-2</v>
      </c>
      <c r="N18" s="251" t="s">
        <v>595</v>
      </c>
      <c r="O18" s="253">
        <v>45170</v>
      </c>
      <c r="P18" s="252" t="s">
        <v>311</v>
      </c>
      <c r="R18" s="41" t="s">
        <v>594</v>
      </c>
    </row>
    <row r="19" spans="1:38" ht="15" customHeight="1">
      <c r="A19" s="254">
        <v>10</v>
      </c>
      <c r="B19" s="240">
        <v>45170</v>
      </c>
      <c r="C19" s="255"/>
      <c r="D19" s="260" t="s">
        <v>228</v>
      </c>
      <c r="E19" s="257" t="s">
        <v>592</v>
      </c>
      <c r="F19" s="239" t="s">
        <v>910</v>
      </c>
      <c r="G19" s="241">
        <v>119</v>
      </c>
      <c r="H19" s="239"/>
      <c r="I19" s="239" t="s">
        <v>911</v>
      </c>
      <c r="J19" s="241" t="s">
        <v>593</v>
      </c>
      <c r="K19" s="241"/>
      <c r="L19" s="250"/>
      <c r="M19" s="258"/>
      <c r="N19" s="241"/>
      <c r="O19" s="259"/>
      <c r="P19" s="112">
        <f>VLOOKUP(D19,'MidCap Intra'!$B$11:$C$568,2,0)</f>
        <v>131.69999999999999</v>
      </c>
    </row>
    <row r="20" spans="1:38" ht="15" customHeight="1">
      <c r="A20" s="254">
        <v>11</v>
      </c>
      <c r="B20" s="240">
        <v>45170</v>
      </c>
      <c r="C20" s="255"/>
      <c r="D20" s="260" t="s">
        <v>114</v>
      </c>
      <c r="E20" s="257" t="s">
        <v>592</v>
      </c>
      <c r="F20" s="239" t="s">
        <v>916</v>
      </c>
      <c r="G20" s="241">
        <v>133</v>
      </c>
      <c r="H20" s="239"/>
      <c r="I20" s="239" t="s">
        <v>887</v>
      </c>
      <c r="J20" s="241" t="s">
        <v>593</v>
      </c>
      <c r="K20" s="241"/>
      <c r="L20" s="250"/>
      <c r="M20" s="258"/>
      <c r="N20" s="241"/>
      <c r="O20" s="259"/>
      <c r="P20" s="112">
        <f>VLOOKUP(D20,'MidCap Intra'!$B$11:$C$568,2,0)</f>
        <v>144.69999999999999</v>
      </c>
    </row>
    <row r="21" spans="1:38" ht="15" customHeight="1">
      <c r="A21" s="295">
        <v>12</v>
      </c>
      <c r="B21" s="245">
        <v>45173</v>
      </c>
      <c r="C21" s="265"/>
      <c r="D21" s="287" t="s">
        <v>486</v>
      </c>
      <c r="E21" s="266" t="s">
        <v>592</v>
      </c>
      <c r="F21" s="244">
        <v>133.5</v>
      </c>
      <c r="G21" s="235">
        <v>124</v>
      </c>
      <c r="H21" s="244">
        <v>142</v>
      </c>
      <c r="I21" s="244" t="s">
        <v>928</v>
      </c>
      <c r="J21" s="109" t="s">
        <v>941</v>
      </c>
      <c r="K21" s="109">
        <f>H21-F21</f>
        <v>8.5</v>
      </c>
      <c r="L21" s="110">
        <f>(F21*-0.02)/100</f>
        <v>-2.6699999999999998E-2</v>
      </c>
      <c r="M21" s="111">
        <f>(K21+L21)/F21</f>
        <v>6.3470411985018724E-2</v>
      </c>
      <c r="N21" s="251" t="s">
        <v>595</v>
      </c>
      <c r="O21" s="253">
        <v>45173</v>
      </c>
      <c r="P21" s="252" t="s">
        <v>311</v>
      </c>
    </row>
    <row r="22" spans="1:38" ht="15" customHeight="1">
      <c r="A22" s="254">
        <v>13</v>
      </c>
      <c r="B22" s="240">
        <v>45173</v>
      </c>
      <c r="C22" s="255"/>
      <c r="D22" s="260" t="s">
        <v>229</v>
      </c>
      <c r="E22" s="257" t="s">
        <v>592</v>
      </c>
      <c r="F22" s="239" t="s">
        <v>938</v>
      </c>
      <c r="G22" s="241">
        <v>3195</v>
      </c>
      <c r="H22" s="239"/>
      <c r="I22" s="239" t="s">
        <v>939</v>
      </c>
      <c r="J22" s="241" t="s">
        <v>593</v>
      </c>
      <c r="K22" s="241"/>
      <c r="L22" s="250"/>
      <c r="M22" s="258"/>
      <c r="N22" s="241"/>
      <c r="O22" s="259"/>
      <c r="P22" s="112">
        <f>VLOOKUP(D22,'MidCap Intra'!$B$11:$C$568,2,0)</f>
        <v>3429.35</v>
      </c>
    </row>
    <row r="23" spans="1:38" ht="15" customHeight="1">
      <c r="A23" s="254">
        <v>14</v>
      </c>
      <c r="B23" s="240">
        <v>45174</v>
      </c>
      <c r="C23" s="255"/>
      <c r="D23" s="260" t="s">
        <v>486</v>
      </c>
      <c r="E23" s="257" t="s">
        <v>592</v>
      </c>
      <c r="F23" s="239" t="s">
        <v>971</v>
      </c>
      <c r="G23" s="241">
        <v>129</v>
      </c>
      <c r="H23" s="239"/>
      <c r="I23" s="239" t="s">
        <v>972</v>
      </c>
      <c r="J23" s="241" t="s">
        <v>593</v>
      </c>
      <c r="K23" s="241"/>
      <c r="L23" s="250"/>
      <c r="M23" s="258"/>
      <c r="N23" s="241"/>
      <c r="O23" s="259"/>
      <c r="P23" s="250"/>
    </row>
    <row r="24" spans="1:38" ht="15" customHeight="1">
      <c r="A24" s="254">
        <v>15</v>
      </c>
      <c r="B24" s="240">
        <v>45174</v>
      </c>
      <c r="C24" s="255"/>
      <c r="D24" s="260" t="s">
        <v>402</v>
      </c>
      <c r="E24" s="257" t="s">
        <v>592</v>
      </c>
      <c r="F24" s="239" t="s">
        <v>974</v>
      </c>
      <c r="G24" s="241">
        <v>2785</v>
      </c>
      <c r="H24" s="239"/>
      <c r="I24" s="239" t="s">
        <v>975</v>
      </c>
      <c r="J24" s="241" t="s">
        <v>593</v>
      </c>
      <c r="K24" s="241"/>
      <c r="L24" s="250"/>
      <c r="M24" s="258"/>
      <c r="N24" s="241"/>
      <c r="O24" s="259"/>
      <c r="P24" s="250"/>
    </row>
    <row r="25" spans="1:38" ht="15" customHeight="1">
      <c r="A25" s="254"/>
      <c r="B25" s="240"/>
      <c r="C25" s="255"/>
      <c r="D25" s="260"/>
      <c r="E25" s="257"/>
      <c r="F25" s="239"/>
      <c r="G25" s="241"/>
      <c r="H25" s="239"/>
      <c r="I25" s="239"/>
      <c r="J25" s="241"/>
      <c r="K25" s="241"/>
      <c r="L25" s="250"/>
      <c r="M25" s="258"/>
      <c r="N25" s="241"/>
      <c r="O25" s="259"/>
      <c r="P25" s="250"/>
    </row>
    <row r="26" spans="1:38" ht="15" customHeight="1">
      <c r="A26" s="254"/>
      <c r="B26" s="240"/>
      <c r="C26" s="255"/>
      <c r="D26" s="256"/>
      <c r="E26" s="257"/>
      <c r="F26" s="239"/>
      <c r="G26" s="241"/>
      <c r="H26" s="239"/>
      <c r="I26" s="239"/>
      <c r="J26" s="241"/>
      <c r="K26" s="241"/>
      <c r="L26" s="250"/>
      <c r="M26" s="258"/>
      <c r="N26" s="241"/>
      <c r="O26" s="259"/>
      <c r="P26" s="250"/>
    </row>
    <row r="31" spans="1:38" ht="14.25" customHeight="1">
      <c r="A31" s="113"/>
      <c r="B31" s="114"/>
      <c r="C31" s="115"/>
      <c r="D31" s="116"/>
      <c r="E31" s="117"/>
      <c r="F31" s="117"/>
      <c r="G31" s="113"/>
      <c r="H31" s="117"/>
      <c r="I31" s="118"/>
      <c r="J31" s="119"/>
      <c r="K31" s="119"/>
      <c r="L31" s="120"/>
      <c r="M31" s="121"/>
      <c r="N31" s="122"/>
      <c r="O31" s="123"/>
      <c r="P31" s="124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" customHeight="1">
      <c r="A32" s="125" t="s">
        <v>596</v>
      </c>
      <c r="B32" s="126"/>
      <c r="C32" s="127"/>
      <c r="E32" s="128"/>
      <c r="F32" s="128"/>
      <c r="G32" s="128"/>
      <c r="H32" s="128"/>
      <c r="I32" s="128"/>
      <c r="J32" s="129"/>
      <c r="K32" s="128"/>
      <c r="L32" s="130"/>
      <c r="M32" s="60"/>
      <c r="N32" s="129"/>
      <c r="O32" s="127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31" t="s">
        <v>597</v>
      </c>
      <c r="B33" s="125"/>
      <c r="C33" s="125"/>
      <c r="D33" s="125"/>
      <c r="E33" s="41"/>
      <c r="F33" s="132" t="s">
        <v>598</v>
      </c>
      <c r="G33" s="6"/>
      <c r="H33" s="6"/>
      <c r="I33" s="6"/>
      <c r="J33" s="133"/>
      <c r="K33" s="134"/>
      <c r="L33" s="134"/>
      <c r="M33" s="135"/>
      <c r="N33" s="1"/>
      <c r="O33" s="136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25" t="s">
        <v>599</v>
      </c>
      <c r="B34" s="125"/>
      <c r="C34" s="125"/>
      <c r="D34" s="125" t="s">
        <v>600</v>
      </c>
      <c r="E34" s="6"/>
      <c r="F34" s="132" t="s">
        <v>601</v>
      </c>
      <c r="G34" s="6"/>
      <c r="H34" s="6"/>
      <c r="I34" s="6"/>
      <c r="J34" s="133"/>
      <c r="K34" s="134"/>
      <c r="L34" s="134"/>
      <c r="M34" s="135"/>
      <c r="N34" s="1"/>
      <c r="O34" s="136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25"/>
      <c r="B35" s="125"/>
      <c r="C35" s="125"/>
      <c r="D35" s="125"/>
      <c r="E35" s="6"/>
      <c r="F35" s="6"/>
      <c r="G35" s="6"/>
      <c r="H35" s="6"/>
      <c r="I35" s="6"/>
      <c r="J35" s="137"/>
      <c r="K35" s="134"/>
      <c r="L35" s="134"/>
      <c r="M35" s="6"/>
      <c r="N35" s="138"/>
      <c r="O35" s="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.75" customHeight="1">
      <c r="A36" s="1"/>
      <c r="B36" s="139" t="s">
        <v>602</v>
      </c>
      <c r="C36" s="139"/>
      <c r="D36" s="139"/>
      <c r="E36" s="139"/>
      <c r="F36" s="140"/>
      <c r="G36" s="6"/>
      <c r="H36" s="6"/>
      <c r="I36" s="141"/>
      <c r="J36" s="142"/>
      <c r="K36" s="143"/>
      <c r="L36" s="142"/>
      <c r="M36" s="6"/>
      <c r="N36" s="1"/>
      <c r="O36" s="1"/>
      <c r="P36" s="41"/>
      <c r="R36" s="60"/>
      <c r="S36" s="1"/>
      <c r="T36" s="1"/>
      <c r="U36" s="1"/>
      <c r="V36" s="1"/>
      <c r="W36" s="1"/>
      <c r="X36" s="1"/>
      <c r="Y36" s="1"/>
      <c r="Z36" s="1"/>
    </row>
    <row r="37" spans="1:38" ht="38.25" customHeight="1">
      <c r="A37" s="144" t="s">
        <v>16</v>
      </c>
      <c r="B37" s="144" t="s">
        <v>567</v>
      </c>
      <c r="C37" s="144"/>
      <c r="D37" s="89" t="s">
        <v>579</v>
      </c>
      <c r="E37" s="144" t="s">
        <v>580</v>
      </c>
      <c r="F37" s="144" t="s">
        <v>581</v>
      </c>
      <c r="G37" s="144" t="s">
        <v>603</v>
      </c>
      <c r="H37" s="144" t="s">
        <v>583</v>
      </c>
      <c r="I37" s="144" t="s">
        <v>584</v>
      </c>
      <c r="J37" s="103" t="s">
        <v>585</v>
      </c>
      <c r="K37" s="101" t="s">
        <v>604</v>
      </c>
      <c r="L37" s="145" t="s">
        <v>587</v>
      </c>
      <c r="M37" s="103" t="s">
        <v>588</v>
      </c>
      <c r="N37" s="100" t="s">
        <v>589</v>
      </c>
      <c r="O37" s="89" t="s">
        <v>590</v>
      </c>
      <c r="P37" s="41"/>
      <c r="Q37" s="1"/>
      <c r="R37" s="60"/>
      <c r="S37" s="60"/>
      <c r="T37" s="60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3.5" customHeight="1">
      <c r="A38" s="104"/>
      <c r="B38" s="156"/>
      <c r="C38" s="157"/>
      <c r="D38" s="157"/>
      <c r="E38" s="104"/>
      <c r="F38" s="104"/>
      <c r="G38" s="104"/>
      <c r="H38" s="106"/>
      <c r="I38" s="106"/>
      <c r="J38" s="106"/>
      <c r="K38" s="106"/>
      <c r="L38" s="107"/>
      <c r="M38" s="108"/>
      <c r="N38" s="286"/>
      <c r="O38" s="259"/>
      <c r="P38" s="41"/>
      <c r="Q38" s="284"/>
      <c r="R38" s="41"/>
      <c r="S38" s="41"/>
      <c r="T38" s="285"/>
      <c r="U38" s="285"/>
      <c r="V38" s="285"/>
      <c r="W38" s="285"/>
      <c r="X38" s="285"/>
      <c r="Y38" s="285"/>
      <c r="Z38" s="285"/>
      <c r="AA38" s="285"/>
      <c r="AB38" s="285"/>
      <c r="AC38" s="285"/>
      <c r="AD38" s="285"/>
      <c r="AE38" s="285"/>
      <c r="AF38" s="285"/>
      <c r="AG38" s="285"/>
      <c r="AH38" s="285"/>
      <c r="AI38" s="285"/>
      <c r="AJ38" s="285"/>
      <c r="AK38" s="285"/>
      <c r="AL38" s="285"/>
    </row>
    <row r="39" spans="1:38" ht="13.5" customHeight="1">
      <c r="A39" s="104"/>
      <c r="B39" s="156"/>
      <c r="C39" s="157"/>
      <c r="D39" s="157"/>
      <c r="E39" s="104"/>
      <c r="F39" s="104"/>
      <c r="G39" s="104"/>
      <c r="H39" s="106"/>
      <c r="I39" s="106"/>
      <c r="J39" s="106"/>
      <c r="K39" s="106"/>
      <c r="L39" s="107"/>
      <c r="M39" s="108"/>
      <c r="N39" s="286"/>
      <c r="O39" s="259"/>
      <c r="P39" s="41"/>
      <c r="Q39" s="284"/>
      <c r="R39" s="41"/>
      <c r="S39" s="41"/>
      <c r="T39" s="285"/>
      <c r="U39" s="285"/>
      <c r="V39" s="285"/>
      <c r="W39" s="285"/>
      <c r="X39" s="285"/>
      <c r="Y39" s="285"/>
      <c r="Z39" s="285"/>
      <c r="AA39" s="285"/>
      <c r="AB39" s="285"/>
      <c r="AC39" s="285"/>
      <c r="AD39" s="285"/>
      <c r="AE39" s="285"/>
      <c r="AF39" s="285"/>
      <c r="AG39" s="285"/>
      <c r="AH39" s="285"/>
      <c r="AI39" s="285"/>
      <c r="AJ39" s="285"/>
      <c r="AK39" s="285"/>
      <c r="AL39" s="285"/>
    </row>
    <row r="41" spans="1:38" ht="44.25" customHeight="1">
      <c r="A41" s="125" t="s">
        <v>596</v>
      </c>
      <c r="B41" s="146"/>
      <c r="C41" s="146"/>
      <c r="D41" s="1"/>
      <c r="E41" s="6"/>
      <c r="F41" s="6"/>
      <c r="G41" s="6"/>
      <c r="H41" s="6" t="s">
        <v>608</v>
      </c>
      <c r="I41" s="6"/>
      <c r="J41" s="6"/>
      <c r="K41" s="121"/>
      <c r="L41" s="147"/>
      <c r="M41" s="121"/>
      <c r="N41" s="122"/>
      <c r="O41" s="121"/>
      <c r="P41" s="4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38" ht="12.75" customHeight="1">
      <c r="A42" s="131" t="s">
        <v>597</v>
      </c>
      <c r="B42" s="125"/>
      <c r="C42" s="125"/>
      <c r="D42" s="125"/>
      <c r="E42" s="41"/>
      <c r="F42" s="132" t="s">
        <v>598</v>
      </c>
      <c r="G42" s="60"/>
      <c r="H42" s="41"/>
      <c r="I42" s="60"/>
      <c r="J42" s="6"/>
      <c r="K42" s="148"/>
      <c r="L42" s="149"/>
      <c r="M42" s="6"/>
      <c r="N42" s="115"/>
      <c r="O42" s="150"/>
      <c r="P42" s="4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4.25" customHeight="1">
      <c r="A43" s="131"/>
      <c r="B43" s="125"/>
      <c r="C43" s="125"/>
      <c r="D43" s="125"/>
      <c r="E43" s="6"/>
      <c r="F43" s="132" t="s">
        <v>601</v>
      </c>
      <c r="G43" s="60"/>
      <c r="H43" s="41"/>
      <c r="I43" s="60"/>
      <c r="J43" s="6"/>
      <c r="K43" s="148"/>
      <c r="L43" s="149"/>
      <c r="M43" s="6"/>
      <c r="N43" s="115"/>
      <c r="O43" s="150"/>
      <c r="P43" s="4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4.25" customHeight="1">
      <c r="A44" s="125"/>
      <c r="B44" s="125"/>
      <c r="C44" s="125"/>
      <c r="D44" s="125"/>
      <c r="E44" s="6"/>
      <c r="F44" s="6"/>
      <c r="G44" s="6"/>
      <c r="H44" s="6"/>
      <c r="I44" s="6"/>
      <c r="J44" s="137"/>
      <c r="K44" s="134"/>
      <c r="L44" s="135"/>
      <c r="M44" s="6"/>
      <c r="N44" s="138"/>
      <c r="O44" s="1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2.75" customHeight="1">
      <c r="A45" s="151" t="s">
        <v>609</v>
      </c>
      <c r="B45" s="151"/>
      <c r="C45" s="151"/>
      <c r="D45" s="151"/>
      <c r="E45" s="6"/>
      <c r="F45" s="6"/>
      <c r="G45" s="6"/>
      <c r="H45" s="6"/>
      <c r="I45" s="6"/>
      <c r="J45" s="6"/>
      <c r="K45" s="6"/>
      <c r="L45" s="6"/>
      <c r="M45" s="6"/>
      <c r="N45" s="6"/>
      <c r="O45" s="24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38.25" customHeight="1">
      <c r="A46" s="101" t="s">
        <v>16</v>
      </c>
      <c r="B46" s="101" t="s">
        <v>567</v>
      </c>
      <c r="C46" s="101"/>
      <c r="D46" s="102" t="s">
        <v>579</v>
      </c>
      <c r="E46" s="101" t="s">
        <v>580</v>
      </c>
      <c r="F46" s="101" t="s">
        <v>581</v>
      </c>
      <c r="G46" s="101" t="s">
        <v>603</v>
      </c>
      <c r="H46" s="101" t="s">
        <v>583</v>
      </c>
      <c r="I46" s="267" t="s">
        <v>584</v>
      </c>
      <c r="J46" s="269" t="s">
        <v>585</v>
      </c>
      <c r="K46" s="268" t="s">
        <v>610</v>
      </c>
      <c r="L46" s="103" t="s">
        <v>587</v>
      </c>
      <c r="M46" s="152" t="s">
        <v>611</v>
      </c>
      <c r="N46" s="101" t="s">
        <v>612</v>
      </c>
      <c r="O46" s="100" t="s">
        <v>589</v>
      </c>
      <c r="P46" s="102" t="s">
        <v>590</v>
      </c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2.75" customHeight="1">
      <c r="A47" s="236">
        <v>1</v>
      </c>
      <c r="B47" s="293">
        <v>45169</v>
      </c>
      <c r="C47" s="294"/>
      <c r="D47" s="294" t="s">
        <v>901</v>
      </c>
      <c r="E47" s="236" t="s">
        <v>605</v>
      </c>
      <c r="F47" s="236">
        <v>4380</v>
      </c>
      <c r="G47" s="236">
        <v>4300</v>
      </c>
      <c r="H47" s="237">
        <v>4435</v>
      </c>
      <c r="I47" s="237" t="s">
        <v>902</v>
      </c>
      <c r="J47" s="289" t="s">
        <v>733</v>
      </c>
      <c r="K47" s="290">
        <f t="shared" ref="K47" si="0">H47-F47</f>
        <v>55</v>
      </c>
      <c r="L47" s="110">
        <f t="shared" ref="L47" si="1">(H47*N47)*0.03%</f>
        <v>199.57499999999999</v>
      </c>
      <c r="M47" s="291">
        <f t="shared" ref="M47" si="2">(K47*N47)-L47</f>
        <v>8050.4250000000002</v>
      </c>
      <c r="N47" s="290">
        <v>150</v>
      </c>
      <c r="O47" s="109" t="s">
        <v>595</v>
      </c>
      <c r="P47" s="292">
        <v>45173</v>
      </c>
      <c r="Q47" s="153"/>
      <c r="R47" s="60" t="s">
        <v>607</v>
      </c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154"/>
      <c r="AG47" s="155"/>
      <c r="AH47" s="153"/>
      <c r="AI47" s="153"/>
      <c r="AJ47" s="154"/>
      <c r="AK47" s="154"/>
      <c r="AL47" s="154"/>
    </row>
    <row r="48" spans="1:38" ht="12.75" customHeight="1">
      <c r="A48" s="104">
        <v>2</v>
      </c>
      <c r="B48" s="156">
        <v>45169</v>
      </c>
      <c r="C48" s="157"/>
      <c r="D48" s="157" t="s">
        <v>904</v>
      </c>
      <c r="E48" s="104" t="s">
        <v>605</v>
      </c>
      <c r="F48" s="104" t="s">
        <v>905</v>
      </c>
      <c r="G48" s="104">
        <v>2385</v>
      </c>
      <c r="H48" s="106"/>
      <c r="I48" s="106" t="s">
        <v>906</v>
      </c>
      <c r="J48" s="238" t="s">
        <v>593</v>
      </c>
      <c r="K48" s="104"/>
      <c r="L48" s="107"/>
      <c r="M48" s="158"/>
      <c r="N48" s="104"/>
      <c r="O48" s="106"/>
      <c r="P48" s="105"/>
      <c r="Q48" s="153"/>
      <c r="R48" s="60" t="s">
        <v>594</v>
      </c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154"/>
      <c r="AG48" s="155"/>
      <c r="AH48" s="153"/>
      <c r="AI48" s="153"/>
      <c r="AJ48" s="154"/>
      <c r="AK48" s="154"/>
      <c r="AL48" s="154"/>
    </row>
    <row r="49" spans="1:38" ht="12.75" customHeight="1">
      <c r="A49" s="236">
        <v>3</v>
      </c>
      <c r="B49" s="293">
        <v>45170</v>
      </c>
      <c r="C49" s="294"/>
      <c r="D49" s="294" t="s">
        <v>912</v>
      </c>
      <c r="E49" s="236" t="s">
        <v>605</v>
      </c>
      <c r="F49" s="236">
        <v>1096.5</v>
      </c>
      <c r="G49" s="236">
        <v>1082</v>
      </c>
      <c r="H49" s="237">
        <v>1106.5</v>
      </c>
      <c r="I49" s="237" t="s">
        <v>913</v>
      </c>
      <c r="J49" s="289" t="s">
        <v>927</v>
      </c>
      <c r="K49" s="290">
        <f t="shared" ref="K49" si="3">H49-F49</f>
        <v>10</v>
      </c>
      <c r="L49" s="110">
        <f t="shared" ref="L49" si="4">(H49*N49)*0.03%</f>
        <v>282.15749999999997</v>
      </c>
      <c r="M49" s="291">
        <f t="shared" ref="M49" si="5">(K49*N49)-L49</f>
        <v>8217.8425000000007</v>
      </c>
      <c r="N49" s="290">
        <v>850</v>
      </c>
      <c r="O49" s="109" t="s">
        <v>595</v>
      </c>
      <c r="P49" s="292">
        <v>45173</v>
      </c>
      <c r="Q49" s="153"/>
      <c r="R49" s="60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154"/>
      <c r="AG49" s="155"/>
      <c r="AH49" s="153"/>
      <c r="AI49" s="153"/>
      <c r="AJ49" s="154"/>
      <c r="AK49" s="154"/>
      <c r="AL49" s="154"/>
    </row>
    <row r="50" spans="1:38" ht="12.75" customHeight="1">
      <c r="A50" s="236">
        <v>4</v>
      </c>
      <c r="B50" s="293">
        <v>45170</v>
      </c>
      <c r="C50" s="294"/>
      <c r="D50" s="294" t="s">
        <v>893</v>
      </c>
      <c r="E50" s="236" t="s">
        <v>605</v>
      </c>
      <c r="F50" s="236">
        <v>7345</v>
      </c>
      <c r="G50" s="236">
        <v>7170</v>
      </c>
      <c r="H50" s="237">
        <v>7445</v>
      </c>
      <c r="I50" s="237" t="s">
        <v>919</v>
      </c>
      <c r="J50" s="289" t="s">
        <v>618</v>
      </c>
      <c r="K50" s="290">
        <f t="shared" ref="K50" si="6">H50-F50</f>
        <v>100</v>
      </c>
      <c r="L50" s="110">
        <f t="shared" ref="L50" si="7">(H50*N50)*0.03%</f>
        <v>167.51249999999999</v>
      </c>
      <c r="M50" s="291">
        <f t="shared" ref="M50" si="8">(K50*N50)-L50</f>
        <v>7332.4875000000002</v>
      </c>
      <c r="N50" s="290">
        <v>75</v>
      </c>
      <c r="O50" s="109" t="s">
        <v>595</v>
      </c>
      <c r="P50" s="292">
        <v>45174</v>
      </c>
      <c r="Q50" s="153"/>
      <c r="R50" s="60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154"/>
      <c r="AG50" s="155"/>
      <c r="AH50" s="153"/>
      <c r="AI50" s="153"/>
      <c r="AJ50" s="154"/>
      <c r="AK50" s="154"/>
      <c r="AL50" s="154"/>
    </row>
    <row r="51" spans="1:38" ht="12.75" customHeight="1">
      <c r="A51" s="104">
        <v>5</v>
      </c>
      <c r="B51" s="156">
        <v>45173</v>
      </c>
      <c r="C51" s="157"/>
      <c r="D51" s="157" t="s">
        <v>933</v>
      </c>
      <c r="E51" s="104" t="s">
        <v>605</v>
      </c>
      <c r="F51" s="104" t="s">
        <v>934</v>
      </c>
      <c r="G51" s="104">
        <v>1325</v>
      </c>
      <c r="H51" s="106"/>
      <c r="I51" s="106" t="s">
        <v>935</v>
      </c>
      <c r="J51" s="238" t="s">
        <v>593</v>
      </c>
      <c r="K51" s="104"/>
      <c r="L51" s="107"/>
      <c r="M51" s="158"/>
      <c r="N51" s="104"/>
      <c r="O51" s="106"/>
      <c r="P51" s="105"/>
      <c r="Q51" s="153"/>
      <c r="R51" s="60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154"/>
      <c r="AG51" s="155"/>
      <c r="AH51" s="153"/>
      <c r="AI51" s="153"/>
      <c r="AJ51" s="154"/>
      <c r="AK51" s="154"/>
      <c r="AL51" s="154"/>
    </row>
    <row r="52" spans="1:38" ht="12.75" customHeight="1">
      <c r="A52" s="236">
        <v>6</v>
      </c>
      <c r="B52" s="293">
        <v>45173</v>
      </c>
      <c r="C52" s="294"/>
      <c r="D52" s="294" t="s">
        <v>936</v>
      </c>
      <c r="E52" s="236" t="s">
        <v>605</v>
      </c>
      <c r="F52" s="236">
        <v>4145</v>
      </c>
      <c r="G52" s="236">
        <v>4090</v>
      </c>
      <c r="H52" s="237">
        <v>4185</v>
      </c>
      <c r="I52" s="237" t="s">
        <v>937</v>
      </c>
      <c r="J52" s="289" t="s">
        <v>638</v>
      </c>
      <c r="K52" s="290">
        <f t="shared" ref="K52" si="9">H52-F52</f>
        <v>40</v>
      </c>
      <c r="L52" s="110">
        <f t="shared" ref="L52" si="10">(H52*N52)*0.03%</f>
        <v>251.09999999999997</v>
      </c>
      <c r="M52" s="291">
        <f t="shared" ref="M52" si="11">(K52*N52)-L52</f>
        <v>7748.9</v>
      </c>
      <c r="N52" s="290">
        <v>200</v>
      </c>
      <c r="O52" s="109" t="s">
        <v>595</v>
      </c>
      <c r="P52" s="292">
        <v>45174</v>
      </c>
      <c r="Q52" s="153"/>
      <c r="R52" s="60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154"/>
      <c r="AG52" s="155"/>
      <c r="AH52" s="153"/>
      <c r="AI52" s="153"/>
      <c r="AJ52" s="154"/>
      <c r="AK52" s="154"/>
      <c r="AL52" s="154"/>
    </row>
    <row r="53" spans="1:38" ht="12.75" customHeight="1">
      <c r="A53" s="104">
        <v>7</v>
      </c>
      <c r="B53" s="156">
        <v>45174</v>
      </c>
      <c r="C53" s="157"/>
      <c r="D53" s="157" t="s">
        <v>976</v>
      </c>
      <c r="E53" s="104" t="s">
        <v>605</v>
      </c>
      <c r="F53" s="104" t="s">
        <v>977</v>
      </c>
      <c r="G53" s="104">
        <v>1646</v>
      </c>
      <c r="H53" s="106"/>
      <c r="I53" s="106" t="s">
        <v>978</v>
      </c>
      <c r="J53" s="238" t="s">
        <v>593</v>
      </c>
      <c r="K53" s="104"/>
      <c r="L53" s="107"/>
      <c r="M53" s="158"/>
      <c r="N53" s="104"/>
      <c r="O53" s="106"/>
      <c r="P53" s="105"/>
      <c r="Q53" s="153"/>
      <c r="R53" s="60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154"/>
      <c r="AG53" s="155"/>
      <c r="AH53" s="153"/>
      <c r="AI53" s="153"/>
      <c r="AJ53" s="154"/>
      <c r="AK53" s="154"/>
      <c r="AL53" s="154"/>
    </row>
    <row r="54" spans="1:38" ht="12.75" customHeight="1">
      <c r="A54" s="104">
        <v>8</v>
      </c>
      <c r="B54" s="156">
        <v>45174</v>
      </c>
      <c r="C54" s="157"/>
      <c r="D54" s="157" t="s">
        <v>979</v>
      </c>
      <c r="E54" s="104" t="s">
        <v>605</v>
      </c>
      <c r="F54" s="104" t="s">
        <v>980</v>
      </c>
      <c r="G54" s="104">
        <v>870</v>
      </c>
      <c r="H54" s="106"/>
      <c r="I54" s="106" t="s">
        <v>981</v>
      </c>
      <c r="J54" s="238" t="s">
        <v>593</v>
      </c>
      <c r="K54" s="104"/>
      <c r="L54" s="107"/>
      <c r="M54" s="158"/>
      <c r="N54" s="104"/>
      <c r="O54" s="106"/>
      <c r="P54" s="105"/>
      <c r="Q54" s="153"/>
      <c r="R54" s="60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154"/>
      <c r="AG54" s="155"/>
      <c r="AH54" s="153"/>
      <c r="AI54" s="153"/>
      <c r="AJ54" s="154"/>
      <c r="AK54" s="154"/>
      <c r="AL54" s="154"/>
    </row>
    <row r="55" spans="1:38" ht="12.75" customHeight="1">
      <c r="A55" s="104"/>
      <c r="B55" s="156"/>
      <c r="C55" s="157"/>
      <c r="D55" s="157"/>
      <c r="E55" s="104"/>
      <c r="F55" s="104"/>
      <c r="G55" s="104"/>
      <c r="H55" s="106"/>
      <c r="I55" s="106"/>
      <c r="J55" s="238"/>
      <c r="K55" s="104"/>
      <c r="L55" s="107"/>
      <c r="M55" s="158"/>
      <c r="N55" s="104"/>
      <c r="O55" s="106"/>
      <c r="P55" s="105"/>
      <c r="Q55" s="153"/>
      <c r="R55" s="60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154"/>
      <c r="AG55" s="155"/>
      <c r="AH55" s="153"/>
      <c r="AI55" s="153"/>
      <c r="AJ55" s="154"/>
      <c r="AK55" s="154"/>
      <c r="AL55" s="154"/>
    </row>
    <row r="56" spans="1:38" ht="12.75" customHeight="1">
      <c r="A56" s="104"/>
      <c r="B56" s="156"/>
      <c r="C56" s="157"/>
      <c r="D56" s="157"/>
      <c r="E56" s="104"/>
      <c r="F56" s="104"/>
      <c r="G56" s="104"/>
      <c r="H56" s="106"/>
      <c r="I56" s="106"/>
      <c r="J56" s="238"/>
      <c r="K56" s="104"/>
      <c r="L56" s="107"/>
      <c r="M56" s="158"/>
      <c r="N56" s="104"/>
      <c r="O56" s="106"/>
      <c r="P56" s="105"/>
      <c r="Q56" s="153"/>
      <c r="R56" s="60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154"/>
      <c r="AG56" s="155"/>
      <c r="AH56" s="153"/>
      <c r="AI56" s="153"/>
      <c r="AJ56" s="154"/>
      <c r="AK56" s="154"/>
      <c r="AL56" s="154"/>
    </row>
    <row r="58" spans="1:38" ht="12.75" customHeight="1">
      <c r="A58" s="154"/>
      <c r="B58" s="159"/>
      <c r="C58" s="153"/>
      <c r="D58" s="153"/>
      <c r="E58" s="154"/>
      <c r="F58" s="154"/>
      <c r="G58" s="154"/>
      <c r="H58" s="160"/>
      <c r="I58" s="160"/>
      <c r="J58" s="160"/>
      <c r="K58" s="153"/>
      <c r="L58" s="154"/>
      <c r="M58" s="154"/>
      <c r="N58" s="154"/>
      <c r="O58" s="160"/>
      <c r="P58" s="160"/>
      <c r="Q58" s="153"/>
      <c r="R58" s="60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154"/>
      <c r="AG58" s="155"/>
      <c r="AH58" s="153"/>
      <c r="AI58" s="153"/>
      <c r="AJ58" s="154"/>
      <c r="AK58" s="154"/>
      <c r="AL58" s="154"/>
    </row>
    <row r="59" spans="1:38">
      <c r="A59" s="161" t="s">
        <v>613</v>
      </c>
      <c r="B59" s="161"/>
      <c r="C59" s="161"/>
      <c r="D59" s="161"/>
      <c r="E59" s="162"/>
      <c r="F59" s="118"/>
      <c r="G59" s="118"/>
      <c r="H59" s="118"/>
      <c r="I59" s="118"/>
      <c r="J59" s="1"/>
      <c r="K59" s="6"/>
      <c r="L59" s="6"/>
      <c r="M59" s="6"/>
      <c r="N59" s="1"/>
      <c r="O59" s="1"/>
      <c r="P59" s="41"/>
      <c r="Q59" s="4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41"/>
      <c r="AG59" s="41"/>
      <c r="AH59" s="41"/>
      <c r="AI59" s="41"/>
      <c r="AJ59" s="41"/>
      <c r="AK59" s="41"/>
      <c r="AL59" s="41"/>
    </row>
    <row r="60" spans="1:38" ht="38.25">
      <c r="A60" s="101" t="s">
        <v>16</v>
      </c>
      <c r="B60" s="101" t="s">
        <v>567</v>
      </c>
      <c r="C60" s="101"/>
      <c r="D60" s="102" t="s">
        <v>579</v>
      </c>
      <c r="E60" s="101" t="s">
        <v>580</v>
      </c>
      <c r="F60" s="101" t="s">
        <v>581</v>
      </c>
      <c r="G60" s="101" t="s">
        <v>603</v>
      </c>
      <c r="H60" s="101" t="s">
        <v>583</v>
      </c>
      <c r="I60" s="101" t="s">
        <v>584</v>
      </c>
      <c r="J60" s="100" t="s">
        <v>585</v>
      </c>
      <c r="K60" s="100" t="s">
        <v>614</v>
      </c>
      <c r="L60" s="103" t="s">
        <v>587</v>
      </c>
      <c r="M60" s="152" t="s">
        <v>611</v>
      </c>
      <c r="N60" s="101" t="s">
        <v>612</v>
      </c>
      <c r="O60" s="101" t="s">
        <v>589</v>
      </c>
      <c r="P60" s="102" t="s">
        <v>590</v>
      </c>
      <c r="Q60" s="41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41"/>
      <c r="AG60" s="41"/>
      <c r="AH60" s="41"/>
      <c r="AI60" s="41"/>
      <c r="AJ60" s="41"/>
      <c r="AK60" s="41"/>
      <c r="AL60" s="41"/>
    </row>
    <row r="61" spans="1:38" ht="15" customHeight="1">
      <c r="A61" s="270">
        <v>1</v>
      </c>
      <c r="B61" s="271">
        <v>45168</v>
      </c>
      <c r="C61" s="272"/>
      <c r="D61" s="273" t="s">
        <v>894</v>
      </c>
      <c r="E61" s="272" t="s">
        <v>605</v>
      </c>
      <c r="F61" s="274" t="s">
        <v>914</v>
      </c>
      <c r="G61" s="272">
        <v>20</v>
      </c>
      <c r="H61" s="272">
        <v>23</v>
      </c>
      <c r="I61" s="274" t="s">
        <v>895</v>
      </c>
      <c r="J61" s="275" t="s">
        <v>915</v>
      </c>
      <c r="K61" s="276">
        <f t="shared" ref="K61" si="12">H61-F61</f>
        <v>-13.5</v>
      </c>
      <c r="L61" s="277">
        <v>50</v>
      </c>
      <c r="M61" s="278">
        <f t="shared" ref="M61" si="13">(K61*N61)-50</f>
        <v>-4100</v>
      </c>
      <c r="N61" s="276">
        <v>300</v>
      </c>
      <c r="O61" s="279" t="s">
        <v>606</v>
      </c>
      <c r="P61" s="280">
        <v>45170</v>
      </c>
      <c r="Q61" s="154"/>
      <c r="R61" s="154" t="s">
        <v>607</v>
      </c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</row>
    <row r="62" spans="1:38" ht="15" customHeight="1">
      <c r="A62" s="239">
        <v>2</v>
      </c>
      <c r="B62" s="240">
        <v>45168</v>
      </c>
      <c r="C62" s="241"/>
      <c r="D62" s="261" t="s">
        <v>897</v>
      </c>
      <c r="E62" s="241" t="s">
        <v>605</v>
      </c>
      <c r="F62" s="262" t="s">
        <v>898</v>
      </c>
      <c r="G62" s="241">
        <v>25</v>
      </c>
      <c r="H62" s="241"/>
      <c r="I62" s="262" t="s">
        <v>882</v>
      </c>
      <c r="J62" s="241" t="s">
        <v>593</v>
      </c>
      <c r="K62" s="239"/>
      <c r="L62" s="263"/>
      <c r="M62" s="264"/>
      <c r="N62" s="239"/>
      <c r="O62" s="241"/>
      <c r="P62" s="240"/>
      <c r="Q62" s="154"/>
      <c r="R62" s="154" t="s">
        <v>607</v>
      </c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</row>
    <row r="63" spans="1:38" ht="15" customHeight="1">
      <c r="A63" s="270">
        <v>3</v>
      </c>
      <c r="B63" s="271">
        <v>45173</v>
      </c>
      <c r="C63" s="272"/>
      <c r="D63" s="273" t="s">
        <v>931</v>
      </c>
      <c r="E63" s="272" t="s">
        <v>605</v>
      </c>
      <c r="F63" s="274" t="s">
        <v>973</v>
      </c>
      <c r="G63" s="272">
        <v>10</v>
      </c>
      <c r="H63" s="272">
        <v>13</v>
      </c>
      <c r="I63" s="274" t="s">
        <v>932</v>
      </c>
      <c r="J63" s="275" t="s">
        <v>983</v>
      </c>
      <c r="K63" s="276">
        <f t="shared" ref="K63" si="14">H63-F63</f>
        <v>-23</v>
      </c>
      <c r="L63" s="277">
        <v>50</v>
      </c>
      <c r="M63" s="278">
        <f t="shared" ref="M63" si="15">(K63*N63)-50</f>
        <v>-970</v>
      </c>
      <c r="N63" s="276">
        <v>40</v>
      </c>
      <c r="O63" s="279" t="s">
        <v>606</v>
      </c>
      <c r="P63" s="280">
        <v>45174</v>
      </c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</row>
    <row r="64" spans="1:38" ht="15" customHeight="1">
      <c r="A64" s="239"/>
      <c r="B64" s="240"/>
      <c r="C64" s="241"/>
      <c r="D64" s="261"/>
      <c r="E64" s="241"/>
      <c r="F64" s="262"/>
      <c r="G64" s="241"/>
      <c r="H64" s="241"/>
      <c r="I64" s="262"/>
      <c r="J64" s="241"/>
      <c r="K64" s="239"/>
      <c r="L64" s="263"/>
      <c r="M64" s="264"/>
      <c r="N64" s="239"/>
      <c r="O64" s="241"/>
      <c r="P64" s="240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  <c r="AL64" s="154"/>
    </row>
    <row r="65" spans="1:38" ht="15" customHeight="1">
      <c r="A65" s="239"/>
      <c r="B65" s="240"/>
      <c r="C65" s="241"/>
      <c r="D65" s="261"/>
      <c r="E65" s="241"/>
      <c r="F65" s="262"/>
      <c r="G65" s="241"/>
      <c r="H65" s="241"/>
      <c r="I65" s="262"/>
      <c r="J65" s="241"/>
      <c r="K65" s="239"/>
      <c r="L65" s="263"/>
      <c r="M65" s="264"/>
      <c r="N65" s="239"/>
      <c r="O65" s="241"/>
      <c r="P65" s="240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4"/>
    </row>
    <row r="66" spans="1:38" ht="38.25" customHeight="1">
      <c r="A66" s="99" t="s">
        <v>619</v>
      </c>
      <c r="B66" s="163"/>
      <c r="C66" s="163"/>
      <c r="D66" s="164"/>
      <c r="E66" s="140"/>
      <c r="F66" s="6"/>
      <c r="G66" s="6"/>
      <c r="H66" s="141"/>
      <c r="I66" s="165"/>
      <c r="J66" s="1"/>
      <c r="K66" s="6"/>
      <c r="L66" s="6"/>
      <c r="M66" s="6"/>
      <c r="N66" s="1"/>
      <c r="O66" s="1"/>
      <c r="Q66" s="1"/>
      <c r="R66" s="6"/>
      <c r="S66" s="1"/>
      <c r="T66" s="1"/>
      <c r="U66" s="1"/>
      <c r="V66" s="1"/>
      <c r="W66" s="1"/>
      <c r="X66" s="6"/>
      <c r="Y66" s="1"/>
      <c r="Z66" s="1"/>
      <c r="AA66" s="1"/>
      <c r="AB66" s="1"/>
      <c r="AC66" s="1"/>
      <c r="AD66" s="6"/>
      <c r="AE66" s="1"/>
      <c r="AF66" s="1"/>
      <c r="AG66" s="1"/>
      <c r="AH66" s="1"/>
      <c r="AI66" s="1"/>
      <c r="AJ66" s="6"/>
      <c r="AK66" s="1"/>
    </row>
    <row r="67" spans="1:38" ht="38.25">
      <c r="A67" s="100" t="s">
        <v>16</v>
      </c>
      <c r="B67" s="101" t="s">
        <v>567</v>
      </c>
      <c r="C67" s="101"/>
      <c r="D67" s="102" t="s">
        <v>579</v>
      </c>
      <c r="E67" s="101" t="s">
        <v>580</v>
      </c>
      <c r="F67" s="101" t="s">
        <v>581</v>
      </c>
      <c r="G67" s="101" t="s">
        <v>582</v>
      </c>
      <c r="H67" s="101" t="s">
        <v>583</v>
      </c>
      <c r="I67" s="101" t="s">
        <v>584</v>
      </c>
      <c r="J67" s="100" t="s">
        <v>585</v>
      </c>
      <c r="K67" s="144" t="s">
        <v>604</v>
      </c>
      <c r="L67" s="145" t="s">
        <v>587</v>
      </c>
      <c r="M67" s="103" t="s">
        <v>588</v>
      </c>
      <c r="N67" s="101" t="s">
        <v>589</v>
      </c>
      <c r="O67" s="102" t="s">
        <v>590</v>
      </c>
      <c r="P67" s="101" t="s">
        <v>591</v>
      </c>
      <c r="Q67" s="41"/>
      <c r="R67" s="6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ht="14.25" customHeight="1">
      <c r="A68" s="104">
        <v>1</v>
      </c>
      <c r="B68" s="105">
        <v>45169</v>
      </c>
      <c r="C68" s="157"/>
      <c r="D68" s="157" t="s">
        <v>899</v>
      </c>
      <c r="E68" s="104" t="s">
        <v>605</v>
      </c>
      <c r="F68" s="104" t="s">
        <v>908</v>
      </c>
      <c r="G68" s="104">
        <v>350</v>
      </c>
      <c r="H68" s="104"/>
      <c r="I68" s="104" t="s">
        <v>900</v>
      </c>
      <c r="J68" s="106" t="s">
        <v>593</v>
      </c>
      <c r="K68" s="106"/>
      <c r="L68" s="107"/>
      <c r="M68" s="108"/>
      <c r="N68" s="238"/>
      <c r="O68" s="243"/>
      <c r="P68" s="105"/>
      <c r="Q68" s="41"/>
      <c r="R68" s="41" t="s">
        <v>594</v>
      </c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14.25" customHeight="1">
      <c r="A69" s="104">
        <v>2</v>
      </c>
      <c r="B69" s="105">
        <v>45173</v>
      </c>
      <c r="C69" s="157"/>
      <c r="D69" s="157" t="s">
        <v>168</v>
      </c>
      <c r="E69" s="104" t="s">
        <v>605</v>
      </c>
      <c r="F69" s="104" t="s">
        <v>929</v>
      </c>
      <c r="G69" s="104">
        <v>4790</v>
      </c>
      <c r="H69" s="104"/>
      <c r="I69" s="104" t="s">
        <v>930</v>
      </c>
      <c r="J69" s="106" t="s">
        <v>593</v>
      </c>
      <c r="K69" s="106"/>
      <c r="L69" s="107"/>
      <c r="M69" s="108"/>
      <c r="N69" s="238"/>
      <c r="O69" s="243"/>
      <c r="P69" s="105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ht="14.25" customHeight="1">
      <c r="A70" s="104"/>
      <c r="B70" s="105"/>
      <c r="C70" s="157"/>
      <c r="D70" s="157"/>
      <c r="E70" s="104"/>
      <c r="F70" s="104"/>
      <c r="G70" s="104"/>
      <c r="H70" s="104"/>
      <c r="I70" s="104"/>
      <c r="J70" s="106"/>
      <c r="K70" s="106"/>
      <c r="L70" s="107"/>
      <c r="M70" s="108"/>
      <c r="N70" s="238"/>
      <c r="O70" s="243"/>
      <c r="P70" s="105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</row>
    <row r="71" spans="1:38" ht="12.75" customHeight="1">
      <c r="A71" s="104"/>
      <c r="B71" s="105"/>
      <c r="C71" s="157"/>
      <c r="D71" s="157"/>
      <c r="E71" s="104"/>
      <c r="F71" s="104"/>
      <c r="G71" s="104"/>
      <c r="H71" s="104"/>
      <c r="I71" s="104"/>
      <c r="J71" s="106"/>
      <c r="K71" s="106"/>
      <c r="L71" s="107"/>
      <c r="M71" s="166"/>
      <c r="N71" s="106"/>
      <c r="O71" s="106"/>
      <c r="P71" s="105"/>
      <c r="R71" s="6"/>
      <c r="S71" s="1"/>
      <c r="T71" s="1"/>
      <c r="U71" s="1"/>
      <c r="V71" s="1"/>
      <c r="W71" s="1"/>
      <c r="X71" s="1"/>
      <c r="Y71" s="1"/>
    </row>
    <row r="72" spans="1:38" ht="12.75" customHeight="1">
      <c r="A72" s="125" t="s">
        <v>596</v>
      </c>
      <c r="B72" s="125"/>
      <c r="C72" s="125"/>
      <c r="D72" s="125"/>
      <c r="E72" s="41"/>
      <c r="F72" s="132" t="s">
        <v>598</v>
      </c>
      <c r="G72" s="60"/>
      <c r="H72" s="60"/>
      <c r="I72" s="60"/>
      <c r="J72" s="6"/>
      <c r="K72" s="148"/>
      <c r="L72" s="149"/>
      <c r="M72" s="6"/>
      <c r="N72" s="115"/>
      <c r="O72" s="167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38" ht="12.75" customHeight="1">
      <c r="A73" s="131" t="s">
        <v>597</v>
      </c>
      <c r="B73" s="125"/>
      <c r="C73" s="125"/>
      <c r="D73" s="125"/>
      <c r="E73" s="6"/>
      <c r="F73" s="132" t="s">
        <v>601</v>
      </c>
      <c r="G73" s="6"/>
      <c r="H73" s="6" t="s">
        <v>621</v>
      </c>
      <c r="I73" s="6"/>
      <c r="J73" s="1"/>
      <c r="K73" s="6"/>
      <c r="L73" s="6"/>
      <c r="M73" s="6"/>
      <c r="N73" s="1"/>
      <c r="O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131"/>
      <c r="B74" s="125"/>
      <c r="C74" s="125"/>
      <c r="D74" s="125"/>
      <c r="E74" s="6"/>
      <c r="F74" s="132"/>
      <c r="G74" s="6"/>
      <c r="H74" s="6"/>
      <c r="I74" s="6"/>
      <c r="J74" s="1"/>
      <c r="K74" s="6"/>
      <c r="L74" s="6"/>
      <c r="M74" s="6"/>
      <c r="N74" s="1"/>
      <c r="O74" s="1"/>
      <c r="Q74" s="1"/>
      <c r="R74" s="60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131"/>
      <c r="B75" s="125"/>
      <c r="C75" s="125"/>
      <c r="D75" s="125"/>
      <c r="E75" s="6"/>
      <c r="F75" s="132"/>
      <c r="G75" s="60"/>
      <c r="H75" s="41"/>
      <c r="I75" s="60"/>
      <c r="J75" s="6"/>
      <c r="K75" s="148"/>
      <c r="L75" s="149"/>
      <c r="M75" s="6"/>
      <c r="N75" s="115"/>
      <c r="O75" s="150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131"/>
      <c r="B76" s="125"/>
      <c r="C76" s="125"/>
      <c r="D76" s="125"/>
      <c r="E76" s="6"/>
      <c r="F76" s="132"/>
      <c r="G76" s="60"/>
      <c r="H76" s="41"/>
      <c r="I76" s="60"/>
      <c r="J76" s="6"/>
      <c r="K76" s="148"/>
      <c r="L76" s="149"/>
      <c r="M76" s="6"/>
      <c r="N76" s="115"/>
      <c r="O76" s="150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131"/>
      <c r="B77" s="125"/>
      <c r="C77" s="125"/>
      <c r="D77" s="125"/>
      <c r="E77" s="6"/>
      <c r="F77" s="132"/>
      <c r="G77" s="60"/>
      <c r="H77" s="41"/>
      <c r="I77" s="60"/>
      <c r="J77" s="6"/>
      <c r="K77" s="148"/>
      <c r="L77" s="149"/>
      <c r="M77" s="6"/>
      <c r="N77" s="115"/>
      <c r="O77" s="150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31"/>
      <c r="B78" s="125"/>
      <c r="C78" s="125"/>
      <c r="D78" s="125"/>
      <c r="E78" s="6"/>
      <c r="F78" s="132"/>
      <c r="G78" s="60"/>
      <c r="H78" s="41"/>
      <c r="I78" s="60"/>
      <c r="J78" s="6"/>
      <c r="K78" s="148"/>
      <c r="L78" s="149"/>
      <c r="M78" s="6"/>
      <c r="N78" s="115"/>
      <c r="O78" s="150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31"/>
      <c r="B79" s="125"/>
      <c r="C79" s="125"/>
      <c r="D79" s="125"/>
      <c r="E79" s="6"/>
      <c r="F79" s="132"/>
      <c r="G79" s="60"/>
      <c r="H79" s="41"/>
      <c r="I79" s="60"/>
      <c r="J79" s="6"/>
      <c r="K79" s="148"/>
      <c r="L79" s="149"/>
      <c r="M79" s="6"/>
      <c r="N79" s="115"/>
      <c r="O79" s="150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31"/>
      <c r="B80" s="125"/>
      <c r="C80" s="125"/>
      <c r="D80" s="125"/>
      <c r="E80" s="6"/>
      <c r="F80" s="132"/>
      <c r="G80" s="60"/>
      <c r="H80" s="41"/>
      <c r="I80" s="60"/>
      <c r="J80" s="6"/>
      <c r="K80" s="148"/>
      <c r="L80" s="149"/>
      <c r="M80" s="6"/>
      <c r="N80" s="115"/>
      <c r="O80" s="150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60"/>
      <c r="B81" s="114"/>
      <c r="C81" s="114"/>
      <c r="D81" s="41"/>
      <c r="E81" s="60"/>
      <c r="F81" s="60"/>
      <c r="G81" s="60"/>
      <c r="H81" s="41"/>
      <c r="I81" s="60"/>
      <c r="J81" s="6"/>
      <c r="K81" s="148"/>
      <c r="L81" s="149"/>
      <c r="M81" s="6"/>
      <c r="N81" s="115"/>
      <c r="O81" s="150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38.25" customHeight="1">
      <c r="A82" s="41"/>
      <c r="B82" s="168" t="s">
        <v>622</v>
      </c>
      <c r="C82" s="168"/>
      <c r="D82" s="168"/>
      <c r="E82" s="168"/>
      <c r="F82" s="6"/>
      <c r="G82" s="6"/>
      <c r="H82" s="142"/>
      <c r="I82" s="6"/>
      <c r="J82" s="142"/>
      <c r="K82" s="143"/>
      <c r="L82" s="6"/>
      <c r="M82" s="6"/>
      <c r="N82" s="1"/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00" t="s">
        <v>16</v>
      </c>
      <c r="B83" s="101" t="s">
        <v>567</v>
      </c>
      <c r="C83" s="101"/>
      <c r="D83" s="102" t="s">
        <v>579</v>
      </c>
      <c r="E83" s="101" t="s">
        <v>580</v>
      </c>
      <c r="F83" s="101" t="s">
        <v>581</v>
      </c>
      <c r="G83" s="101" t="s">
        <v>623</v>
      </c>
      <c r="H83" s="101" t="s">
        <v>624</v>
      </c>
      <c r="I83" s="101" t="s">
        <v>584</v>
      </c>
      <c r="J83" s="169" t="s">
        <v>585</v>
      </c>
      <c r="K83" s="101" t="s">
        <v>586</v>
      </c>
      <c r="L83" s="101" t="s">
        <v>625</v>
      </c>
      <c r="M83" s="101" t="s">
        <v>589</v>
      </c>
      <c r="N83" s="102" t="s">
        <v>590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70">
        <v>1</v>
      </c>
      <c r="B84" s="171">
        <v>41579</v>
      </c>
      <c r="C84" s="171"/>
      <c r="D84" s="172" t="s">
        <v>626</v>
      </c>
      <c r="E84" s="173" t="s">
        <v>592</v>
      </c>
      <c r="F84" s="174">
        <v>82</v>
      </c>
      <c r="G84" s="173" t="s">
        <v>627</v>
      </c>
      <c r="H84" s="173">
        <v>100</v>
      </c>
      <c r="I84" s="175">
        <v>100</v>
      </c>
      <c r="J84" s="176" t="s">
        <v>628</v>
      </c>
      <c r="K84" s="177">
        <f t="shared" ref="K84:K136" si="16">H84-F84</f>
        <v>18</v>
      </c>
      <c r="L84" s="178">
        <f t="shared" ref="L84:L136" si="17">K84/F84</f>
        <v>0.21951219512195122</v>
      </c>
      <c r="M84" s="173" t="s">
        <v>595</v>
      </c>
      <c r="N84" s="179">
        <v>42657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70">
        <v>2</v>
      </c>
      <c r="B85" s="171">
        <v>41794</v>
      </c>
      <c r="C85" s="171"/>
      <c r="D85" s="172" t="s">
        <v>629</v>
      </c>
      <c r="E85" s="173" t="s">
        <v>605</v>
      </c>
      <c r="F85" s="174">
        <v>257</v>
      </c>
      <c r="G85" s="173" t="s">
        <v>627</v>
      </c>
      <c r="H85" s="173">
        <v>300</v>
      </c>
      <c r="I85" s="175">
        <v>300</v>
      </c>
      <c r="J85" s="176" t="s">
        <v>628</v>
      </c>
      <c r="K85" s="177">
        <f t="shared" si="16"/>
        <v>43</v>
      </c>
      <c r="L85" s="178">
        <f t="shared" si="17"/>
        <v>0.16731517509727625</v>
      </c>
      <c r="M85" s="173" t="s">
        <v>595</v>
      </c>
      <c r="N85" s="179">
        <v>41822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70">
        <v>3</v>
      </c>
      <c r="B86" s="171">
        <v>41828</v>
      </c>
      <c r="C86" s="171"/>
      <c r="D86" s="172" t="s">
        <v>630</v>
      </c>
      <c r="E86" s="173" t="s">
        <v>605</v>
      </c>
      <c r="F86" s="174">
        <v>393</v>
      </c>
      <c r="G86" s="173" t="s">
        <v>627</v>
      </c>
      <c r="H86" s="173">
        <v>468</v>
      </c>
      <c r="I86" s="175">
        <v>468</v>
      </c>
      <c r="J86" s="176" t="s">
        <v>628</v>
      </c>
      <c r="K86" s="177">
        <f t="shared" si="16"/>
        <v>75</v>
      </c>
      <c r="L86" s="178">
        <f t="shared" si="17"/>
        <v>0.19083969465648856</v>
      </c>
      <c r="M86" s="173" t="s">
        <v>595</v>
      </c>
      <c r="N86" s="179">
        <v>41863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70">
        <v>4</v>
      </c>
      <c r="B87" s="171">
        <v>41857</v>
      </c>
      <c r="C87" s="171"/>
      <c r="D87" s="172" t="s">
        <v>631</v>
      </c>
      <c r="E87" s="173" t="s">
        <v>605</v>
      </c>
      <c r="F87" s="174">
        <v>205</v>
      </c>
      <c r="G87" s="173" t="s">
        <v>627</v>
      </c>
      <c r="H87" s="173">
        <v>275</v>
      </c>
      <c r="I87" s="175">
        <v>250</v>
      </c>
      <c r="J87" s="176" t="s">
        <v>628</v>
      </c>
      <c r="K87" s="177">
        <f t="shared" si="16"/>
        <v>70</v>
      </c>
      <c r="L87" s="178">
        <f t="shared" si="17"/>
        <v>0.34146341463414637</v>
      </c>
      <c r="M87" s="173" t="s">
        <v>595</v>
      </c>
      <c r="N87" s="179">
        <v>41962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70">
        <v>5</v>
      </c>
      <c r="B88" s="171">
        <v>41886</v>
      </c>
      <c r="C88" s="171"/>
      <c r="D88" s="172" t="s">
        <v>632</v>
      </c>
      <c r="E88" s="173" t="s">
        <v>605</v>
      </c>
      <c r="F88" s="174">
        <v>162</v>
      </c>
      <c r="G88" s="173" t="s">
        <v>627</v>
      </c>
      <c r="H88" s="173">
        <v>190</v>
      </c>
      <c r="I88" s="175">
        <v>190</v>
      </c>
      <c r="J88" s="176" t="s">
        <v>628</v>
      </c>
      <c r="K88" s="177">
        <f t="shared" si="16"/>
        <v>28</v>
      </c>
      <c r="L88" s="178">
        <f t="shared" si="17"/>
        <v>0.1728395061728395</v>
      </c>
      <c r="M88" s="173" t="s">
        <v>595</v>
      </c>
      <c r="N88" s="179">
        <v>42006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70">
        <v>6</v>
      </c>
      <c r="B89" s="171">
        <v>41886</v>
      </c>
      <c r="C89" s="171"/>
      <c r="D89" s="172" t="s">
        <v>633</v>
      </c>
      <c r="E89" s="173" t="s">
        <v>605</v>
      </c>
      <c r="F89" s="174">
        <v>75</v>
      </c>
      <c r="G89" s="173" t="s">
        <v>627</v>
      </c>
      <c r="H89" s="173">
        <v>91.5</v>
      </c>
      <c r="I89" s="175" t="s">
        <v>620</v>
      </c>
      <c r="J89" s="176" t="s">
        <v>634</v>
      </c>
      <c r="K89" s="177">
        <f t="shared" si="16"/>
        <v>16.5</v>
      </c>
      <c r="L89" s="178">
        <f t="shared" si="17"/>
        <v>0.22</v>
      </c>
      <c r="M89" s="173" t="s">
        <v>595</v>
      </c>
      <c r="N89" s="179">
        <v>41954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70">
        <v>7</v>
      </c>
      <c r="B90" s="171">
        <v>41913</v>
      </c>
      <c r="C90" s="171"/>
      <c r="D90" s="172" t="s">
        <v>635</v>
      </c>
      <c r="E90" s="173" t="s">
        <v>605</v>
      </c>
      <c r="F90" s="174">
        <v>850</v>
      </c>
      <c r="G90" s="173" t="s">
        <v>627</v>
      </c>
      <c r="H90" s="173">
        <v>982.5</v>
      </c>
      <c r="I90" s="175">
        <v>1050</v>
      </c>
      <c r="J90" s="176" t="s">
        <v>636</v>
      </c>
      <c r="K90" s="177">
        <f t="shared" si="16"/>
        <v>132.5</v>
      </c>
      <c r="L90" s="178">
        <f t="shared" si="17"/>
        <v>0.15588235294117647</v>
      </c>
      <c r="M90" s="173" t="s">
        <v>595</v>
      </c>
      <c r="N90" s="179">
        <v>42039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70">
        <v>8</v>
      </c>
      <c r="B91" s="171">
        <v>41913</v>
      </c>
      <c r="C91" s="171"/>
      <c r="D91" s="172" t="s">
        <v>637</v>
      </c>
      <c r="E91" s="173" t="s">
        <v>605</v>
      </c>
      <c r="F91" s="174">
        <v>475</v>
      </c>
      <c r="G91" s="173" t="s">
        <v>627</v>
      </c>
      <c r="H91" s="173">
        <v>515</v>
      </c>
      <c r="I91" s="175">
        <v>600</v>
      </c>
      <c r="J91" s="176" t="s">
        <v>638</v>
      </c>
      <c r="K91" s="177">
        <f t="shared" si="16"/>
        <v>40</v>
      </c>
      <c r="L91" s="178">
        <f t="shared" si="17"/>
        <v>8.4210526315789472E-2</v>
      </c>
      <c r="M91" s="173" t="s">
        <v>595</v>
      </c>
      <c r="N91" s="179">
        <v>41939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70">
        <v>9</v>
      </c>
      <c r="B92" s="171">
        <v>41913</v>
      </c>
      <c r="C92" s="171"/>
      <c r="D92" s="172" t="s">
        <v>639</v>
      </c>
      <c r="E92" s="173" t="s">
        <v>605</v>
      </c>
      <c r="F92" s="174">
        <v>86</v>
      </c>
      <c r="G92" s="173" t="s">
        <v>627</v>
      </c>
      <c r="H92" s="173">
        <v>99</v>
      </c>
      <c r="I92" s="175">
        <v>140</v>
      </c>
      <c r="J92" s="176" t="s">
        <v>640</v>
      </c>
      <c r="K92" s="177">
        <f t="shared" si="16"/>
        <v>13</v>
      </c>
      <c r="L92" s="178">
        <f t="shared" si="17"/>
        <v>0.15116279069767441</v>
      </c>
      <c r="M92" s="173" t="s">
        <v>595</v>
      </c>
      <c r="N92" s="179">
        <v>41939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70">
        <v>10</v>
      </c>
      <c r="B93" s="171">
        <v>41926</v>
      </c>
      <c r="C93" s="171"/>
      <c r="D93" s="172" t="s">
        <v>641</v>
      </c>
      <c r="E93" s="173" t="s">
        <v>605</v>
      </c>
      <c r="F93" s="174">
        <v>496.6</v>
      </c>
      <c r="G93" s="173" t="s">
        <v>627</v>
      </c>
      <c r="H93" s="173">
        <v>621</v>
      </c>
      <c r="I93" s="175">
        <v>580</v>
      </c>
      <c r="J93" s="176" t="s">
        <v>628</v>
      </c>
      <c r="K93" s="177">
        <f t="shared" si="16"/>
        <v>124.39999999999998</v>
      </c>
      <c r="L93" s="178">
        <f t="shared" si="17"/>
        <v>0.25050342327829234</v>
      </c>
      <c r="M93" s="173" t="s">
        <v>595</v>
      </c>
      <c r="N93" s="179">
        <v>42605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70">
        <v>11</v>
      </c>
      <c r="B94" s="171">
        <v>41926</v>
      </c>
      <c r="C94" s="171"/>
      <c r="D94" s="172" t="s">
        <v>642</v>
      </c>
      <c r="E94" s="173" t="s">
        <v>605</v>
      </c>
      <c r="F94" s="174">
        <v>2481.9</v>
      </c>
      <c r="G94" s="173" t="s">
        <v>627</v>
      </c>
      <c r="H94" s="173">
        <v>2840</v>
      </c>
      <c r="I94" s="175">
        <v>2870</v>
      </c>
      <c r="J94" s="176" t="s">
        <v>643</v>
      </c>
      <c r="K94" s="177">
        <f t="shared" si="16"/>
        <v>358.09999999999991</v>
      </c>
      <c r="L94" s="178">
        <f t="shared" si="17"/>
        <v>0.14428462065353154</v>
      </c>
      <c r="M94" s="173" t="s">
        <v>595</v>
      </c>
      <c r="N94" s="179">
        <v>42017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70">
        <v>12</v>
      </c>
      <c r="B95" s="171">
        <v>41928</v>
      </c>
      <c r="C95" s="171"/>
      <c r="D95" s="172" t="s">
        <v>644</v>
      </c>
      <c r="E95" s="173" t="s">
        <v>605</v>
      </c>
      <c r="F95" s="174">
        <v>84.5</v>
      </c>
      <c r="G95" s="173" t="s">
        <v>627</v>
      </c>
      <c r="H95" s="173">
        <v>93</v>
      </c>
      <c r="I95" s="175">
        <v>110</v>
      </c>
      <c r="J95" s="176" t="s">
        <v>645</v>
      </c>
      <c r="K95" s="177">
        <f t="shared" si="16"/>
        <v>8.5</v>
      </c>
      <c r="L95" s="178">
        <f t="shared" si="17"/>
        <v>0.10059171597633136</v>
      </c>
      <c r="M95" s="173" t="s">
        <v>595</v>
      </c>
      <c r="N95" s="179">
        <v>41939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70">
        <v>13</v>
      </c>
      <c r="B96" s="171">
        <v>41928</v>
      </c>
      <c r="C96" s="171"/>
      <c r="D96" s="172" t="s">
        <v>646</v>
      </c>
      <c r="E96" s="173" t="s">
        <v>605</v>
      </c>
      <c r="F96" s="174">
        <v>401</v>
      </c>
      <c r="G96" s="173" t="s">
        <v>627</v>
      </c>
      <c r="H96" s="173">
        <v>428</v>
      </c>
      <c r="I96" s="175">
        <v>450</v>
      </c>
      <c r="J96" s="176" t="s">
        <v>647</v>
      </c>
      <c r="K96" s="177">
        <f t="shared" si="16"/>
        <v>27</v>
      </c>
      <c r="L96" s="178">
        <f t="shared" si="17"/>
        <v>6.7331670822942641E-2</v>
      </c>
      <c r="M96" s="173" t="s">
        <v>595</v>
      </c>
      <c r="N96" s="179">
        <v>42020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70">
        <v>14</v>
      </c>
      <c r="B97" s="171">
        <v>41928</v>
      </c>
      <c r="C97" s="171"/>
      <c r="D97" s="172" t="s">
        <v>648</v>
      </c>
      <c r="E97" s="173" t="s">
        <v>605</v>
      </c>
      <c r="F97" s="174">
        <v>101</v>
      </c>
      <c r="G97" s="173" t="s">
        <v>627</v>
      </c>
      <c r="H97" s="173">
        <v>112</v>
      </c>
      <c r="I97" s="175">
        <v>120</v>
      </c>
      <c r="J97" s="176" t="s">
        <v>649</v>
      </c>
      <c r="K97" s="177">
        <f t="shared" si="16"/>
        <v>11</v>
      </c>
      <c r="L97" s="178">
        <f t="shared" si="17"/>
        <v>0.10891089108910891</v>
      </c>
      <c r="M97" s="173" t="s">
        <v>595</v>
      </c>
      <c r="N97" s="179">
        <v>41939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70">
        <v>15</v>
      </c>
      <c r="B98" s="171">
        <v>41954</v>
      </c>
      <c r="C98" s="171"/>
      <c r="D98" s="172" t="s">
        <v>650</v>
      </c>
      <c r="E98" s="173" t="s">
        <v>605</v>
      </c>
      <c r="F98" s="174">
        <v>59</v>
      </c>
      <c r="G98" s="173" t="s">
        <v>627</v>
      </c>
      <c r="H98" s="173">
        <v>76</v>
      </c>
      <c r="I98" s="175">
        <v>76</v>
      </c>
      <c r="J98" s="176" t="s">
        <v>628</v>
      </c>
      <c r="K98" s="177">
        <f t="shared" si="16"/>
        <v>17</v>
      </c>
      <c r="L98" s="178">
        <f t="shared" si="17"/>
        <v>0.28813559322033899</v>
      </c>
      <c r="M98" s="173" t="s">
        <v>595</v>
      </c>
      <c r="N98" s="179">
        <v>43032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70">
        <v>16</v>
      </c>
      <c r="B99" s="171">
        <v>41954</v>
      </c>
      <c r="C99" s="171"/>
      <c r="D99" s="172" t="s">
        <v>639</v>
      </c>
      <c r="E99" s="173" t="s">
        <v>605</v>
      </c>
      <c r="F99" s="174">
        <v>99</v>
      </c>
      <c r="G99" s="173" t="s">
        <v>627</v>
      </c>
      <c r="H99" s="173">
        <v>120</v>
      </c>
      <c r="I99" s="175">
        <v>120</v>
      </c>
      <c r="J99" s="176" t="s">
        <v>616</v>
      </c>
      <c r="K99" s="177">
        <f t="shared" si="16"/>
        <v>21</v>
      </c>
      <c r="L99" s="178">
        <f t="shared" si="17"/>
        <v>0.21212121212121213</v>
      </c>
      <c r="M99" s="173" t="s">
        <v>595</v>
      </c>
      <c r="N99" s="179">
        <v>41960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70">
        <v>17</v>
      </c>
      <c r="B100" s="171">
        <v>41956</v>
      </c>
      <c r="C100" s="171"/>
      <c r="D100" s="172" t="s">
        <v>651</v>
      </c>
      <c r="E100" s="173" t="s">
        <v>605</v>
      </c>
      <c r="F100" s="174">
        <v>22</v>
      </c>
      <c r="G100" s="173" t="s">
        <v>627</v>
      </c>
      <c r="H100" s="173">
        <v>33.549999999999997</v>
      </c>
      <c r="I100" s="175">
        <v>32</v>
      </c>
      <c r="J100" s="176" t="s">
        <v>652</v>
      </c>
      <c r="K100" s="177">
        <f t="shared" si="16"/>
        <v>11.549999999999997</v>
      </c>
      <c r="L100" s="178">
        <f t="shared" si="17"/>
        <v>0.52499999999999991</v>
      </c>
      <c r="M100" s="173" t="s">
        <v>595</v>
      </c>
      <c r="N100" s="179">
        <v>42188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70">
        <v>18</v>
      </c>
      <c r="B101" s="171">
        <v>41976</v>
      </c>
      <c r="C101" s="171"/>
      <c r="D101" s="172" t="s">
        <v>653</v>
      </c>
      <c r="E101" s="173" t="s">
        <v>605</v>
      </c>
      <c r="F101" s="174">
        <v>440</v>
      </c>
      <c r="G101" s="173" t="s">
        <v>627</v>
      </c>
      <c r="H101" s="173">
        <v>520</v>
      </c>
      <c r="I101" s="175">
        <v>520</v>
      </c>
      <c r="J101" s="176" t="s">
        <v>654</v>
      </c>
      <c r="K101" s="177">
        <f t="shared" si="16"/>
        <v>80</v>
      </c>
      <c r="L101" s="178">
        <f t="shared" si="17"/>
        <v>0.18181818181818182</v>
      </c>
      <c r="M101" s="173" t="s">
        <v>595</v>
      </c>
      <c r="N101" s="179">
        <v>42208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70">
        <v>19</v>
      </c>
      <c r="B102" s="171">
        <v>41976</v>
      </c>
      <c r="C102" s="171"/>
      <c r="D102" s="172" t="s">
        <v>655</v>
      </c>
      <c r="E102" s="173" t="s">
        <v>605</v>
      </c>
      <c r="F102" s="174">
        <v>360</v>
      </c>
      <c r="G102" s="173" t="s">
        <v>627</v>
      </c>
      <c r="H102" s="173">
        <v>427</v>
      </c>
      <c r="I102" s="175">
        <v>425</v>
      </c>
      <c r="J102" s="176" t="s">
        <v>656</v>
      </c>
      <c r="K102" s="177">
        <f t="shared" si="16"/>
        <v>67</v>
      </c>
      <c r="L102" s="178">
        <f t="shared" si="17"/>
        <v>0.18611111111111112</v>
      </c>
      <c r="M102" s="173" t="s">
        <v>595</v>
      </c>
      <c r="N102" s="179">
        <v>42058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70">
        <v>20</v>
      </c>
      <c r="B103" s="171">
        <v>42012</v>
      </c>
      <c r="C103" s="171"/>
      <c r="D103" s="172" t="s">
        <v>657</v>
      </c>
      <c r="E103" s="173" t="s">
        <v>605</v>
      </c>
      <c r="F103" s="174">
        <v>360</v>
      </c>
      <c r="G103" s="173" t="s">
        <v>627</v>
      </c>
      <c r="H103" s="173">
        <v>455</v>
      </c>
      <c r="I103" s="175">
        <v>420</v>
      </c>
      <c r="J103" s="176" t="s">
        <v>658</v>
      </c>
      <c r="K103" s="177">
        <f t="shared" si="16"/>
        <v>95</v>
      </c>
      <c r="L103" s="178">
        <f t="shared" si="17"/>
        <v>0.2638888888888889</v>
      </c>
      <c r="M103" s="173" t="s">
        <v>595</v>
      </c>
      <c r="N103" s="179">
        <v>42024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70">
        <v>21</v>
      </c>
      <c r="B104" s="171">
        <v>42012</v>
      </c>
      <c r="C104" s="171"/>
      <c r="D104" s="172" t="s">
        <v>659</v>
      </c>
      <c r="E104" s="173" t="s">
        <v>605</v>
      </c>
      <c r="F104" s="174">
        <v>130</v>
      </c>
      <c r="G104" s="173"/>
      <c r="H104" s="173">
        <v>175.5</v>
      </c>
      <c r="I104" s="175">
        <v>165</v>
      </c>
      <c r="J104" s="176" t="s">
        <v>660</v>
      </c>
      <c r="K104" s="177">
        <f t="shared" si="16"/>
        <v>45.5</v>
      </c>
      <c r="L104" s="178">
        <f t="shared" si="17"/>
        <v>0.35</v>
      </c>
      <c r="M104" s="173" t="s">
        <v>595</v>
      </c>
      <c r="N104" s="179">
        <v>43088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70">
        <v>22</v>
      </c>
      <c r="B105" s="171">
        <v>42040</v>
      </c>
      <c r="C105" s="171"/>
      <c r="D105" s="172" t="s">
        <v>404</v>
      </c>
      <c r="E105" s="173" t="s">
        <v>592</v>
      </c>
      <c r="F105" s="174">
        <v>98</v>
      </c>
      <c r="G105" s="173"/>
      <c r="H105" s="173">
        <v>120</v>
      </c>
      <c r="I105" s="175">
        <v>120</v>
      </c>
      <c r="J105" s="176" t="s">
        <v>628</v>
      </c>
      <c r="K105" s="177">
        <f t="shared" si="16"/>
        <v>22</v>
      </c>
      <c r="L105" s="178">
        <f t="shared" si="17"/>
        <v>0.22448979591836735</v>
      </c>
      <c r="M105" s="173" t="s">
        <v>595</v>
      </c>
      <c r="N105" s="179">
        <v>42753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70">
        <v>23</v>
      </c>
      <c r="B106" s="171">
        <v>42040</v>
      </c>
      <c r="C106" s="171"/>
      <c r="D106" s="172" t="s">
        <v>661</v>
      </c>
      <c r="E106" s="173" t="s">
        <v>592</v>
      </c>
      <c r="F106" s="174">
        <v>196</v>
      </c>
      <c r="G106" s="173"/>
      <c r="H106" s="173">
        <v>262</v>
      </c>
      <c r="I106" s="175">
        <v>255</v>
      </c>
      <c r="J106" s="176" t="s">
        <v>628</v>
      </c>
      <c r="K106" s="177">
        <f t="shared" si="16"/>
        <v>66</v>
      </c>
      <c r="L106" s="178">
        <f t="shared" si="17"/>
        <v>0.33673469387755101</v>
      </c>
      <c r="M106" s="173" t="s">
        <v>595</v>
      </c>
      <c r="N106" s="179">
        <v>42599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80">
        <v>24</v>
      </c>
      <c r="B107" s="181">
        <v>42067</v>
      </c>
      <c r="C107" s="181"/>
      <c r="D107" s="182" t="s">
        <v>403</v>
      </c>
      <c r="E107" s="183" t="s">
        <v>592</v>
      </c>
      <c r="F107" s="184">
        <v>235</v>
      </c>
      <c r="G107" s="184"/>
      <c r="H107" s="185">
        <v>77</v>
      </c>
      <c r="I107" s="185" t="s">
        <v>662</v>
      </c>
      <c r="J107" s="186" t="s">
        <v>663</v>
      </c>
      <c r="K107" s="187">
        <f t="shared" si="16"/>
        <v>-158</v>
      </c>
      <c r="L107" s="188">
        <f t="shared" si="17"/>
        <v>-0.67234042553191486</v>
      </c>
      <c r="M107" s="184" t="s">
        <v>606</v>
      </c>
      <c r="N107" s="181">
        <v>43522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70">
        <v>25</v>
      </c>
      <c r="B108" s="171">
        <v>42067</v>
      </c>
      <c r="C108" s="171"/>
      <c r="D108" s="172" t="s">
        <v>664</v>
      </c>
      <c r="E108" s="173" t="s">
        <v>592</v>
      </c>
      <c r="F108" s="174">
        <v>185</v>
      </c>
      <c r="G108" s="173"/>
      <c r="H108" s="173">
        <v>224</v>
      </c>
      <c r="I108" s="175" t="s">
        <v>665</v>
      </c>
      <c r="J108" s="176" t="s">
        <v>628</v>
      </c>
      <c r="K108" s="177">
        <f t="shared" si="16"/>
        <v>39</v>
      </c>
      <c r="L108" s="178">
        <f t="shared" si="17"/>
        <v>0.21081081081081082</v>
      </c>
      <c r="M108" s="173" t="s">
        <v>595</v>
      </c>
      <c r="N108" s="179">
        <v>42647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80">
        <v>26</v>
      </c>
      <c r="B109" s="181">
        <v>42090</v>
      </c>
      <c r="C109" s="181"/>
      <c r="D109" s="189" t="s">
        <v>666</v>
      </c>
      <c r="E109" s="184" t="s">
        <v>592</v>
      </c>
      <c r="F109" s="184">
        <v>49.5</v>
      </c>
      <c r="G109" s="185"/>
      <c r="H109" s="185">
        <v>15.85</v>
      </c>
      <c r="I109" s="185">
        <v>67</v>
      </c>
      <c r="J109" s="186" t="s">
        <v>667</v>
      </c>
      <c r="K109" s="185">
        <f t="shared" si="16"/>
        <v>-33.65</v>
      </c>
      <c r="L109" s="190">
        <f t="shared" si="17"/>
        <v>-0.67979797979797973</v>
      </c>
      <c r="M109" s="184" t="s">
        <v>606</v>
      </c>
      <c r="N109" s="191">
        <v>43627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70">
        <v>27</v>
      </c>
      <c r="B110" s="171">
        <v>42093</v>
      </c>
      <c r="C110" s="171"/>
      <c r="D110" s="172" t="s">
        <v>668</v>
      </c>
      <c r="E110" s="173" t="s">
        <v>592</v>
      </c>
      <c r="F110" s="174">
        <v>183.5</v>
      </c>
      <c r="G110" s="173"/>
      <c r="H110" s="173">
        <v>219</v>
      </c>
      <c r="I110" s="175">
        <v>218</v>
      </c>
      <c r="J110" s="176" t="s">
        <v>669</v>
      </c>
      <c r="K110" s="177">
        <f t="shared" si="16"/>
        <v>35.5</v>
      </c>
      <c r="L110" s="178">
        <f t="shared" si="17"/>
        <v>0.19346049046321526</v>
      </c>
      <c r="M110" s="173" t="s">
        <v>595</v>
      </c>
      <c r="N110" s="179">
        <v>42103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70">
        <v>28</v>
      </c>
      <c r="B111" s="171">
        <v>42114</v>
      </c>
      <c r="C111" s="171"/>
      <c r="D111" s="172" t="s">
        <v>670</v>
      </c>
      <c r="E111" s="173" t="s">
        <v>592</v>
      </c>
      <c r="F111" s="174">
        <f>(227+237)/2</f>
        <v>232</v>
      </c>
      <c r="G111" s="173"/>
      <c r="H111" s="173">
        <v>298</v>
      </c>
      <c r="I111" s="175">
        <v>298</v>
      </c>
      <c r="J111" s="176" t="s">
        <v>628</v>
      </c>
      <c r="K111" s="177">
        <f t="shared" si="16"/>
        <v>66</v>
      </c>
      <c r="L111" s="178">
        <f t="shared" si="17"/>
        <v>0.28448275862068967</v>
      </c>
      <c r="M111" s="173" t="s">
        <v>595</v>
      </c>
      <c r="N111" s="179">
        <v>42823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70">
        <v>29</v>
      </c>
      <c r="B112" s="171">
        <v>42128</v>
      </c>
      <c r="C112" s="171"/>
      <c r="D112" s="172" t="s">
        <v>671</v>
      </c>
      <c r="E112" s="173" t="s">
        <v>605</v>
      </c>
      <c r="F112" s="174">
        <v>385</v>
      </c>
      <c r="G112" s="173"/>
      <c r="H112" s="173">
        <f>212.5+331</f>
        <v>543.5</v>
      </c>
      <c r="I112" s="175">
        <v>510</v>
      </c>
      <c r="J112" s="176" t="s">
        <v>672</v>
      </c>
      <c r="K112" s="177">
        <f t="shared" si="16"/>
        <v>158.5</v>
      </c>
      <c r="L112" s="178">
        <f t="shared" si="17"/>
        <v>0.41168831168831171</v>
      </c>
      <c r="M112" s="173" t="s">
        <v>595</v>
      </c>
      <c r="N112" s="179">
        <v>42235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70">
        <v>30</v>
      </c>
      <c r="B113" s="171">
        <v>42128</v>
      </c>
      <c r="C113" s="171"/>
      <c r="D113" s="172" t="s">
        <v>673</v>
      </c>
      <c r="E113" s="173" t="s">
        <v>605</v>
      </c>
      <c r="F113" s="174">
        <v>115.5</v>
      </c>
      <c r="G113" s="173"/>
      <c r="H113" s="173">
        <v>146</v>
      </c>
      <c r="I113" s="175">
        <v>142</v>
      </c>
      <c r="J113" s="176" t="s">
        <v>674</v>
      </c>
      <c r="K113" s="177">
        <f t="shared" si="16"/>
        <v>30.5</v>
      </c>
      <c r="L113" s="178">
        <f t="shared" si="17"/>
        <v>0.26406926406926406</v>
      </c>
      <c r="M113" s="173" t="s">
        <v>595</v>
      </c>
      <c r="N113" s="179">
        <v>42202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70">
        <v>31</v>
      </c>
      <c r="B114" s="171">
        <v>42151</v>
      </c>
      <c r="C114" s="171"/>
      <c r="D114" s="172" t="s">
        <v>541</v>
      </c>
      <c r="E114" s="173" t="s">
        <v>605</v>
      </c>
      <c r="F114" s="174">
        <v>237.5</v>
      </c>
      <c r="G114" s="173"/>
      <c r="H114" s="173">
        <v>279.5</v>
      </c>
      <c r="I114" s="175">
        <v>278</v>
      </c>
      <c r="J114" s="176" t="s">
        <v>628</v>
      </c>
      <c r="K114" s="177">
        <f t="shared" si="16"/>
        <v>42</v>
      </c>
      <c r="L114" s="178">
        <f t="shared" si="17"/>
        <v>0.17684210526315788</v>
      </c>
      <c r="M114" s="173" t="s">
        <v>595</v>
      </c>
      <c r="N114" s="179">
        <v>42222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70">
        <v>32</v>
      </c>
      <c r="B115" s="171">
        <v>42174</v>
      </c>
      <c r="C115" s="171"/>
      <c r="D115" s="172" t="s">
        <v>646</v>
      </c>
      <c r="E115" s="173" t="s">
        <v>592</v>
      </c>
      <c r="F115" s="174">
        <v>340</v>
      </c>
      <c r="G115" s="173"/>
      <c r="H115" s="173">
        <v>448</v>
      </c>
      <c r="I115" s="175">
        <v>448</v>
      </c>
      <c r="J115" s="176" t="s">
        <v>628</v>
      </c>
      <c r="K115" s="177">
        <f t="shared" si="16"/>
        <v>108</v>
      </c>
      <c r="L115" s="178">
        <f t="shared" si="17"/>
        <v>0.31764705882352939</v>
      </c>
      <c r="M115" s="173" t="s">
        <v>595</v>
      </c>
      <c r="N115" s="179">
        <v>43018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70">
        <v>33</v>
      </c>
      <c r="B116" s="171">
        <v>42191</v>
      </c>
      <c r="C116" s="171"/>
      <c r="D116" s="172" t="s">
        <v>675</v>
      </c>
      <c r="E116" s="173" t="s">
        <v>592</v>
      </c>
      <c r="F116" s="174">
        <v>390</v>
      </c>
      <c r="G116" s="173"/>
      <c r="H116" s="173">
        <v>460</v>
      </c>
      <c r="I116" s="175">
        <v>460</v>
      </c>
      <c r="J116" s="176" t="s">
        <v>628</v>
      </c>
      <c r="K116" s="177">
        <f t="shared" si="16"/>
        <v>70</v>
      </c>
      <c r="L116" s="178">
        <f t="shared" si="17"/>
        <v>0.17948717948717949</v>
      </c>
      <c r="M116" s="173" t="s">
        <v>595</v>
      </c>
      <c r="N116" s="179">
        <v>42478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0">
        <v>34</v>
      </c>
      <c r="B117" s="181">
        <v>42195</v>
      </c>
      <c r="C117" s="181"/>
      <c r="D117" s="182" t="s">
        <v>676</v>
      </c>
      <c r="E117" s="183" t="s">
        <v>592</v>
      </c>
      <c r="F117" s="184">
        <v>122.5</v>
      </c>
      <c r="G117" s="184"/>
      <c r="H117" s="185">
        <v>61</v>
      </c>
      <c r="I117" s="185">
        <v>172</v>
      </c>
      <c r="J117" s="186" t="s">
        <v>677</v>
      </c>
      <c r="K117" s="187">
        <f t="shared" si="16"/>
        <v>-61.5</v>
      </c>
      <c r="L117" s="188">
        <f t="shared" si="17"/>
        <v>-0.50204081632653064</v>
      </c>
      <c r="M117" s="184" t="s">
        <v>606</v>
      </c>
      <c r="N117" s="181">
        <v>43333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70">
        <v>35</v>
      </c>
      <c r="B118" s="171">
        <v>42219</v>
      </c>
      <c r="C118" s="171"/>
      <c r="D118" s="172" t="s">
        <v>678</v>
      </c>
      <c r="E118" s="173" t="s">
        <v>592</v>
      </c>
      <c r="F118" s="174">
        <v>297.5</v>
      </c>
      <c r="G118" s="173"/>
      <c r="H118" s="173">
        <v>350</v>
      </c>
      <c r="I118" s="175">
        <v>360</v>
      </c>
      <c r="J118" s="176" t="s">
        <v>679</v>
      </c>
      <c r="K118" s="177">
        <f t="shared" si="16"/>
        <v>52.5</v>
      </c>
      <c r="L118" s="178">
        <f t="shared" si="17"/>
        <v>0.17647058823529413</v>
      </c>
      <c r="M118" s="173" t="s">
        <v>595</v>
      </c>
      <c r="N118" s="179">
        <v>42232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70">
        <v>36</v>
      </c>
      <c r="B119" s="171">
        <v>42219</v>
      </c>
      <c r="C119" s="171"/>
      <c r="D119" s="172" t="s">
        <v>680</v>
      </c>
      <c r="E119" s="173" t="s">
        <v>592</v>
      </c>
      <c r="F119" s="174">
        <v>115.5</v>
      </c>
      <c r="G119" s="173"/>
      <c r="H119" s="173">
        <v>149</v>
      </c>
      <c r="I119" s="175">
        <v>140</v>
      </c>
      <c r="J119" s="176" t="s">
        <v>681</v>
      </c>
      <c r="K119" s="177">
        <f t="shared" si="16"/>
        <v>33.5</v>
      </c>
      <c r="L119" s="178">
        <f t="shared" si="17"/>
        <v>0.29004329004329005</v>
      </c>
      <c r="M119" s="173" t="s">
        <v>595</v>
      </c>
      <c r="N119" s="179">
        <v>42740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70">
        <v>37</v>
      </c>
      <c r="B120" s="171">
        <v>42251</v>
      </c>
      <c r="C120" s="171"/>
      <c r="D120" s="172" t="s">
        <v>541</v>
      </c>
      <c r="E120" s="173" t="s">
        <v>592</v>
      </c>
      <c r="F120" s="174">
        <v>226</v>
      </c>
      <c r="G120" s="173"/>
      <c r="H120" s="173">
        <v>292</v>
      </c>
      <c r="I120" s="175">
        <v>292</v>
      </c>
      <c r="J120" s="176" t="s">
        <v>682</v>
      </c>
      <c r="K120" s="177">
        <f t="shared" si="16"/>
        <v>66</v>
      </c>
      <c r="L120" s="178">
        <f t="shared" si="17"/>
        <v>0.29203539823008851</v>
      </c>
      <c r="M120" s="173" t="s">
        <v>595</v>
      </c>
      <c r="N120" s="179">
        <v>42286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70">
        <v>38</v>
      </c>
      <c r="B121" s="171">
        <v>42254</v>
      </c>
      <c r="C121" s="171"/>
      <c r="D121" s="172" t="s">
        <v>670</v>
      </c>
      <c r="E121" s="173" t="s">
        <v>592</v>
      </c>
      <c r="F121" s="174">
        <v>232.5</v>
      </c>
      <c r="G121" s="173"/>
      <c r="H121" s="173">
        <v>312.5</v>
      </c>
      <c r="I121" s="175">
        <v>310</v>
      </c>
      <c r="J121" s="176" t="s">
        <v>628</v>
      </c>
      <c r="K121" s="177">
        <f t="shared" si="16"/>
        <v>80</v>
      </c>
      <c r="L121" s="178">
        <f t="shared" si="17"/>
        <v>0.34408602150537637</v>
      </c>
      <c r="M121" s="173" t="s">
        <v>595</v>
      </c>
      <c r="N121" s="179">
        <v>42823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70">
        <v>39</v>
      </c>
      <c r="B122" s="171">
        <v>42268</v>
      </c>
      <c r="C122" s="171"/>
      <c r="D122" s="172" t="s">
        <v>683</v>
      </c>
      <c r="E122" s="173" t="s">
        <v>592</v>
      </c>
      <c r="F122" s="174">
        <v>196.5</v>
      </c>
      <c r="G122" s="173"/>
      <c r="H122" s="173">
        <v>238</v>
      </c>
      <c r="I122" s="175">
        <v>238</v>
      </c>
      <c r="J122" s="176" t="s">
        <v>682</v>
      </c>
      <c r="K122" s="177">
        <f t="shared" si="16"/>
        <v>41.5</v>
      </c>
      <c r="L122" s="178">
        <f t="shared" si="17"/>
        <v>0.21119592875318066</v>
      </c>
      <c r="M122" s="173" t="s">
        <v>595</v>
      </c>
      <c r="N122" s="179">
        <v>42291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70">
        <v>40</v>
      </c>
      <c r="B123" s="171">
        <v>42271</v>
      </c>
      <c r="C123" s="171"/>
      <c r="D123" s="172" t="s">
        <v>626</v>
      </c>
      <c r="E123" s="173" t="s">
        <v>592</v>
      </c>
      <c r="F123" s="174">
        <v>65</v>
      </c>
      <c r="G123" s="173"/>
      <c r="H123" s="173">
        <v>82</v>
      </c>
      <c r="I123" s="175">
        <v>82</v>
      </c>
      <c r="J123" s="176" t="s">
        <v>682</v>
      </c>
      <c r="K123" s="177">
        <f t="shared" si="16"/>
        <v>17</v>
      </c>
      <c r="L123" s="178">
        <f t="shared" si="17"/>
        <v>0.26153846153846155</v>
      </c>
      <c r="M123" s="173" t="s">
        <v>595</v>
      </c>
      <c r="N123" s="179">
        <v>42578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70">
        <v>41</v>
      </c>
      <c r="B124" s="171">
        <v>42291</v>
      </c>
      <c r="C124" s="171"/>
      <c r="D124" s="172" t="s">
        <v>684</v>
      </c>
      <c r="E124" s="173" t="s">
        <v>592</v>
      </c>
      <c r="F124" s="174">
        <v>144</v>
      </c>
      <c r="G124" s="173"/>
      <c r="H124" s="173">
        <v>182.5</v>
      </c>
      <c r="I124" s="175">
        <v>181</v>
      </c>
      <c r="J124" s="176" t="s">
        <v>682</v>
      </c>
      <c r="K124" s="177">
        <f t="shared" si="16"/>
        <v>38.5</v>
      </c>
      <c r="L124" s="178">
        <f t="shared" si="17"/>
        <v>0.2673611111111111</v>
      </c>
      <c r="M124" s="173" t="s">
        <v>595</v>
      </c>
      <c r="N124" s="179">
        <v>42817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70">
        <v>42</v>
      </c>
      <c r="B125" s="171">
        <v>42291</v>
      </c>
      <c r="C125" s="171"/>
      <c r="D125" s="172" t="s">
        <v>685</v>
      </c>
      <c r="E125" s="173" t="s">
        <v>592</v>
      </c>
      <c r="F125" s="174">
        <v>264</v>
      </c>
      <c r="G125" s="173"/>
      <c r="H125" s="173">
        <v>311</v>
      </c>
      <c r="I125" s="175">
        <v>311</v>
      </c>
      <c r="J125" s="176" t="s">
        <v>682</v>
      </c>
      <c r="K125" s="177">
        <f t="shared" si="16"/>
        <v>47</v>
      </c>
      <c r="L125" s="178">
        <f t="shared" si="17"/>
        <v>0.17803030303030304</v>
      </c>
      <c r="M125" s="173" t="s">
        <v>595</v>
      </c>
      <c r="N125" s="179">
        <v>42604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70">
        <v>43</v>
      </c>
      <c r="B126" s="171">
        <v>42318</v>
      </c>
      <c r="C126" s="171"/>
      <c r="D126" s="172" t="s">
        <v>686</v>
      </c>
      <c r="E126" s="173" t="s">
        <v>605</v>
      </c>
      <c r="F126" s="174">
        <v>549.5</v>
      </c>
      <c r="G126" s="173"/>
      <c r="H126" s="173">
        <v>630</v>
      </c>
      <c r="I126" s="175">
        <v>630</v>
      </c>
      <c r="J126" s="176" t="s">
        <v>682</v>
      </c>
      <c r="K126" s="177">
        <f t="shared" si="16"/>
        <v>80.5</v>
      </c>
      <c r="L126" s="178">
        <f t="shared" si="17"/>
        <v>0.1464968152866242</v>
      </c>
      <c r="M126" s="173" t="s">
        <v>595</v>
      </c>
      <c r="N126" s="179">
        <v>42419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70">
        <v>44</v>
      </c>
      <c r="B127" s="171">
        <v>42342</v>
      </c>
      <c r="C127" s="171"/>
      <c r="D127" s="172" t="s">
        <v>687</v>
      </c>
      <c r="E127" s="173" t="s">
        <v>592</v>
      </c>
      <c r="F127" s="174">
        <v>1027.5</v>
      </c>
      <c r="G127" s="173"/>
      <c r="H127" s="173">
        <v>1315</v>
      </c>
      <c r="I127" s="175">
        <v>1250</v>
      </c>
      <c r="J127" s="176" t="s">
        <v>682</v>
      </c>
      <c r="K127" s="177">
        <f t="shared" si="16"/>
        <v>287.5</v>
      </c>
      <c r="L127" s="178">
        <f t="shared" si="17"/>
        <v>0.27980535279805352</v>
      </c>
      <c r="M127" s="173" t="s">
        <v>595</v>
      </c>
      <c r="N127" s="179">
        <v>43244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70">
        <v>45</v>
      </c>
      <c r="B128" s="171">
        <v>42367</v>
      </c>
      <c r="C128" s="171"/>
      <c r="D128" s="172" t="s">
        <v>688</v>
      </c>
      <c r="E128" s="173" t="s">
        <v>592</v>
      </c>
      <c r="F128" s="174">
        <v>465</v>
      </c>
      <c r="G128" s="173"/>
      <c r="H128" s="173">
        <v>540</v>
      </c>
      <c r="I128" s="175">
        <v>540</v>
      </c>
      <c r="J128" s="176" t="s">
        <v>682</v>
      </c>
      <c r="K128" s="177">
        <f t="shared" si="16"/>
        <v>75</v>
      </c>
      <c r="L128" s="178">
        <f t="shared" si="17"/>
        <v>0.16129032258064516</v>
      </c>
      <c r="M128" s="173" t="s">
        <v>595</v>
      </c>
      <c r="N128" s="179">
        <v>42530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70">
        <v>46</v>
      </c>
      <c r="B129" s="171">
        <v>42380</v>
      </c>
      <c r="C129" s="171"/>
      <c r="D129" s="172" t="s">
        <v>404</v>
      </c>
      <c r="E129" s="173" t="s">
        <v>605</v>
      </c>
      <c r="F129" s="174">
        <v>81</v>
      </c>
      <c r="G129" s="173"/>
      <c r="H129" s="173">
        <v>110</v>
      </c>
      <c r="I129" s="175">
        <v>110</v>
      </c>
      <c r="J129" s="176" t="s">
        <v>682</v>
      </c>
      <c r="K129" s="177">
        <f t="shared" si="16"/>
        <v>29</v>
      </c>
      <c r="L129" s="178">
        <f t="shared" si="17"/>
        <v>0.35802469135802467</v>
      </c>
      <c r="M129" s="173" t="s">
        <v>595</v>
      </c>
      <c r="N129" s="179">
        <v>42745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70">
        <v>47</v>
      </c>
      <c r="B130" s="171">
        <v>42382</v>
      </c>
      <c r="C130" s="171"/>
      <c r="D130" s="172" t="s">
        <v>689</v>
      </c>
      <c r="E130" s="173" t="s">
        <v>605</v>
      </c>
      <c r="F130" s="174">
        <v>417.5</v>
      </c>
      <c r="G130" s="173"/>
      <c r="H130" s="173">
        <v>547</v>
      </c>
      <c r="I130" s="175">
        <v>535</v>
      </c>
      <c r="J130" s="176" t="s">
        <v>682</v>
      </c>
      <c r="K130" s="177">
        <f t="shared" si="16"/>
        <v>129.5</v>
      </c>
      <c r="L130" s="178">
        <f t="shared" si="17"/>
        <v>0.31017964071856285</v>
      </c>
      <c r="M130" s="173" t="s">
        <v>595</v>
      </c>
      <c r="N130" s="179">
        <v>42578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70">
        <v>48</v>
      </c>
      <c r="B131" s="171">
        <v>42408</v>
      </c>
      <c r="C131" s="171"/>
      <c r="D131" s="172" t="s">
        <v>690</v>
      </c>
      <c r="E131" s="173" t="s">
        <v>592</v>
      </c>
      <c r="F131" s="174">
        <v>650</v>
      </c>
      <c r="G131" s="173"/>
      <c r="H131" s="173">
        <v>800</v>
      </c>
      <c r="I131" s="175">
        <v>800</v>
      </c>
      <c r="J131" s="176" t="s">
        <v>682</v>
      </c>
      <c r="K131" s="177">
        <f t="shared" si="16"/>
        <v>150</v>
      </c>
      <c r="L131" s="178">
        <f t="shared" si="17"/>
        <v>0.23076923076923078</v>
      </c>
      <c r="M131" s="173" t="s">
        <v>595</v>
      </c>
      <c r="N131" s="179">
        <v>43154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70">
        <v>49</v>
      </c>
      <c r="B132" s="171">
        <v>42433</v>
      </c>
      <c r="C132" s="171"/>
      <c r="D132" s="172" t="s">
        <v>237</v>
      </c>
      <c r="E132" s="173" t="s">
        <v>592</v>
      </c>
      <c r="F132" s="174">
        <v>437.5</v>
      </c>
      <c r="G132" s="173"/>
      <c r="H132" s="173">
        <v>504.5</v>
      </c>
      <c r="I132" s="175">
        <v>522</v>
      </c>
      <c r="J132" s="176" t="s">
        <v>691</v>
      </c>
      <c r="K132" s="177">
        <f t="shared" si="16"/>
        <v>67</v>
      </c>
      <c r="L132" s="178">
        <f t="shared" si="17"/>
        <v>0.15314285714285714</v>
      </c>
      <c r="M132" s="173" t="s">
        <v>595</v>
      </c>
      <c r="N132" s="179">
        <v>42480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70">
        <v>50</v>
      </c>
      <c r="B133" s="171">
        <v>42438</v>
      </c>
      <c r="C133" s="171"/>
      <c r="D133" s="172" t="s">
        <v>692</v>
      </c>
      <c r="E133" s="173" t="s">
        <v>592</v>
      </c>
      <c r="F133" s="174">
        <v>189.5</v>
      </c>
      <c r="G133" s="173"/>
      <c r="H133" s="173">
        <v>218</v>
      </c>
      <c r="I133" s="175">
        <v>218</v>
      </c>
      <c r="J133" s="176" t="s">
        <v>682</v>
      </c>
      <c r="K133" s="177">
        <f t="shared" si="16"/>
        <v>28.5</v>
      </c>
      <c r="L133" s="178">
        <f t="shared" si="17"/>
        <v>0.15039577836411611</v>
      </c>
      <c r="M133" s="173" t="s">
        <v>595</v>
      </c>
      <c r="N133" s="179">
        <v>43034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0">
        <v>51</v>
      </c>
      <c r="B134" s="181">
        <v>42471</v>
      </c>
      <c r="C134" s="181"/>
      <c r="D134" s="189" t="s">
        <v>693</v>
      </c>
      <c r="E134" s="184" t="s">
        <v>592</v>
      </c>
      <c r="F134" s="184">
        <v>36.5</v>
      </c>
      <c r="G134" s="185"/>
      <c r="H134" s="185">
        <v>15.85</v>
      </c>
      <c r="I134" s="185">
        <v>60</v>
      </c>
      <c r="J134" s="186" t="s">
        <v>694</v>
      </c>
      <c r="K134" s="187">
        <f t="shared" si="16"/>
        <v>-20.65</v>
      </c>
      <c r="L134" s="188">
        <f t="shared" si="17"/>
        <v>-0.5657534246575342</v>
      </c>
      <c r="M134" s="184" t="s">
        <v>606</v>
      </c>
      <c r="N134" s="192">
        <v>43627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70">
        <v>52</v>
      </c>
      <c r="B135" s="171">
        <v>42472</v>
      </c>
      <c r="C135" s="171"/>
      <c r="D135" s="172" t="s">
        <v>695</v>
      </c>
      <c r="E135" s="173" t="s">
        <v>592</v>
      </c>
      <c r="F135" s="174">
        <v>93</v>
      </c>
      <c r="G135" s="173"/>
      <c r="H135" s="173">
        <v>149</v>
      </c>
      <c r="I135" s="175">
        <v>140</v>
      </c>
      <c r="J135" s="176" t="s">
        <v>696</v>
      </c>
      <c r="K135" s="177">
        <f t="shared" si="16"/>
        <v>56</v>
      </c>
      <c r="L135" s="178">
        <f t="shared" si="17"/>
        <v>0.60215053763440862</v>
      </c>
      <c r="M135" s="173" t="s">
        <v>595</v>
      </c>
      <c r="N135" s="179">
        <v>42740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70">
        <v>53</v>
      </c>
      <c r="B136" s="171">
        <v>42472</v>
      </c>
      <c r="C136" s="171"/>
      <c r="D136" s="172" t="s">
        <v>697</v>
      </c>
      <c r="E136" s="173" t="s">
        <v>592</v>
      </c>
      <c r="F136" s="174">
        <v>130</v>
      </c>
      <c r="G136" s="173"/>
      <c r="H136" s="173">
        <v>150</v>
      </c>
      <c r="I136" s="175" t="s">
        <v>698</v>
      </c>
      <c r="J136" s="176" t="s">
        <v>682</v>
      </c>
      <c r="K136" s="177">
        <f t="shared" si="16"/>
        <v>20</v>
      </c>
      <c r="L136" s="178">
        <f t="shared" si="17"/>
        <v>0.15384615384615385</v>
      </c>
      <c r="M136" s="173" t="s">
        <v>595</v>
      </c>
      <c r="N136" s="179">
        <v>42564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70">
        <v>54</v>
      </c>
      <c r="B137" s="171">
        <v>42473</v>
      </c>
      <c r="C137" s="171"/>
      <c r="D137" s="172" t="s">
        <v>699</v>
      </c>
      <c r="E137" s="173" t="s">
        <v>592</v>
      </c>
      <c r="F137" s="174">
        <v>196</v>
      </c>
      <c r="G137" s="173"/>
      <c r="H137" s="173">
        <v>299</v>
      </c>
      <c r="I137" s="175">
        <v>299</v>
      </c>
      <c r="J137" s="176" t="s">
        <v>682</v>
      </c>
      <c r="K137" s="177">
        <v>103</v>
      </c>
      <c r="L137" s="178">
        <v>0.52551020408163296</v>
      </c>
      <c r="M137" s="173" t="s">
        <v>595</v>
      </c>
      <c r="N137" s="179">
        <v>42620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70">
        <v>55</v>
      </c>
      <c r="B138" s="171">
        <v>42473</v>
      </c>
      <c r="C138" s="171"/>
      <c r="D138" s="172" t="s">
        <v>700</v>
      </c>
      <c r="E138" s="173" t="s">
        <v>592</v>
      </c>
      <c r="F138" s="174">
        <v>88</v>
      </c>
      <c r="G138" s="173"/>
      <c r="H138" s="173">
        <v>103</v>
      </c>
      <c r="I138" s="175">
        <v>103</v>
      </c>
      <c r="J138" s="176" t="s">
        <v>682</v>
      </c>
      <c r="K138" s="177">
        <v>15</v>
      </c>
      <c r="L138" s="178">
        <v>0.170454545454545</v>
      </c>
      <c r="M138" s="173" t="s">
        <v>595</v>
      </c>
      <c r="N138" s="179">
        <v>42530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70">
        <v>56</v>
      </c>
      <c r="B139" s="171">
        <v>42492</v>
      </c>
      <c r="C139" s="171"/>
      <c r="D139" s="172" t="s">
        <v>701</v>
      </c>
      <c r="E139" s="173" t="s">
        <v>592</v>
      </c>
      <c r="F139" s="174">
        <v>127.5</v>
      </c>
      <c r="G139" s="173"/>
      <c r="H139" s="173">
        <v>148</v>
      </c>
      <c r="I139" s="175" t="s">
        <v>702</v>
      </c>
      <c r="J139" s="176" t="s">
        <v>682</v>
      </c>
      <c r="K139" s="177">
        <f t="shared" ref="K139:K143" si="18">H139-F139</f>
        <v>20.5</v>
      </c>
      <c r="L139" s="178">
        <f t="shared" ref="L139:L143" si="19">K139/F139</f>
        <v>0.16078431372549021</v>
      </c>
      <c r="M139" s="173" t="s">
        <v>595</v>
      </c>
      <c r="N139" s="179">
        <v>42564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70">
        <v>57</v>
      </c>
      <c r="B140" s="171">
        <v>42493</v>
      </c>
      <c r="C140" s="171"/>
      <c r="D140" s="172" t="s">
        <v>703</v>
      </c>
      <c r="E140" s="173" t="s">
        <v>592</v>
      </c>
      <c r="F140" s="174">
        <v>675</v>
      </c>
      <c r="G140" s="173"/>
      <c r="H140" s="173">
        <v>815</v>
      </c>
      <c r="I140" s="175" t="s">
        <v>704</v>
      </c>
      <c r="J140" s="176" t="s">
        <v>682</v>
      </c>
      <c r="K140" s="177">
        <f t="shared" si="18"/>
        <v>140</v>
      </c>
      <c r="L140" s="178">
        <f t="shared" si="19"/>
        <v>0.2074074074074074</v>
      </c>
      <c r="M140" s="173" t="s">
        <v>595</v>
      </c>
      <c r="N140" s="179">
        <v>43154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0">
        <v>58</v>
      </c>
      <c r="B141" s="181">
        <v>42522</v>
      </c>
      <c r="C141" s="181"/>
      <c r="D141" s="182" t="s">
        <v>705</v>
      </c>
      <c r="E141" s="183" t="s">
        <v>592</v>
      </c>
      <c r="F141" s="184">
        <v>500</v>
      </c>
      <c r="G141" s="184"/>
      <c r="H141" s="185">
        <v>232.5</v>
      </c>
      <c r="I141" s="185" t="s">
        <v>706</v>
      </c>
      <c r="J141" s="186" t="s">
        <v>707</v>
      </c>
      <c r="K141" s="187">
        <f t="shared" si="18"/>
        <v>-267.5</v>
      </c>
      <c r="L141" s="188">
        <f t="shared" si="19"/>
        <v>-0.53500000000000003</v>
      </c>
      <c r="M141" s="184" t="s">
        <v>606</v>
      </c>
      <c r="N141" s="181">
        <v>43735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70">
        <v>59</v>
      </c>
      <c r="B142" s="171">
        <v>42527</v>
      </c>
      <c r="C142" s="171"/>
      <c r="D142" s="172" t="s">
        <v>543</v>
      </c>
      <c r="E142" s="173" t="s">
        <v>592</v>
      </c>
      <c r="F142" s="174">
        <v>110</v>
      </c>
      <c r="G142" s="173"/>
      <c r="H142" s="173">
        <v>126.5</v>
      </c>
      <c r="I142" s="175">
        <v>125</v>
      </c>
      <c r="J142" s="176" t="s">
        <v>634</v>
      </c>
      <c r="K142" s="177">
        <f t="shared" si="18"/>
        <v>16.5</v>
      </c>
      <c r="L142" s="178">
        <f t="shared" si="19"/>
        <v>0.15</v>
      </c>
      <c r="M142" s="173" t="s">
        <v>595</v>
      </c>
      <c r="N142" s="179">
        <v>42552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70">
        <v>60</v>
      </c>
      <c r="B143" s="171">
        <v>42538</v>
      </c>
      <c r="C143" s="171"/>
      <c r="D143" s="172" t="s">
        <v>708</v>
      </c>
      <c r="E143" s="173" t="s">
        <v>592</v>
      </c>
      <c r="F143" s="174">
        <v>44</v>
      </c>
      <c r="G143" s="173"/>
      <c r="H143" s="173">
        <v>69.5</v>
      </c>
      <c r="I143" s="175">
        <v>69.5</v>
      </c>
      <c r="J143" s="176" t="s">
        <v>709</v>
      </c>
      <c r="K143" s="177">
        <f t="shared" si="18"/>
        <v>25.5</v>
      </c>
      <c r="L143" s="178">
        <f t="shared" si="19"/>
        <v>0.57954545454545459</v>
      </c>
      <c r="M143" s="173" t="s">
        <v>595</v>
      </c>
      <c r="N143" s="179">
        <v>42977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70">
        <v>61</v>
      </c>
      <c r="B144" s="171">
        <v>42549</v>
      </c>
      <c r="C144" s="171"/>
      <c r="D144" s="172" t="s">
        <v>710</v>
      </c>
      <c r="E144" s="173" t="s">
        <v>592</v>
      </c>
      <c r="F144" s="174">
        <v>262.5</v>
      </c>
      <c r="G144" s="173"/>
      <c r="H144" s="173">
        <v>340</v>
      </c>
      <c r="I144" s="175">
        <v>333</v>
      </c>
      <c r="J144" s="176" t="s">
        <v>711</v>
      </c>
      <c r="K144" s="177">
        <v>77.5</v>
      </c>
      <c r="L144" s="178">
        <v>0.29523809523809502</v>
      </c>
      <c r="M144" s="173" t="s">
        <v>595</v>
      </c>
      <c r="N144" s="179">
        <v>43017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70">
        <v>62</v>
      </c>
      <c r="B145" s="171">
        <v>42549</v>
      </c>
      <c r="C145" s="171"/>
      <c r="D145" s="172" t="s">
        <v>712</v>
      </c>
      <c r="E145" s="173" t="s">
        <v>592</v>
      </c>
      <c r="F145" s="174">
        <v>840</v>
      </c>
      <c r="G145" s="173"/>
      <c r="H145" s="173">
        <v>1230</v>
      </c>
      <c r="I145" s="175">
        <v>1230</v>
      </c>
      <c r="J145" s="176" t="s">
        <v>682</v>
      </c>
      <c r="K145" s="177">
        <v>390</v>
      </c>
      <c r="L145" s="178">
        <v>0.46428571428571402</v>
      </c>
      <c r="M145" s="173" t="s">
        <v>595</v>
      </c>
      <c r="N145" s="179">
        <v>42649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3">
        <v>63</v>
      </c>
      <c r="B146" s="194">
        <v>42556</v>
      </c>
      <c r="C146" s="194"/>
      <c r="D146" s="195" t="s">
        <v>713</v>
      </c>
      <c r="E146" s="196" t="s">
        <v>592</v>
      </c>
      <c r="F146" s="196">
        <v>395</v>
      </c>
      <c r="G146" s="197"/>
      <c r="H146" s="197">
        <f>(468.5+342.5)/2</f>
        <v>405.5</v>
      </c>
      <c r="I146" s="197">
        <v>510</v>
      </c>
      <c r="J146" s="198" t="s">
        <v>714</v>
      </c>
      <c r="K146" s="199">
        <f t="shared" ref="K146:K152" si="20">H146-F146</f>
        <v>10.5</v>
      </c>
      <c r="L146" s="200">
        <f t="shared" ref="L146:L152" si="21">K146/F146</f>
        <v>2.6582278481012658E-2</v>
      </c>
      <c r="M146" s="196" t="s">
        <v>615</v>
      </c>
      <c r="N146" s="194">
        <v>43606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0">
        <v>64</v>
      </c>
      <c r="B147" s="181">
        <v>42584</v>
      </c>
      <c r="C147" s="181"/>
      <c r="D147" s="182" t="s">
        <v>715</v>
      </c>
      <c r="E147" s="183" t="s">
        <v>605</v>
      </c>
      <c r="F147" s="184">
        <f>169.5-12.8</f>
        <v>156.69999999999999</v>
      </c>
      <c r="G147" s="184"/>
      <c r="H147" s="185">
        <v>77</v>
      </c>
      <c r="I147" s="185" t="s">
        <v>716</v>
      </c>
      <c r="J147" s="186" t="s">
        <v>717</v>
      </c>
      <c r="K147" s="187">
        <f t="shared" si="20"/>
        <v>-79.699999999999989</v>
      </c>
      <c r="L147" s="188">
        <f t="shared" si="21"/>
        <v>-0.50861518825781749</v>
      </c>
      <c r="M147" s="184" t="s">
        <v>606</v>
      </c>
      <c r="N147" s="181">
        <v>43522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0">
        <v>65</v>
      </c>
      <c r="B148" s="181">
        <v>42586</v>
      </c>
      <c r="C148" s="181"/>
      <c r="D148" s="182" t="s">
        <v>718</v>
      </c>
      <c r="E148" s="183" t="s">
        <v>592</v>
      </c>
      <c r="F148" s="184">
        <v>400</v>
      </c>
      <c r="G148" s="184"/>
      <c r="H148" s="185">
        <v>305</v>
      </c>
      <c r="I148" s="185">
        <v>475</v>
      </c>
      <c r="J148" s="186" t="s">
        <v>719</v>
      </c>
      <c r="K148" s="187">
        <f t="shared" si="20"/>
        <v>-95</v>
      </c>
      <c r="L148" s="188">
        <f t="shared" si="21"/>
        <v>-0.23749999999999999</v>
      </c>
      <c r="M148" s="184" t="s">
        <v>606</v>
      </c>
      <c r="N148" s="181">
        <v>43606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70">
        <v>66</v>
      </c>
      <c r="B149" s="171">
        <v>42593</v>
      </c>
      <c r="C149" s="171"/>
      <c r="D149" s="172" t="s">
        <v>720</v>
      </c>
      <c r="E149" s="173" t="s">
        <v>592</v>
      </c>
      <c r="F149" s="174">
        <v>86.5</v>
      </c>
      <c r="G149" s="173"/>
      <c r="H149" s="173">
        <v>130</v>
      </c>
      <c r="I149" s="175">
        <v>130</v>
      </c>
      <c r="J149" s="176" t="s">
        <v>721</v>
      </c>
      <c r="K149" s="177">
        <f t="shared" si="20"/>
        <v>43.5</v>
      </c>
      <c r="L149" s="178">
        <f t="shared" si="21"/>
        <v>0.50289017341040465</v>
      </c>
      <c r="M149" s="173" t="s">
        <v>595</v>
      </c>
      <c r="N149" s="179">
        <v>43091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0">
        <v>67</v>
      </c>
      <c r="B150" s="181">
        <v>42600</v>
      </c>
      <c r="C150" s="181"/>
      <c r="D150" s="182" t="s">
        <v>122</v>
      </c>
      <c r="E150" s="183" t="s">
        <v>592</v>
      </c>
      <c r="F150" s="184">
        <v>133.5</v>
      </c>
      <c r="G150" s="184"/>
      <c r="H150" s="185">
        <v>126.5</v>
      </c>
      <c r="I150" s="185">
        <v>178</v>
      </c>
      <c r="J150" s="186" t="s">
        <v>722</v>
      </c>
      <c r="K150" s="187">
        <f t="shared" si="20"/>
        <v>-7</v>
      </c>
      <c r="L150" s="188">
        <f t="shared" si="21"/>
        <v>-5.2434456928838954E-2</v>
      </c>
      <c r="M150" s="184" t="s">
        <v>606</v>
      </c>
      <c r="N150" s="181">
        <v>42615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70">
        <v>68</v>
      </c>
      <c r="B151" s="171">
        <v>42613</v>
      </c>
      <c r="C151" s="171"/>
      <c r="D151" s="172" t="s">
        <v>723</v>
      </c>
      <c r="E151" s="173" t="s">
        <v>592</v>
      </c>
      <c r="F151" s="174">
        <v>560</v>
      </c>
      <c r="G151" s="173"/>
      <c r="H151" s="173">
        <v>725</v>
      </c>
      <c r="I151" s="175">
        <v>725</v>
      </c>
      <c r="J151" s="176" t="s">
        <v>628</v>
      </c>
      <c r="K151" s="177">
        <f t="shared" si="20"/>
        <v>165</v>
      </c>
      <c r="L151" s="178">
        <f t="shared" si="21"/>
        <v>0.29464285714285715</v>
      </c>
      <c r="M151" s="173" t="s">
        <v>595</v>
      </c>
      <c r="N151" s="179">
        <v>42456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70">
        <v>69</v>
      </c>
      <c r="B152" s="171">
        <v>42614</v>
      </c>
      <c r="C152" s="171"/>
      <c r="D152" s="172" t="s">
        <v>724</v>
      </c>
      <c r="E152" s="173" t="s">
        <v>592</v>
      </c>
      <c r="F152" s="174">
        <v>160.5</v>
      </c>
      <c r="G152" s="173"/>
      <c r="H152" s="173">
        <v>210</v>
      </c>
      <c r="I152" s="175">
        <v>210</v>
      </c>
      <c r="J152" s="176" t="s">
        <v>628</v>
      </c>
      <c r="K152" s="177">
        <f t="shared" si="20"/>
        <v>49.5</v>
      </c>
      <c r="L152" s="178">
        <f t="shared" si="21"/>
        <v>0.30841121495327101</v>
      </c>
      <c r="M152" s="173" t="s">
        <v>595</v>
      </c>
      <c r="N152" s="179">
        <v>42871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70">
        <v>70</v>
      </c>
      <c r="B153" s="171">
        <v>42646</v>
      </c>
      <c r="C153" s="171"/>
      <c r="D153" s="172" t="s">
        <v>416</v>
      </c>
      <c r="E153" s="173" t="s">
        <v>592</v>
      </c>
      <c r="F153" s="174">
        <v>430</v>
      </c>
      <c r="G153" s="173"/>
      <c r="H153" s="173">
        <v>596</v>
      </c>
      <c r="I153" s="175">
        <v>575</v>
      </c>
      <c r="J153" s="176" t="s">
        <v>725</v>
      </c>
      <c r="K153" s="177">
        <v>166</v>
      </c>
      <c r="L153" s="178">
        <v>0.38604651162790699</v>
      </c>
      <c r="M153" s="173" t="s">
        <v>595</v>
      </c>
      <c r="N153" s="179">
        <v>42769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70">
        <v>71</v>
      </c>
      <c r="B154" s="171">
        <v>42657</v>
      </c>
      <c r="C154" s="171"/>
      <c r="D154" s="172" t="s">
        <v>726</v>
      </c>
      <c r="E154" s="173" t="s">
        <v>592</v>
      </c>
      <c r="F154" s="174">
        <v>280</v>
      </c>
      <c r="G154" s="173"/>
      <c r="H154" s="173">
        <v>345</v>
      </c>
      <c r="I154" s="175">
        <v>345</v>
      </c>
      <c r="J154" s="176" t="s">
        <v>628</v>
      </c>
      <c r="K154" s="177">
        <f t="shared" ref="K154:K159" si="22">H154-F154</f>
        <v>65</v>
      </c>
      <c r="L154" s="178">
        <f t="shared" ref="L154:L155" si="23">K154/F154</f>
        <v>0.23214285714285715</v>
      </c>
      <c r="M154" s="173" t="s">
        <v>595</v>
      </c>
      <c r="N154" s="179">
        <v>42814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70">
        <v>72</v>
      </c>
      <c r="B155" s="171">
        <v>42657</v>
      </c>
      <c r="C155" s="171"/>
      <c r="D155" s="172" t="s">
        <v>727</v>
      </c>
      <c r="E155" s="173" t="s">
        <v>592</v>
      </c>
      <c r="F155" s="174">
        <v>245</v>
      </c>
      <c r="G155" s="173"/>
      <c r="H155" s="173">
        <v>325.5</v>
      </c>
      <c r="I155" s="175">
        <v>330</v>
      </c>
      <c r="J155" s="176" t="s">
        <v>728</v>
      </c>
      <c r="K155" s="177">
        <f t="shared" si="22"/>
        <v>80.5</v>
      </c>
      <c r="L155" s="178">
        <f t="shared" si="23"/>
        <v>0.32857142857142857</v>
      </c>
      <c r="M155" s="173" t="s">
        <v>595</v>
      </c>
      <c r="N155" s="179">
        <v>42769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70">
        <v>73</v>
      </c>
      <c r="B156" s="171">
        <v>42660</v>
      </c>
      <c r="C156" s="171"/>
      <c r="D156" s="172" t="s">
        <v>729</v>
      </c>
      <c r="E156" s="173" t="s">
        <v>592</v>
      </c>
      <c r="F156" s="174">
        <v>125</v>
      </c>
      <c r="G156" s="173"/>
      <c r="H156" s="173">
        <v>160</v>
      </c>
      <c r="I156" s="175">
        <v>160</v>
      </c>
      <c r="J156" s="176" t="s">
        <v>682</v>
      </c>
      <c r="K156" s="177">
        <f t="shared" si="22"/>
        <v>35</v>
      </c>
      <c r="L156" s="178">
        <v>0.28000000000000003</v>
      </c>
      <c r="M156" s="173" t="s">
        <v>595</v>
      </c>
      <c r="N156" s="179">
        <v>42803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70">
        <v>74</v>
      </c>
      <c r="B157" s="171">
        <v>42660</v>
      </c>
      <c r="C157" s="171"/>
      <c r="D157" s="172" t="s">
        <v>730</v>
      </c>
      <c r="E157" s="173" t="s">
        <v>592</v>
      </c>
      <c r="F157" s="174">
        <v>114</v>
      </c>
      <c r="G157" s="173"/>
      <c r="H157" s="173">
        <v>145</v>
      </c>
      <c r="I157" s="175">
        <v>145</v>
      </c>
      <c r="J157" s="176" t="s">
        <v>682</v>
      </c>
      <c r="K157" s="177">
        <f t="shared" si="22"/>
        <v>31</v>
      </c>
      <c r="L157" s="178">
        <f t="shared" ref="L157:L159" si="24">K157/F157</f>
        <v>0.27192982456140352</v>
      </c>
      <c r="M157" s="173" t="s">
        <v>595</v>
      </c>
      <c r="N157" s="179">
        <v>42859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70">
        <v>75</v>
      </c>
      <c r="B158" s="171">
        <v>42660</v>
      </c>
      <c r="C158" s="171"/>
      <c r="D158" s="172" t="s">
        <v>731</v>
      </c>
      <c r="E158" s="173" t="s">
        <v>592</v>
      </c>
      <c r="F158" s="174">
        <v>212</v>
      </c>
      <c r="G158" s="173"/>
      <c r="H158" s="173">
        <v>280</v>
      </c>
      <c r="I158" s="175">
        <v>276</v>
      </c>
      <c r="J158" s="176" t="s">
        <v>732</v>
      </c>
      <c r="K158" s="177">
        <f t="shared" si="22"/>
        <v>68</v>
      </c>
      <c r="L158" s="178">
        <f t="shared" si="24"/>
        <v>0.32075471698113206</v>
      </c>
      <c r="M158" s="173" t="s">
        <v>595</v>
      </c>
      <c r="N158" s="179">
        <v>42858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70">
        <v>76</v>
      </c>
      <c r="B159" s="171">
        <v>42678</v>
      </c>
      <c r="C159" s="171"/>
      <c r="D159" s="172" t="s">
        <v>465</v>
      </c>
      <c r="E159" s="173" t="s">
        <v>592</v>
      </c>
      <c r="F159" s="174">
        <v>155</v>
      </c>
      <c r="G159" s="173"/>
      <c r="H159" s="173">
        <v>210</v>
      </c>
      <c r="I159" s="175">
        <v>210</v>
      </c>
      <c r="J159" s="176" t="s">
        <v>733</v>
      </c>
      <c r="K159" s="177">
        <f t="shared" si="22"/>
        <v>55</v>
      </c>
      <c r="L159" s="178">
        <f t="shared" si="24"/>
        <v>0.35483870967741937</v>
      </c>
      <c r="M159" s="173" t="s">
        <v>595</v>
      </c>
      <c r="N159" s="179">
        <v>42944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0">
        <v>77</v>
      </c>
      <c r="B160" s="181">
        <v>42710</v>
      </c>
      <c r="C160" s="181"/>
      <c r="D160" s="182" t="s">
        <v>734</v>
      </c>
      <c r="E160" s="183" t="s">
        <v>592</v>
      </c>
      <c r="F160" s="184">
        <v>150.5</v>
      </c>
      <c r="G160" s="184"/>
      <c r="H160" s="185">
        <v>72.5</v>
      </c>
      <c r="I160" s="185">
        <v>174</v>
      </c>
      <c r="J160" s="186" t="s">
        <v>735</v>
      </c>
      <c r="K160" s="187">
        <v>-78</v>
      </c>
      <c r="L160" s="188">
        <v>-0.51827242524916906</v>
      </c>
      <c r="M160" s="184" t="s">
        <v>606</v>
      </c>
      <c r="N160" s="181">
        <v>43333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70">
        <v>78</v>
      </c>
      <c r="B161" s="171">
        <v>42712</v>
      </c>
      <c r="C161" s="171"/>
      <c r="D161" s="172" t="s">
        <v>736</v>
      </c>
      <c r="E161" s="173" t="s">
        <v>592</v>
      </c>
      <c r="F161" s="174">
        <v>380</v>
      </c>
      <c r="G161" s="173"/>
      <c r="H161" s="173">
        <v>478</v>
      </c>
      <c r="I161" s="175">
        <v>468</v>
      </c>
      <c r="J161" s="176" t="s">
        <v>682</v>
      </c>
      <c r="K161" s="177">
        <f t="shared" ref="K161:K163" si="25">H161-F161</f>
        <v>98</v>
      </c>
      <c r="L161" s="178">
        <f t="shared" ref="L161:L163" si="26">K161/F161</f>
        <v>0.25789473684210529</v>
      </c>
      <c r="M161" s="173" t="s">
        <v>595</v>
      </c>
      <c r="N161" s="179">
        <v>43025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70">
        <v>79</v>
      </c>
      <c r="B162" s="171">
        <v>42734</v>
      </c>
      <c r="C162" s="171"/>
      <c r="D162" s="172" t="s">
        <v>121</v>
      </c>
      <c r="E162" s="173" t="s">
        <v>592</v>
      </c>
      <c r="F162" s="174">
        <v>305</v>
      </c>
      <c r="G162" s="173"/>
      <c r="H162" s="173">
        <v>375</v>
      </c>
      <c r="I162" s="175">
        <v>375</v>
      </c>
      <c r="J162" s="176" t="s">
        <v>682</v>
      </c>
      <c r="K162" s="177">
        <f t="shared" si="25"/>
        <v>70</v>
      </c>
      <c r="L162" s="178">
        <f t="shared" si="26"/>
        <v>0.22950819672131148</v>
      </c>
      <c r="M162" s="173" t="s">
        <v>595</v>
      </c>
      <c r="N162" s="179">
        <v>42768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70">
        <v>80</v>
      </c>
      <c r="B163" s="171">
        <v>42739</v>
      </c>
      <c r="C163" s="171"/>
      <c r="D163" s="172" t="s">
        <v>104</v>
      </c>
      <c r="E163" s="173" t="s">
        <v>592</v>
      </c>
      <c r="F163" s="174">
        <v>99.5</v>
      </c>
      <c r="G163" s="173"/>
      <c r="H163" s="173">
        <v>158</v>
      </c>
      <c r="I163" s="175">
        <v>158</v>
      </c>
      <c r="J163" s="176" t="s">
        <v>682</v>
      </c>
      <c r="K163" s="177">
        <f t="shared" si="25"/>
        <v>58.5</v>
      </c>
      <c r="L163" s="178">
        <f t="shared" si="26"/>
        <v>0.5879396984924623</v>
      </c>
      <c r="M163" s="173" t="s">
        <v>595</v>
      </c>
      <c r="N163" s="179">
        <v>42898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0">
        <v>81</v>
      </c>
      <c r="B164" s="171">
        <v>42739</v>
      </c>
      <c r="C164" s="171"/>
      <c r="D164" s="172" t="s">
        <v>104</v>
      </c>
      <c r="E164" s="173" t="s">
        <v>592</v>
      </c>
      <c r="F164" s="174">
        <v>99.5</v>
      </c>
      <c r="G164" s="173"/>
      <c r="H164" s="173">
        <v>158</v>
      </c>
      <c r="I164" s="175">
        <v>158</v>
      </c>
      <c r="J164" s="176" t="s">
        <v>682</v>
      </c>
      <c r="K164" s="177">
        <v>58.5</v>
      </c>
      <c r="L164" s="178">
        <v>0.58793969849246197</v>
      </c>
      <c r="M164" s="173" t="s">
        <v>595</v>
      </c>
      <c r="N164" s="179">
        <v>42898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0">
        <v>82</v>
      </c>
      <c r="B165" s="171">
        <v>42786</v>
      </c>
      <c r="C165" s="171"/>
      <c r="D165" s="172" t="s">
        <v>210</v>
      </c>
      <c r="E165" s="173" t="s">
        <v>592</v>
      </c>
      <c r="F165" s="174">
        <v>140.5</v>
      </c>
      <c r="G165" s="173"/>
      <c r="H165" s="173">
        <v>220</v>
      </c>
      <c r="I165" s="175">
        <v>220</v>
      </c>
      <c r="J165" s="176" t="s">
        <v>682</v>
      </c>
      <c r="K165" s="177">
        <f>H165-F165</f>
        <v>79.5</v>
      </c>
      <c r="L165" s="178">
        <f>K165/F165</f>
        <v>0.5658362989323843</v>
      </c>
      <c r="M165" s="173" t="s">
        <v>595</v>
      </c>
      <c r="N165" s="179">
        <v>42864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0">
        <v>83</v>
      </c>
      <c r="B166" s="171">
        <v>42786</v>
      </c>
      <c r="C166" s="171"/>
      <c r="D166" s="172" t="s">
        <v>737</v>
      </c>
      <c r="E166" s="173" t="s">
        <v>592</v>
      </c>
      <c r="F166" s="174">
        <v>202.5</v>
      </c>
      <c r="G166" s="173"/>
      <c r="H166" s="173">
        <v>234</v>
      </c>
      <c r="I166" s="175">
        <v>234</v>
      </c>
      <c r="J166" s="176" t="s">
        <v>682</v>
      </c>
      <c r="K166" s="177">
        <v>31.5</v>
      </c>
      <c r="L166" s="178">
        <v>0.155555555555556</v>
      </c>
      <c r="M166" s="173" t="s">
        <v>595</v>
      </c>
      <c r="N166" s="179">
        <v>42836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0">
        <v>84</v>
      </c>
      <c r="B167" s="171">
        <v>42818</v>
      </c>
      <c r="C167" s="171"/>
      <c r="D167" s="172" t="s">
        <v>738</v>
      </c>
      <c r="E167" s="173" t="s">
        <v>592</v>
      </c>
      <c r="F167" s="174">
        <v>300.5</v>
      </c>
      <c r="G167" s="173"/>
      <c r="H167" s="173">
        <v>417.5</v>
      </c>
      <c r="I167" s="175">
        <v>420</v>
      </c>
      <c r="J167" s="176" t="s">
        <v>739</v>
      </c>
      <c r="K167" s="177">
        <f>H167-F167</f>
        <v>117</v>
      </c>
      <c r="L167" s="178">
        <f>K167/F167</f>
        <v>0.38935108153078202</v>
      </c>
      <c r="M167" s="173" t="s">
        <v>595</v>
      </c>
      <c r="N167" s="179">
        <v>43070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0">
        <v>85</v>
      </c>
      <c r="B168" s="171">
        <v>42818</v>
      </c>
      <c r="C168" s="171"/>
      <c r="D168" s="172" t="s">
        <v>712</v>
      </c>
      <c r="E168" s="173" t="s">
        <v>592</v>
      </c>
      <c r="F168" s="174">
        <v>850</v>
      </c>
      <c r="G168" s="173"/>
      <c r="H168" s="173">
        <v>1042.5</v>
      </c>
      <c r="I168" s="175">
        <v>1023</v>
      </c>
      <c r="J168" s="176" t="s">
        <v>740</v>
      </c>
      <c r="K168" s="177">
        <v>192.5</v>
      </c>
      <c r="L168" s="178">
        <v>0.22647058823529401</v>
      </c>
      <c r="M168" s="173" t="s">
        <v>595</v>
      </c>
      <c r="N168" s="179">
        <v>42830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0">
        <v>86</v>
      </c>
      <c r="B169" s="171">
        <v>42830</v>
      </c>
      <c r="C169" s="171"/>
      <c r="D169" s="172" t="s">
        <v>496</v>
      </c>
      <c r="E169" s="173" t="s">
        <v>592</v>
      </c>
      <c r="F169" s="174">
        <v>785</v>
      </c>
      <c r="G169" s="173"/>
      <c r="H169" s="173">
        <v>930</v>
      </c>
      <c r="I169" s="175">
        <v>920</v>
      </c>
      <c r="J169" s="176" t="s">
        <v>741</v>
      </c>
      <c r="K169" s="177">
        <f>H169-F169</f>
        <v>145</v>
      </c>
      <c r="L169" s="178">
        <f>K169/F169</f>
        <v>0.18471337579617833</v>
      </c>
      <c r="M169" s="173" t="s">
        <v>595</v>
      </c>
      <c r="N169" s="179">
        <v>42976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0">
        <v>87</v>
      </c>
      <c r="B170" s="181">
        <v>42831</v>
      </c>
      <c r="C170" s="181"/>
      <c r="D170" s="182" t="s">
        <v>742</v>
      </c>
      <c r="E170" s="183" t="s">
        <v>592</v>
      </c>
      <c r="F170" s="184">
        <v>40</v>
      </c>
      <c r="G170" s="184"/>
      <c r="H170" s="185">
        <v>13.1</v>
      </c>
      <c r="I170" s="185">
        <v>60</v>
      </c>
      <c r="J170" s="186" t="s">
        <v>743</v>
      </c>
      <c r="K170" s="187">
        <v>-26.9</v>
      </c>
      <c r="L170" s="188">
        <v>-0.67249999999999999</v>
      </c>
      <c r="M170" s="184" t="s">
        <v>606</v>
      </c>
      <c r="N170" s="181">
        <v>43138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0">
        <v>88</v>
      </c>
      <c r="B171" s="171">
        <v>42837</v>
      </c>
      <c r="C171" s="171"/>
      <c r="D171" s="172" t="s">
        <v>102</v>
      </c>
      <c r="E171" s="173" t="s">
        <v>592</v>
      </c>
      <c r="F171" s="174">
        <v>289.5</v>
      </c>
      <c r="G171" s="173"/>
      <c r="H171" s="173">
        <v>354</v>
      </c>
      <c r="I171" s="175">
        <v>360</v>
      </c>
      <c r="J171" s="176" t="s">
        <v>744</v>
      </c>
      <c r="K171" s="177">
        <f t="shared" ref="K171:K179" si="27">H171-F171</f>
        <v>64.5</v>
      </c>
      <c r="L171" s="178">
        <f t="shared" ref="L171:L179" si="28">K171/F171</f>
        <v>0.22279792746113988</v>
      </c>
      <c r="M171" s="173" t="s">
        <v>595</v>
      </c>
      <c r="N171" s="179">
        <v>43040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0">
        <v>89</v>
      </c>
      <c r="B172" s="171">
        <v>42845</v>
      </c>
      <c r="C172" s="171"/>
      <c r="D172" s="172" t="s">
        <v>436</v>
      </c>
      <c r="E172" s="173" t="s">
        <v>592</v>
      </c>
      <c r="F172" s="174">
        <v>700</v>
      </c>
      <c r="G172" s="173"/>
      <c r="H172" s="173">
        <v>840</v>
      </c>
      <c r="I172" s="175">
        <v>840</v>
      </c>
      <c r="J172" s="176" t="s">
        <v>745</v>
      </c>
      <c r="K172" s="177">
        <f t="shared" si="27"/>
        <v>140</v>
      </c>
      <c r="L172" s="178">
        <f t="shared" si="28"/>
        <v>0.2</v>
      </c>
      <c r="M172" s="173" t="s">
        <v>595</v>
      </c>
      <c r="N172" s="179">
        <v>42893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0">
        <v>90</v>
      </c>
      <c r="B173" s="171">
        <v>42887</v>
      </c>
      <c r="C173" s="171"/>
      <c r="D173" s="172" t="s">
        <v>746</v>
      </c>
      <c r="E173" s="173" t="s">
        <v>592</v>
      </c>
      <c r="F173" s="174">
        <v>130</v>
      </c>
      <c r="G173" s="173"/>
      <c r="H173" s="173">
        <v>144.25</v>
      </c>
      <c r="I173" s="175">
        <v>170</v>
      </c>
      <c r="J173" s="176" t="s">
        <v>747</v>
      </c>
      <c r="K173" s="177">
        <f t="shared" si="27"/>
        <v>14.25</v>
      </c>
      <c r="L173" s="178">
        <f t="shared" si="28"/>
        <v>0.10961538461538461</v>
      </c>
      <c r="M173" s="173" t="s">
        <v>595</v>
      </c>
      <c r="N173" s="179">
        <v>43675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0">
        <v>91</v>
      </c>
      <c r="B174" s="171">
        <v>42901</v>
      </c>
      <c r="C174" s="171"/>
      <c r="D174" s="172" t="s">
        <v>748</v>
      </c>
      <c r="E174" s="173" t="s">
        <v>592</v>
      </c>
      <c r="F174" s="174">
        <v>214.5</v>
      </c>
      <c r="G174" s="173"/>
      <c r="H174" s="173">
        <v>262</v>
      </c>
      <c r="I174" s="175">
        <v>262</v>
      </c>
      <c r="J174" s="176" t="s">
        <v>617</v>
      </c>
      <c r="K174" s="177">
        <f t="shared" si="27"/>
        <v>47.5</v>
      </c>
      <c r="L174" s="178">
        <f t="shared" si="28"/>
        <v>0.22144522144522144</v>
      </c>
      <c r="M174" s="173" t="s">
        <v>595</v>
      </c>
      <c r="N174" s="179">
        <v>42977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1">
        <v>92</v>
      </c>
      <c r="B175" s="202">
        <v>42933</v>
      </c>
      <c r="C175" s="202"/>
      <c r="D175" s="203" t="s">
        <v>749</v>
      </c>
      <c r="E175" s="204" t="s">
        <v>592</v>
      </c>
      <c r="F175" s="205">
        <v>370</v>
      </c>
      <c r="G175" s="204"/>
      <c r="H175" s="204">
        <v>447.5</v>
      </c>
      <c r="I175" s="206">
        <v>450</v>
      </c>
      <c r="J175" s="207" t="s">
        <v>682</v>
      </c>
      <c r="K175" s="177">
        <f t="shared" si="27"/>
        <v>77.5</v>
      </c>
      <c r="L175" s="208">
        <f t="shared" si="28"/>
        <v>0.20945945945945946</v>
      </c>
      <c r="M175" s="204" t="s">
        <v>595</v>
      </c>
      <c r="N175" s="209">
        <v>43035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1">
        <v>93</v>
      </c>
      <c r="B176" s="202">
        <v>42943</v>
      </c>
      <c r="C176" s="202"/>
      <c r="D176" s="203" t="s">
        <v>208</v>
      </c>
      <c r="E176" s="204" t="s">
        <v>592</v>
      </c>
      <c r="F176" s="205">
        <v>657.5</v>
      </c>
      <c r="G176" s="204"/>
      <c r="H176" s="204">
        <v>825</v>
      </c>
      <c r="I176" s="206">
        <v>820</v>
      </c>
      <c r="J176" s="207" t="s">
        <v>682</v>
      </c>
      <c r="K176" s="177">
        <f t="shared" si="27"/>
        <v>167.5</v>
      </c>
      <c r="L176" s="208">
        <f t="shared" si="28"/>
        <v>0.25475285171102663</v>
      </c>
      <c r="M176" s="204" t="s">
        <v>595</v>
      </c>
      <c r="N176" s="209">
        <v>43090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0">
        <v>94</v>
      </c>
      <c r="B177" s="171">
        <v>42964</v>
      </c>
      <c r="C177" s="171"/>
      <c r="D177" s="172" t="s">
        <v>384</v>
      </c>
      <c r="E177" s="173" t="s">
        <v>592</v>
      </c>
      <c r="F177" s="174">
        <v>605</v>
      </c>
      <c r="G177" s="173"/>
      <c r="H177" s="173">
        <v>750</v>
      </c>
      <c r="I177" s="175">
        <v>750</v>
      </c>
      <c r="J177" s="176" t="s">
        <v>741</v>
      </c>
      <c r="K177" s="177">
        <f t="shared" si="27"/>
        <v>145</v>
      </c>
      <c r="L177" s="178">
        <f t="shared" si="28"/>
        <v>0.23966942148760331</v>
      </c>
      <c r="M177" s="173" t="s">
        <v>595</v>
      </c>
      <c r="N177" s="179">
        <v>43027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0">
        <v>95</v>
      </c>
      <c r="B178" s="181">
        <v>42979</v>
      </c>
      <c r="C178" s="181"/>
      <c r="D178" s="189" t="s">
        <v>750</v>
      </c>
      <c r="E178" s="184" t="s">
        <v>592</v>
      </c>
      <c r="F178" s="184">
        <v>255</v>
      </c>
      <c r="G178" s="185"/>
      <c r="H178" s="185">
        <v>217.25</v>
      </c>
      <c r="I178" s="185">
        <v>320</v>
      </c>
      <c r="J178" s="186" t="s">
        <v>751</v>
      </c>
      <c r="K178" s="187">
        <f t="shared" si="27"/>
        <v>-37.75</v>
      </c>
      <c r="L178" s="190">
        <f t="shared" si="28"/>
        <v>-0.14803921568627451</v>
      </c>
      <c r="M178" s="184" t="s">
        <v>606</v>
      </c>
      <c r="N178" s="181">
        <v>43661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0">
        <v>96</v>
      </c>
      <c r="B179" s="171">
        <v>42997</v>
      </c>
      <c r="C179" s="171"/>
      <c r="D179" s="172" t="s">
        <v>752</v>
      </c>
      <c r="E179" s="173" t="s">
        <v>592</v>
      </c>
      <c r="F179" s="174">
        <v>215</v>
      </c>
      <c r="G179" s="173"/>
      <c r="H179" s="173">
        <v>258</v>
      </c>
      <c r="I179" s="175">
        <v>258</v>
      </c>
      <c r="J179" s="176" t="s">
        <v>682</v>
      </c>
      <c r="K179" s="177">
        <f t="shared" si="27"/>
        <v>43</v>
      </c>
      <c r="L179" s="178">
        <f t="shared" si="28"/>
        <v>0.2</v>
      </c>
      <c r="M179" s="173" t="s">
        <v>595</v>
      </c>
      <c r="N179" s="179">
        <v>43040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0">
        <v>97</v>
      </c>
      <c r="B180" s="171">
        <v>42997</v>
      </c>
      <c r="C180" s="171"/>
      <c r="D180" s="172" t="s">
        <v>752</v>
      </c>
      <c r="E180" s="173" t="s">
        <v>592</v>
      </c>
      <c r="F180" s="174">
        <v>215</v>
      </c>
      <c r="G180" s="173"/>
      <c r="H180" s="173">
        <v>258</v>
      </c>
      <c r="I180" s="175">
        <v>258</v>
      </c>
      <c r="J180" s="207" t="s">
        <v>682</v>
      </c>
      <c r="K180" s="177">
        <v>43</v>
      </c>
      <c r="L180" s="178">
        <v>0.2</v>
      </c>
      <c r="M180" s="173" t="s">
        <v>595</v>
      </c>
      <c r="N180" s="179">
        <v>43040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1">
        <v>98</v>
      </c>
      <c r="B181" s="202">
        <v>42998</v>
      </c>
      <c r="C181" s="202"/>
      <c r="D181" s="203" t="s">
        <v>753</v>
      </c>
      <c r="E181" s="204" t="s">
        <v>592</v>
      </c>
      <c r="F181" s="174">
        <v>75</v>
      </c>
      <c r="G181" s="204"/>
      <c r="H181" s="204">
        <v>90</v>
      </c>
      <c r="I181" s="206">
        <v>90</v>
      </c>
      <c r="J181" s="176" t="s">
        <v>754</v>
      </c>
      <c r="K181" s="177">
        <f t="shared" ref="K181:K186" si="29">H181-F181</f>
        <v>15</v>
      </c>
      <c r="L181" s="178">
        <f t="shared" ref="L181:L186" si="30">K181/F181</f>
        <v>0.2</v>
      </c>
      <c r="M181" s="173" t="s">
        <v>595</v>
      </c>
      <c r="N181" s="179">
        <v>43019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1">
        <v>99</v>
      </c>
      <c r="B182" s="202">
        <v>43011</v>
      </c>
      <c r="C182" s="202"/>
      <c r="D182" s="203" t="s">
        <v>755</v>
      </c>
      <c r="E182" s="204" t="s">
        <v>592</v>
      </c>
      <c r="F182" s="205">
        <v>315</v>
      </c>
      <c r="G182" s="204"/>
      <c r="H182" s="204">
        <v>392</v>
      </c>
      <c r="I182" s="206">
        <v>384</v>
      </c>
      <c r="J182" s="207" t="s">
        <v>756</v>
      </c>
      <c r="K182" s="177">
        <f t="shared" si="29"/>
        <v>77</v>
      </c>
      <c r="L182" s="208">
        <f t="shared" si="30"/>
        <v>0.24444444444444444</v>
      </c>
      <c r="M182" s="204" t="s">
        <v>595</v>
      </c>
      <c r="N182" s="209">
        <v>43017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1">
        <v>100</v>
      </c>
      <c r="B183" s="202">
        <v>43013</v>
      </c>
      <c r="C183" s="202"/>
      <c r="D183" s="203" t="s">
        <v>469</v>
      </c>
      <c r="E183" s="204" t="s">
        <v>592</v>
      </c>
      <c r="F183" s="205">
        <v>145</v>
      </c>
      <c r="G183" s="204"/>
      <c r="H183" s="204">
        <v>179</v>
      </c>
      <c r="I183" s="206">
        <v>180</v>
      </c>
      <c r="J183" s="207" t="s">
        <v>757</v>
      </c>
      <c r="K183" s="177">
        <f t="shared" si="29"/>
        <v>34</v>
      </c>
      <c r="L183" s="208">
        <f t="shared" si="30"/>
        <v>0.23448275862068965</v>
      </c>
      <c r="M183" s="204" t="s">
        <v>595</v>
      </c>
      <c r="N183" s="209">
        <v>43025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1">
        <v>101</v>
      </c>
      <c r="B184" s="202">
        <v>43014</v>
      </c>
      <c r="C184" s="202"/>
      <c r="D184" s="203" t="s">
        <v>359</v>
      </c>
      <c r="E184" s="204" t="s">
        <v>592</v>
      </c>
      <c r="F184" s="205">
        <v>256</v>
      </c>
      <c r="G184" s="204"/>
      <c r="H184" s="204">
        <v>323</v>
      </c>
      <c r="I184" s="206">
        <v>320</v>
      </c>
      <c r="J184" s="207" t="s">
        <v>682</v>
      </c>
      <c r="K184" s="177">
        <f t="shared" si="29"/>
        <v>67</v>
      </c>
      <c r="L184" s="208">
        <f t="shared" si="30"/>
        <v>0.26171875</v>
      </c>
      <c r="M184" s="204" t="s">
        <v>595</v>
      </c>
      <c r="N184" s="209">
        <v>43067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1">
        <v>102</v>
      </c>
      <c r="B185" s="202">
        <v>43017</v>
      </c>
      <c r="C185" s="202"/>
      <c r="D185" s="203" t="s">
        <v>373</v>
      </c>
      <c r="E185" s="204" t="s">
        <v>592</v>
      </c>
      <c r="F185" s="205">
        <v>137.5</v>
      </c>
      <c r="G185" s="204"/>
      <c r="H185" s="204">
        <v>184</v>
      </c>
      <c r="I185" s="206">
        <v>183</v>
      </c>
      <c r="J185" s="207" t="s">
        <v>758</v>
      </c>
      <c r="K185" s="177">
        <f t="shared" si="29"/>
        <v>46.5</v>
      </c>
      <c r="L185" s="208">
        <f t="shared" si="30"/>
        <v>0.33818181818181819</v>
      </c>
      <c r="M185" s="204" t="s">
        <v>595</v>
      </c>
      <c r="N185" s="209">
        <v>43108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1">
        <v>103</v>
      </c>
      <c r="B186" s="202">
        <v>43018</v>
      </c>
      <c r="C186" s="202"/>
      <c r="D186" s="203" t="s">
        <v>759</v>
      </c>
      <c r="E186" s="204" t="s">
        <v>592</v>
      </c>
      <c r="F186" s="205">
        <v>125.5</v>
      </c>
      <c r="G186" s="204"/>
      <c r="H186" s="204">
        <v>158</v>
      </c>
      <c r="I186" s="206">
        <v>155</v>
      </c>
      <c r="J186" s="207" t="s">
        <v>760</v>
      </c>
      <c r="K186" s="177">
        <f t="shared" si="29"/>
        <v>32.5</v>
      </c>
      <c r="L186" s="208">
        <f t="shared" si="30"/>
        <v>0.25896414342629481</v>
      </c>
      <c r="M186" s="204" t="s">
        <v>595</v>
      </c>
      <c r="N186" s="209">
        <v>43067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1">
        <v>104</v>
      </c>
      <c r="B187" s="202">
        <v>43018</v>
      </c>
      <c r="C187" s="202"/>
      <c r="D187" s="203" t="s">
        <v>761</v>
      </c>
      <c r="E187" s="204" t="s">
        <v>592</v>
      </c>
      <c r="F187" s="205">
        <v>895</v>
      </c>
      <c r="G187" s="204"/>
      <c r="H187" s="204">
        <v>1122.5</v>
      </c>
      <c r="I187" s="206">
        <v>1078</v>
      </c>
      <c r="J187" s="207" t="s">
        <v>762</v>
      </c>
      <c r="K187" s="177">
        <v>227.5</v>
      </c>
      <c r="L187" s="208">
        <v>0.25418994413407803</v>
      </c>
      <c r="M187" s="204" t="s">
        <v>595</v>
      </c>
      <c r="N187" s="209">
        <v>43117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1">
        <v>105</v>
      </c>
      <c r="B188" s="202">
        <v>43020</v>
      </c>
      <c r="C188" s="202"/>
      <c r="D188" s="203" t="s">
        <v>368</v>
      </c>
      <c r="E188" s="204" t="s">
        <v>592</v>
      </c>
      <c r="F188" s="205">
        <v>525</v>
      </c>
      <c r="G188" s="204"/>
      <c r="H188" s="204">
        <v>629</v>
      </c>
      <c r="I188" s="206">
        <v>629</v>
      </c>
      <c r="J188" s="207" t="s">
        <v>682</v>
      </c>
      <c r="K188" s="177">
        <v>104</v>
      </c>
      <c r="L188" s="208">
        <v>0.19809523809523799</v>
      </c>
      <c r="M188" s="204" t="s">
        <v>595</v>
      </c>
      <c r="N188" s="209">
        <v>43119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1">
        <v>106</v>
      </c>
      <c r="B189" s="202">
        <v>43046</v>
      </c>
      <c r="C189" s="202"/>
      <c r="D189" s="203" t="s">
        <v>409</v>
      </c>
      <c r="E189" s="204" t="s">
        <v>592</v>
      </c>
      <c r="F189" s="205">
        <v>740</v>
      </c>
      <c r="G189" s="204"/>
      <c r="H189" s="204">
        <v>892.5</v>
      </c>
      <c r="I189" s="206">
        <v>900</v>
      </c>
      <c r="J189" s="207" t="s">
        <v>763</v>
      </c>
      <c r="K189" s="177">
        <f t="shared" ref="K189:K191" si="31">H189-F189</f>
        <v>152.5</v>
      </c>
      <c r="L189" s="208">
        <f t="shared" ref="L189:L191" si="32">K189/F189</f>
        <v>0.20608108108108109</v>
      </c>
      <c r="M189" s="204" t="s">
        <v>595</v>
      </c>
      <c r="N189" s="209">
        <v>43052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0">
        <v>107</v>
      </c>
      <c r="B190" s="171">
        <v>43073</v>
      </c>
      <c r="C190" s="171"/>
      <c r="D190" s="172" t="s">
        <v>764</v>
      </c>
      <c r="E190" s="173" t="s">
        <v>592</v>
      </c>
      <c r="F190" s="174">
        <v>118.5</v>
      </c>
      <c r="G190" s="173"/>
      <c r="H190" s="173">
        <v>143.5</v>
      </c>
      <c r="I190" s="175">
        <v>145</v>
      </c>
      <c r="J190" s="176" t="s">
        <v>765</v>
      </c>
      <c r="K190" s="177">
        <f t="shared" si="31"/>
        <v>25</v>
      </c>
      <c r="L190" s="178">
        <f t="shared" si="32"/>
        <v>0.2109704641350211</v>
      </c>
      <c r="M190" s="173" t="s">
        <v>595</v>
      </c>
      <c r="N190" s="179">
        <v>43097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0">
        <v>108</v>
      </c>
      <c r="B191" s="181">
        <v>43090</v>
      </c>
      <c r="C191" s="181"/>
      <c r="D191" s="182" t="s">
        <v>441</v>
      </c>
      <c r="E191" s="183" t="s">
        <v>592</v>
      </c>
      <c r="F191" s="184">
        <v>715</v>
      </c>
      <c r="G191" s="184"/>
      <c r="H191" s="185">
        <v>500</v>
      </c>
      <c r="I191" s="185">
        <v>872</v>
      </c>
      <c r="J191" s="186" t="s">
        <v>766</v>
      </c>
      <c r="K191" s="187">
        <f t="shared" si="31"/>
        <v>-215</v>
      </c>
      <c r="L191" s="188">
        <f t="shared" si="32"/>
        <v>-0.30069930069930068</v>
      </c>
      <c r="M191" s="184" t="s">
        <v>606</v>
      </c>
      <c r="N191" s="181">
        <v>43670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0">
        <v>109</v>
      </c>
      <c r="B192" s="171">
        <v>43098</v>
      </c>
      <c r="C192" s="171"/>
      <c r="D192" s="172" t="s">
        <v>755</v>
      </c>
      <c r="E192" s="173" t="s">
        <v>592</v>
      </c>
      <c r="F192" s="174">
        <v>435</v>
      </c>
      <c r="G192" s="173"/>
      <c r="H192" s="173">
        <v>542.5</v>
      </c>
      <c r="I192" s="175">
        <v>539</v>
      </c>
      <c r="J192" s="176" t="s">
        <v>682</v>
      </c>
      <c r="K192" s="177">
        <v>107.5</v>
      </c>
      <c r="L192" s="178">
        <v>0.247126436781609</v>
      </c>
      <c r="M192" s="173" t="s">
        <v>595</v>
      </c>
      <c r="N192" s="179">
        <v>43206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0">
        <v>110</v>
      </c>
      <c r="B193" s="171">
        <v>43098</v>
      </c>
      <c r="C193" s="171"/>
      <c r="D193" s="172" t="s">
        <v>561</v>
      </c>
      <c r="E193" s="173" t="s">
        <v>592</v>
      </c>
      <c r="F193" s="174">
        <v>885</v>
      </c>
      <c r="G193" s="173"/>
      <c r="H193" s="173">
        <v>1090</v>
      </c>
      <c r="I193" s="175">
        <v>1084</v>
      </c>
      <c r="J193" s="176" t="s">
        <v>682</v>
      </c>
      <c r="K193" s="177">
        <v>205</v>
      </c>
      <c r="L193" s="178">
        <v>0.23163841807909599</v>
      </c>
      <c r="M193" s="173" t="s">
        <v>595</v>
      </c>
      <c r="N193" s="179">
        <v>43213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10">
        <v>111</v>
      </c>
      <c r="B194" s="211">
        <v>43192</v>
      </c>
      <c r="C194" s="211"/>
      <c r="D194" s="189" t="s">
        <v>767</v>
      </c>
      <c r="E194" s="184" t="s">
        <v>592</v>
      </c>
      <c r="F194" s="212">
        <v>478.5</v>
      </c>
      <c r="G194" s="184"/>
      <c r="H194" s="184">
        <v>442</v>
      </c>
      <c r="I194" s="185">
        <v>613</v>
      </c>
      <c r="J194" s="186" t="s">
        <v>768</v>
      </c>
      <c r="K194" s="187">
        <f t="shared" ref="K194:K197" si="33">H194-F194</f>
        <v>-36.5</v>
      </c>
      <c r="L194" s="188">
        <f t="shared" ref="L194:L197" si="34">K194/F194</f>
        <v>-7.6280041797283177E-2</v>
      </c>
      <c r="M194" s="184" t="s">
        <v>606</v>
      </c>
      <c r="N194" s="181">
        <v>43762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0">
        <v>112</v>
      </c>
      <c r="B195" s="181">
        <v>43194</v>
      </c>
      <c r="C195" s="181"/>
      <c r="D195" s="182" t="s">
        <v>769</v>
      </c>
      <c r="E195" s="183" t="s">
        <v>592</v>
      </c>
      <c r="F195" s="184">
        <f>141.5-7.3</f>
        <v>134.19999999999999</v>
      </c>
      <c r="G195" s="184"/>
      <c r="H195" s="185">
        <v>77</v>
      </c>
      <c r="I195" s="185">
        <v>180</v>
      </c>
      <c r="J195" s="186" t="s">
        <v>770</v>
      </c>
      <c r="K195" s="187">
        <f t="shared" si="33"/>
        <v>-57.199999999999989</v>
      </c>
      <c r="L195" s="188">
        <f t="shared" si="34"/>
        <v>-0.42622950819672129</v>
      </c>
      <c r="M195" s="184" t="s">
        <v>606</v>
      </c>
      <c r="N195" s="181">
        <v>43522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0">
        <v>113</v>
      </c>
      <c r="B196" s="181">
        <v>43209</v>
      </c>
      <c r="C196" s="181"/>
      <c r="D196" s="182" t="s">
        <v>771</v>
      </c>
      <c r="E196" s="183" t="s">
        <v>592</v>
      </c>
      <c r="F196" s="184">
        <v>430</v>
      </c>
      <c r="G196" s="184"/>
      <c r="H196" s="185">
        <v>220</v>
      </c>
      <c r="I196" s="185">
        <v>537</v>
      </c>
      <c r="J196" s="186" t="s">
        <v>772</v>
      </c>
      <c r="K196" s="187">
        <f t="shared" si="33"/>
        <v>-210</v>
      </c>
      <c r="L196" s="188">
        <f t="shared" si="34"/>
        <v>-0.48837209302325579</v>
      </c>
      <c r="M196" s="184" t="s">
        <v>606</v>
      </c>
      <c r="N196" s="181">
        <v>43252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1">
        <v>114</v>
      </c>
      <c r="B197" s="202">
        <v>43220</v>
      </c>
      <c r="C197" s="202"/>
      <c r="D197" s="203" t="s">
        <v>773</v>
      </c>
      <c r="E197" s="204" t="s">
        <v>592</v>
      </c>
      <c r="F197" s="204">
        <v>153.5</v>
      </c>
      <c r="G197" s="204"/>
      <c r="H197" s="204">
        <v>196</v>
      </c>
      <c r="I197" s="206">
        <v>196</v>
      </c>
      <c r="J197" s="176" t="s">
        <v>774</v>
      </c>
      <c r="K197" s="177">
        <f t="shared" si="33"/>
        <v>42.5</v>
      </c>
      <c r="L197" s="178">
        <f t="shared" si="34"/>
        <v>0.27687296416938112</v>
      </c>
      <c r="M197" s="173" t="s">
        <v>595</v>
      </c>
      <c r="N197" s="179">
        <v>43605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0">
        <v>115</v>
      </c>
      <c r="B198" s="181">
        <v>43306</v>
      </c>
      <c r="C198" s="181"/>
      <c r="D198" s="182" t="s">
        <v>742</v>
      </c>
      <c r="E198" s="183" t="s">
        <v>592</v>
      </c>
      <c r="F198" s="184">
        <v>27.5</v>
      </c>
      <c r="G198" s="184"/>
      <c r="H198" s="185">
        <v>13.1</v>
      </c>
      <c r="I198" s="185">
        <v>60</v>
      </c>
      <c r="J198" s="186" t="s">
        <v>775</v>
      </c>
      <c r="K198" s="187">
        <v>-14.4</v>
      </c>
      <c r="L198" s="188">
        <v>-0.52363636363636401</v>
      </c>
      <c r="M198" s="184" t="s">
        <v>606</v>
      </c>
      <c r="N198" s="181">
        <v>43138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0">
        <v>116</v>
      </c>
      <c r="B199" s="211">
        <v>43318</v>
      </c>
      <c r="C199" s="211"/>
      <c r="D199" s="189" t="s">
        <v>776</v>
      </c>
      <c r="E199" s="184" t="s">
        <v>592</v>
      </c>
      <c r="F199" s="184">
        <v>148.5</v>
      </c>
      <c r="G199" s="184"/>
      <c r="H199" s="184">
        <v>102</v>
      </c>
      <c r="I199" s="185">
        <v>182</v>
      </c>
      <c r="J199" s="186" t="s">
        <v>777</v>
      </c>
      <c r="K199" s="187">
        <f>H199-F199</f>
        <v>-46.5</v>
      </c>
      <c r="L199" s="188">
        <f>K199/F199</f>
        <v>-0.31313131313131315</v>
      </c>
      <c r="M199" s="184" t="s">
        <v>606</v>
      </c>
      <c r="N199" s="181">
        <v>43661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0">
        <v>117</v>
      </c>
      <c r="B200" s="171">
        <v>43335</v>
      </c>
      <c r="C200" s="171"/>
      <c r="D200" s="172" t="s">
        <v>778</v>
      </c>
      <c r="E200" s="173" t="s">
        <v>592</v>
      </c>
      <c r="F200" s="204">
        <v>285</v>
      </c>
      <c r="G200" s="173"/>
      <c r="H200" s="173">
        <v>355</v>
      </c>
      <c r="I200" s="175">
        <v>364</v>
      </c>
      <c r="J200" s="176" t="s">
        <v>779</v>
      </c>
      <c r="K200" s="177">
        <v>70</v>
      </c>
      <c r="L200" s="178">
        <v>0.24561403508771901</v>
      </c>
      <c r="M200" s="173" t="s">
        <v>595</v>
      </c>
      <c r="N200" s="179">
        <v>43455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0">
        <v>118</v>
      </c>
      <c r="B201" s="171">
        <v>43341</v>
      </c>
      <c r="C201" s="171"/>
      <c r="D201" s="172" t="s">
        <v>399</v>
      </c>
      <c r="E201" s="173" t="s">
        <v>592</v>
      </c>
      <c r="F201" s="204">
        <v>525</v>
      </c>
      <c r="G201" s="173"/>
      <c r="H201" s="173">
        <v>585</v>
      </c>
      <c r="I201" s="175">
        <v>635</v>
      </c>
      <c r="J201" s="176" t="s">
        <v>780</v>
      </c>
      <c r="K201" s="177">
        <f t="shared" ref="K201:K252" si="35">H201-F201</f>
        <v>60</v>
      </c>
      <c r="L201" s="178">
        <f t="shared" ref="L201:L252" si="36">K201/F201</f>
        <v>0.11428571428571428</v>
      </c>
      <c r="M201" s="173" t="s">
        <v>595</v>
      </c>
      <c r="N201" s="179">
        <v>43662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0">
        <v>119</v>
      </c>
      <c r="B202" s="171">
        <v>43395</v>
      </c>
      <c r="C202" s="171"/>
      <c r="D202" s="172" t="s">
        <v>384</v>
      </c>
      <c r="E202" s="173" t="s">
        <v>592</v>
      </c>
      <c r="F202" s="204">
        <v>475</v>
      </c>
      <c r="G202" s="173"/>
      <c r="H202" s="173">
        <v>574</v>
      </c>
      <c r="I202" s="175">
        <v>570</v>
      </c>
      <c r="J202" s="176" t="s">
        <v>682</v>
      </c>
      <c r="K202" s="177">
        <f t="shared" si="35"/>
        <v>99</v>
      </c>
      <c r="L202" s="178">
        <f t="shared" si="36"/>
        <v>0.20842105263157895</v>
      </c>
      <c r="M202" s="173" t="s">
        <v>595</v>
      </c>
      <c r="N202" s="179">
        <v>43403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1">
        <v>120</v>
      </c>
      <c r="B203" s="202">
        <v>43397</v>
      </c>
      <c r="C203" s="202"/>
      <c r="D203" s="203" t="s">
        <v>781</v>
      </c>
      <c r="E203" s="204" t="s">
        <v>592</v>
      </c>
      <c r="F203" s="204">
        <v>707.5</v>
      </c>
      <c r="G203" s="204"/>
      <c r="H203" s="204">
        <v>872</v>
      </c>
      <c r="I203" s="206">
        <v>872</v>
      </c>
      <c r="J203" s="207" t="s">
        <v>682</v>
      </c>
      <c r="K203" s="177">
        <f t="shared" si="35"/>
        <v>164.5</v>
      </c>
      <c r="L203" s="208">
        <f t="shared" si="36"/>
        <v>0.23250883392226149</v>
      </c>
      <c r="M203" s="204" t="s">
        <v>595</v>
      </c>
      <c r="N203" s="209">
        <v>43482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1">
        <v>121</v>
      </c>
      <c r="B204" s="202">
        <v>43398</v>
      </c>
      <c r="C204" s="202"/>
      <c r="D204" s="203" t="s">
        <v>782</v>
      </c>
      <c r="E204" s="204" t="s">
        <v>592</v>
      </c>
      <c r="F204" s="204">
        <v>162</v>
      </c>
      <c r="G204" s="204"/>
      <c r="H204" s="204">
        <v>204</v>
      </c>
      <c r="I204" s="206">
        <v>209</v>
      </c>
      <c r="J204" s="207" t="s">
        <v>783</v>
      </c>
      <c r="K204" s="177">
        <f t="shared" si="35"/>
        <v>42</v>
      </c>
      <c r="L204" s="208">
        <f t="shared" si="36"/>
        <v>0.25925925925925924</v>
      </c>
      <c r="M204" s="204" t="s">
        <v>595</v>
      </c>
      <c r="N204" s="209">
        <v>43539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1">
        <v>122</v>
      </c>
      <c r="B205" s="202">
        <v>43399</v>
      </c>
      <c r="C205" s="202"/>
      <c r="D205" s="203" t="s">
        <v>489</v>
      </c>
      <c r="E205" s="204" t="s">
        <v>592</v>
      </c>
      <c r="F205" s="204">
        <v>240</v>
      </c>
      <c r="G205" s="204"/>
      <c r="H205" s="204">
        <v>297</v>
      </c>
      <c r="I205" s="206">
        <v>297</v>
      </c>
      <c r="J205" s="207" t="s">
        <v>682</v>
      </c>
      <c r="K205" s="213">
        <f t="shared" si="35"/>
        <v>57</v>
      </c>
      <c r="L205" s="208">
        <f t="shared" si="36"/>
        <v>0.23749999999999999</v>
      </c>
      <c r="M205" s="204" t="s">
        <v>595</v>
      </c>
      <c r="N205" s="209">
        <v>43417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0">
        <v>123</v>
      </c>
      <c r="B206" s="171">
        <v>43439</v>
      </c>
      <c r="C206" s="171"/>
      <c r="D206" s="172" t="s">
        <v>784</v>
      </c>
      <c r="E206" s="173" t="s">
        <v>592</v>
      </c>
      <c r="F206" s="173">
        <v>202.5</v>
      </c>
      <c r="G206" s="173"/>
      <c r="H206" s="173">
        <v>255</v>
      </c>
      <c r="I206" s="175">
        <v>252</v>
      </c>
      <c r="J206" s="176" t="s">
        <v>682</v>
      </c>
      <c r="K206" s="177">
        <f t="shared" si="35"/>
        <v>52.5</v>
      </c>
      <c r="L206" s="178">
        <f t="shared" si="36"/>
        <v>0.25925925925925924</v>
      </c>
      <c r="M206" s="173" t="s">
        <v>595</v>
      </c>
      <c r="N206" s="179">
        <v>43542</v>
      </c>
      <c r="O206" s="1"/>
      <c r="P206" s="1"/>
      <c r="Q206" s="1"/>
      <c r="R206" s="6" t="s">
        <v>785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1">
        <v>124</v>
      </c>
      <c r="B207" s="202">
        <v>43465</v>
      </c>
      <c r="C207" s="171"/>
      <c r="D207" s="203" t="s">
        <v>159</v>
      </c>
      <c r="E207" s="204" t="s">
        <v>592</v>
      </c>
      <c r="F207" s="204">
        <v>710</v>
      </c>
      <c r="G207" s="204"/>
      <c r="H207" s="204">
        <v>866</v>
      </c>
      <c r="I207" s="206">
        <v>866</v>
      </c>
      <c r="J207" s="207" t="s">
        <v>682</v>
      </c>
      <c r="K207" s="177">
        <f t="shared" si="35"/>
        <v>156</v>
      </c>
      <c r="L207" s="178">
        <f t="shared" si="36"/>
        <v>0.21971830985915494</v>
      </c>
      <c r="M207" s="173" t="s">
        <v>595</v>
      </c>
      <c r="N207" s="179">
        <v>43553</v>
      </c>
      <c r="O207" s="1"/>
      <c r="P207" s="1"/>
      <c r="Q207" s="1"/>
      <c r="R207" s="6" t="s">
        <v>785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1">
        <v>125</v>
      </c>
      <c r="B208" s="202">
        <v>43522</v>
      </c>
      <c r="C208" s="202"/>
      <c r="D208" s="203" t="s">
        <v>174</v>
      </c>
      <c r="E208" s="204" t="s">
        <v>592</v>
      </c>
      <c r="F208" s="204">
        <v>337.25</v>
      </c>
      <c r="G208" s="204"/>
      <c r="H208" s="204">
        <v>398.5</v>
      </c>
      <c r="I208" s="206">
        <v>411</v>
      </c>
      <c r="J208" s="176" t="s">
        <v>786</v>
      </c>
      <c r="K208" s="177">
        <f t="shared" si="35"/>
        <v>61.25</v>
      </c>
      <c r="L208" s="178">
        <f t="shared" si="36"/>
        <v>0.1816160118606375</v>
      </c>
      <c r="M208" s="173" t="s">
        <v>595</v>
      </c>
      <c r="N208" s="179">
        <v>43760</v>
      </c>
      <c r="O208" s="1"/>
      <c r="P208" s="1"/>
      <c r="Q208" s="1"/>
      <c r="R208" s="6" t="s">
        <v>785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4">
        <v>126</v>
      </c>
      <c r="B209" s="215">
        <v>43559</v>
      </c>
      <c r="C209" s="215"/>
      <c r="D209" s="216" t="s">
        <v>787</v>
      </c>
      <c r="E209" s="217" t="s">
        <v>592</v>
      </c>
      <c r="F209" s="217">
        <v>130</v>
      </c>
      <c r="G209" s="217"/>
      <c r="H209" s="217">
        <v>65</v>
      </c>
      <c r="I209" s="218">
        <v>158</v>
      </c>
      <c r="J209" s="186" t="s">
        <v>788</v>
      </c>
      <c r="K209" s="187">
        <f t="shared" si="35"/>
        <v>-65</v>
      </c>
      <c r="L209" s="188">
        <f t="shared" si="36"/>
        <v>-0.5</v>
      </c>
      <c r="M209" s="184" t="s">
        <v>606</v>
      </c>
      <c r="N209" s="181">
        <v>43726</v>
      </c>
      <c r="O209" s="1"/>
      <c r="P209" s="1"/>
      <c r="Q209" s="1"/>
      <c r="R209" s="6" t="s">
        <v>789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1">
        <v>127</v>
      </c>
      <c r="B210" s="202">
        <v>43017</v>
      </c>
      <c r="C210" s="202"/>
      <c r="D210" s="203" t="s">
        <v>210</v>
      </c>
      <c r="E210" s="204" t="s">
        <v>592</v>
      </c>
      <c r="F210" s="204">
        <v>141.5</v>
      </c>
      <c r="G210" s="204"/>
      <c r="H210" s="204">
        <v>183.5</v>
      </c>
      <c r="I210" s="206">
        <v>210</v>
      </c>
      <c r="J210" s="176" t="s">
        <v>783</v>
      </c>
      <c r="K210" s="177">
        <f t="shared" si="35"/>
        <v>42</v>
      </c>
      <c r="L210" s="178">
        <f t="shared" si="36"/>
        <v>0.29681978798586572</v>
      </c>
      <c r="M210" s="173" t="s">
        <v>595</v>
      </c>
      <c r="N210" s="179">
        <v>43042</v>
      </c>
      <c r="O210" s="1"/>
      <c r="P210" s="1"/>
      <c r="Q210" s="1"/>
      <c r="R210" s="6" t="s">
        <v>789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4">
        <v>128</v>
      </c>
      <c r="B211" s="215">
        <v>43074</v>
      </c>
      <c r="C211" s="215"/>
      <c r="D211" s="216" t="s">
        <v>790</v>
      </c>
      <c r="E211" s="217" t="s">
        <v>592</v>
      </c>
      <c r="F211" s="212">
        <v>172</v>
      </c>
      <c r="G211" s="217"/>
      <c r="H211" s="217">
        <v>155.25</v>
      </c>
      <c r="I211" s="218">
        <v>230</v>
      </c>
      <c r="J211" s="186" t="s">
        <v>791</v>
      </c>
      <c r="K211" s="187">
        <f t="shared" si="35"/>
        <v>-16.75</v>
      </c>
      <c r="L211" s="188">
        <f t="shared" si="36"/>
        <v>-9.7383720930232565E-2</v>
      </c>
      <c r="M211" s="184" t="s">
        <v>606</v>
      </c>
      <c r="N211" s="181">
        <v>43787</v>
      </c>
      <c r="O211" s="1"/>
      <c r="P211" s="1"/>
      <c r="Q211" s="1"/>
      <c r="R211" s="6" t="s">
        <v>789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1">
        <v>129</v>
      </c>
      <c r="B212" s="202">
        <v>43398</v>
      </c>
      <c r="C212" s="202"/>
      <c r="D212" s="203" t="s">
        <v>120</v>
      </c>
      <c r="E212" s="204" t="s">
        <v>592</v>
      </c>
      <c r="F212" s="204">
        <v>698.5</v>
      </c>
      <c r="G212" s="204"/>
      <c r="H212" s="204">
        <v>890</v>
      </c>
      <c r="I212" s="206">
        <v>890</v>
      </c>
      <c r="J212" s="176" t="s">
        <v>792</v>
      </c>
      <c r="K212" s="177">
        <f t="shared" si="35"/>
        <v>191.5</v>
      </c>
      <c r="L212" s="178">
        <f t="shared" si="36"/>
        <v>0.27415891195418757</v>
      </c>
      <c r="M212" s="173" t="s">
        <v>595</v>
      </c>
      <c r="N212" s="179">
        <v>44328</v>
      </c>
      <c r="O212" s="1"/>
      <c r="P212" s="1"/>
      <c r="Q212" s="1"/>
      <c r="R212" s="6" t="s">
        <v>785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1">
        <v>130</v>
      </c>
      <c r="B213" s="202">
        <v>42877</v>
      </c>
      <c r="C213" s="202"/>
      <c r="D213" s="203" t="s">
        <v>793</v>
      </c>
      <c r="E213" s="204" t="s">
        <v>592</v>
      </c>
      <c r="F213" s="204">
        <v>127.6</v>
      </c>
      <c r="G213" s="204"/>
      <c r="H213" s="204">
        <v>138</v>
      </c>
      <c r="I213" s="206">
        <v>190</v>
      </c>
      <c r="J213" s="176" t="s">
        <v>794</v>
      </c>
      <c r="K213" s="177">
        <f t="shared" si="35"/>
        <v>10.400000000000006</v>
      </c>
      <c r="L213" s="178">
        <f t="shared" si="36"/>
        <v>8.1504702194357417E-2</v>
      </c>
      <c r="M213" s="173" t="s">
        <v>595</v>
      </c>
      <c r="N213" s="179">
        <v>43774</v>
      </c>
      <c r="O213" s="1"/>
      <c r="P213" s="1"/>
      <c r="Q213" s="1"/>
      <c r="R213" s="6" t="s">
        <v>789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1">
        <v>131</v>
      </c>
      <c r="B214" s="202">
        <v>43158</v>
      </c>
      <c r="C214" s="202"/>
      <c r="D214" s="203" t="s">
        <v>795</v>
      </c>
      <c r="E214" s="204" t="s">
        <v>592</v>
      </c>
      <c r="F214" s="204">
        <v>317</v>
      </c>
      <c r="G214" s="204"/>
      <c r="H214" s="204">
        <v>382.5</v>
      </c>
      <c r="I214" s="206">
        <v>398</v>
      </c>
      <c r="J214" s="176" t="s">
        <v>796</v>
      </c>
      <c r="K214" s="177">
        <f t="shared" si="35"/>
        <v>65.5</v>
      </c>
      <c r="L214" s="178">
        <f t="shared" si="36"/>
        <v>0.20662460567823343</v>
      </c>
      <c r="M214" s="173" t="s">
        <v>595</v>
      </c>
      <c r="N214" s="179">
        <v>44238</v>
      </c>
      <c r="O214" s="1"/>
      <c r="P214" s="1"/>
      <c r="Q214" s="1"/>
      <c r="R214" s="6" t="s">
        <v>789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4">
        <v>132</v>
      </c>
      <c r="B215" s="215">
        <v>43164</v>
      </c>
      <c r="C215" s="215"/>
      <c r="D215" s="216" t="s">
        <v>166</v>
      </c>
      <c r="E215" s="217" t="s">
        <v>592</v>
      </c>
      <c r="F215" s="212">
        <f>510-14.4</f>
        <v>495.6</v>
      </c>
      <c r="G215" s="217"/>
      <c r="H215" s="217">
        <v>350</v>
      </c>
      <c r="I215" s="218">
        <v>672</v>
      </c>
      <c r="J215" s="186" t="s">
        <v>797</v>
      </c>
      <c r="K215" s="187">
        <f t="shared" si="35"/>
        <v>-145.60000000000002</v>
      </c>
      <c r="L215" s="188">
        <f t="shared" si="36"/>
        <v>-0.29378531073446329</v>
      </c>
      <c r="M215" s="184" t="s">
        <v>606</v>
      </c>
      <c r="N215" s="181">
        <v>43887</v>
      </c>
      <c r="O215" s="1"/>
      <c r="P215" s="1"/>
      <c r="Q215" s="1"/>
      <c r="R215" s="6" t="s">
        <v>785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4">
        <v>133</v>
      </c>
      <c r="B216" s="215">
        <v>43237</v>
      </c>
      <c r="C216" s="215"/>
      <c r="D216" s="216" t="s">
        <v>798</v>
      </c>
      <c r="E216" s="217" t="s">
        <v>592</v>
      </c>
      <c r="F216" s="212">
        <v>230.3</v>
      </c>
      <c r="G216" s="217"/>
      <c r="H216" s="217">
        <v>102.5</v>
      </c>
      <c r="I216" s="218">
        <v>348</v>
      </c>
      <c r="J216" s="186" t="s">
        <v>799</v>
      </c>
      <c r="K216" s="187">
        <f t="shared" si="35"/>
        <v>-127.80000000000001</v>
      </c>
      <c r="L216" s="188">
        <f t="shared" si="36"/>
        <v>-0.55492835432045162</v>
      </c>
      <c r="M216" s="184" t="s">
        <v>606</v>
      </c>
      <c r="N216" s="181">
        <v>43896</v>
      </c>
      <c r="O216" s="1"/>
      <c r="P216" s="1"/>
      <c r="Q216" s="1"/>
      <c r="R216" s="6" t="s">
        <v>785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1">
        <v>134</v>
      </c>
      <c r="B217" s="202">
        <v>43258</v>
      </c>
      <c r="C217" s="202"/>
      <c r="D217" s="203" t="s">
        <v>445</v>
      </c>
      <c r="E217" s="204" t="s">
        <v>592</v>
      </c>
      <c r="F217" s="204">
        <f>342.5-5.1</f>
        <v>337.4</v>
      </c>
      <c r="G217" s="204"/>
      <c r="H217" s="204">
        <v>412.5</v>
      </c>
      <c r="I217" s="206">
        <v>439</v>
      </c>
      <c r="J217" s="176" t="s">
        <v>800</v>
      </c>
      <c r="K217" s="177">
        <f t="shared" si="35"/>
        <v>75.100000000000023</v>
      </c>
      <c r="L217" s="178">
        <f t="shared" si="36"/>
        <v>0.22258446947243635</v>
      </c>
      <c r="M217" s="173" t="s">
        <v>595</v>
      </c>
      <c r="N217" s="179">
        <v>44230</v>
      </c>
      <c r="O217" s="1"/>
      <c r="P217" s="1"/>
      <c r="Q217" s="1"/>
      <c r="R217" s="6" t="s">
        <v>789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5">
        <v>135</v>
      </c>
      <c r="B218" s="194">
        <v>43285</v>
      </c>
      <c r="C218" s="194"/>
      <c r="D218" s="195" t="s">
        <v>58</v>
      </c>
      <c r="E218" s="196" t="s">
        <v>592</v>
      </c>
      <c r="F218" s="196">
        <f>127.5-5.53</f>
        <v>121.97</v>
      </c>
      <c r="G218" s="197"/>
      <c r="H218" s="197">
        <v>122.5</v>
      </c>
      <c r="I218" s="197">
        <v>170</v>
      </c>
      <c r="J218" s="198" t="s">
        <v>801</v>
      </c>
      <c r="K218" s="199">
        <f t="shared" si="35"/>
        <v>0.53000000000000114</v>
      </c>
      <c r="L218" s="200">
        <f t="shared" si="36"/>
        <v>4.3453308190538747E-3</v>
      </c>
      <c r="M218" s="196" t="s">
        <v>615</v>
      </c>
      <c r="N218" s="194">
        <v>44431</v>
      </c>
      <c r="O218" s="1"/>
      <c r="P218" s="1"/>
      <c r="Q218" s="1"/>
      <c r="R218" s="6" t="s">
        <v>785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4">
        <v>136</v>
      </c>
      <c r="B219" s="215">
        <v>43294</v>
      </c>
      <c r="C219" s="215"/>
      <c r="D219" s="216" t="s">
        <v>802</v>
      </c>
      <c r="E219" s="217" t="s">
        <v>592</v>
      </c>
      <c r="F219" s="212">
        <v>46.5</v>
      </c>
      <c r="G219" s="217"/>
      <c r="H219" s="217">
        <v>17</v>
      </c>
      <c r="I219" s="218">
        <v>59</v>
      </c>
      <c r="J219" s="186" t="s">
        <v>803</v>
      </c>
      <c r="K219" s="187">
        <f t="shared" si="35"/>
        <v>-29.5</v>
      </c>
      <c r="L219" s="188">
        <f t="shared" si="36"/>
        <v>-0.63440860215053763</v>
      </c>
      <c r="M219" s="184" t="s">
        <v>606</v>
      </c>
      <c r="N219" s="181">
        <v>43887</v>
      </c>
      <c r="O219" s="1"/>
      <c r="P219" s="1"/>
      <c r="Q219" s="1"/>
      <c r="R219" s="6" t="s">
        <v>785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1">
        <v>137</v>
      </c>
      <c r="B220" s="202">
        <v>43396</v>
      </c>
      <c r="C220" s="202"/>
      <c r="D220" s="203" t="s">
        <v>428</v>
      </c>
      <c r="E220" s="204" t="s">
        <v>592</v>
      </c>
      <c r="F220" s="204">
        <v>156.5</v>
      </c>
      <c r="G220" s="204"/>
      <c r="H220" s="204">
        <v>207.5</v>
      </c>
      <c r="I220" s="206">
        <v>191</v>
      </c>
      <c r="J220" s="176" t="s">
        <v>682</v>
      </c>
      <c r="K220" s="177">
        <f t="shared" si="35"/>
        <v>51</v>
      </c>
      <c r="L220" s="178">
        <f t="shared" si="36"/>
        <v>0.32587859424920129</v>
      </c>
      <c r="M220" s="173" t="s">
        <v>595</v>
      </c>
      <c r="N220" s="179">
        <v>44369</v>
      </c>
      <c r="O220" s="1"/>
      <c r="P220" s="1"/>
      <c r="Q220" s="1"/>
      <c r="R220" s="6" t="s">
        <v>785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1">
        <v>138</v>
      </c>
      <c r="B221" s="202">
        <v>43439</v>
      </c>
      <c r="C221" s="202"/>
      <c r="D221" s="203" t="s">
        <v>347</v>
      </c>
      <c r="E221" s="204" t="s">
        <v>592</v>
      </c>
      <c r="F221" s="204">
        <v>259.5</v>
      </c>
      <c r="G221" s="204"/>
      <c r="H221" s="204">
        <v>320</v>
      </c>
      <c r="I221" s="206">
        <v>320</v>
      </c>
      <c r="J221" s="176" t="s">
        <v>682</v>
      </c>
      <c r="K221" s="177">
        <f t="shared" si="35"/>
        <v>60.5</v>
      </c>
      <c r="L221" s="178">
        <f t="shared" si="36"/>
        <v>0.23314065510597304</v>
      </c>
      <c r="M221" s="173" t="s">
        <v>595</v>
      </c>
      <c r="N221" s="179">
        <v>44323</v>
      </c>
      <c r="O221" s="1"/>
      <c r="P221" s="1"/>
      <c r="Q221" s="1"/>
      <c r="R221" s="6" t="s">
        <v>785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4">
        <v>139</v>
      </c>
      <c r="B222" s="215">
        <v>43439</v>
      </c>
      <c r="C222" s="215"/>
      <c r="D222" s="216" t="s">
        <v>804</v>
      </c>
      <c r="E222" s="217" t="s">
        <v>592</v>
      </c>
      <c r="F222" s="217">
        <v>715</v>
      </c>
      <c r="G222" s="217"/>
      <c r="H222" s="217">
        <v>445</v>
      </c>
      <c r="I222" s="218">
        <v>840</v>
      </c>
      <c r="J222" s="186" t="s">
        <v>805</v>
      </c>
      <c r="K222" s="187">
        <f t="shared" si="35"/>
        <v>-270</v>
      </c>
      <c r="L222" s="188">
        <f t="shared" si="36"/>
        <v>-0.3776223776223776</v>
      </c>
      <c r="M222" s="184" t="s">
        <v>606</v>
      </c>
      <c r="N222" s="181">
        <v>43800</v>
      </c>
      <c r="O222" s="1"/>
      <c r="P222" s="1"/>
      <c r="Q222" s="1"/>
      <c r="R222" s="6" t="s">
        <v>785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1">
        <v>140</v>
      </c>
      <c r="B223" s="202">
        <v>43469</v>
      </c>
      <c r="C223" s="202"/>
      <c r="D223" s="203" t="s">
        <v>180</v>
      </c>
      <c r="E223" s="204" t="s">
        <v>592</v>
      </c>
      <c r="F223" s="204">
        <v>875</v>
      </c>
      <c r="G223" s="204"/>
      <c r="H223" s="204">
        <v>1165</v>
      </c>
      <c r="I223" s="206">
        <v>1185</v>
      </c>
      <c r="J223" s="176" t="s">
        <v>806</v>
      </c>
      <c r="K223" s="177">
        <f t="shared" si="35"/>
        <v>290</v>
      </c>
      <c r="L223" s="178">
        <f t="shared" si="36"/>
        <v>0.33142857142857141</v>
      </c>
      <c r="M223" s="173" t="s">
        <v>595</v>
      </c>
      <c r="N223" s="179">
        <v>43847</v>
      </c>
      <c r="O223" s="1"/>
      <c r="P223" s="1"/>
      <c r="Q223" s="1"/>
      <c r="R223" s="6" t="s">
        <v>785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1">
        <v>141</v>
      </c>
      <c r="B224" s="202">
        <v>43559</v>
      </c>
      <c r="C224" s="202"/>
      <c r="D224" s="203" t="s">
        <v>365</v>
      </c>
      <c r="E224" s="204" t="s">
        <v>592</v>
      </c>
      <c r="F224" s="204">
        <f>387-14.63</f>
        <v>372.37</v>
      </c>
      <c r="G224" s="204"/>
      <c r="H224" s="204">
        <v>490</v>
      </c>
      <c r="I224" s="206">
        <v>490</v>
      </c>
      <c r="J224" s="176" t="s">
        <v>682</v>
      </c>
      <c r="K224" s="177">
        <f t="shared" si="35"/>
        <v>117.63</v>
      </c>
      <c r="L224" s="178">
        <f t="shared" si="36"/>
        <v>0.31589548030185027</v>
      </c>
      <c r="M224" s="173" t="s">
        <v>595</v>
      </c>
      <c r="N224" s="179">
        <v>43850</v>
      </c>
      <c r="O224" s="1"/>
      <c r="P224" s="1"/>
      <c r="Q224" s="1"/>
      <c r="R224" s="6" t="s">
        <v>785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4">
        <v>142</v>
      </c>
      <c r="B225" s="215">
        <v>43578</v>
      </c>
      <c r="C225" s="215"/>
      <c r="D225" s="216" t="s">
        <v>807</v>
      </c>
      <c r="E225" s="217" t="s">
        <v>605</v>
      </c>
      <c r="F225" s="217">
        <v>220</v>
      </c>
      <c r="G225" s="217"/>
      <c r="H225" s="217">
        <v>127.5</v>
      </c>
      <c r="I225" s="218">
        <v>284</v>
      </c>
      <c r="J225" s="186" t="s">
        <v>808</v>
      </c>
      <c r="K225" s="187">
        <f t="shared" si="35"/>
        <v>-92.5</v>
      </c>
      <c r="L225" s="188">
        <f t="shared" si="36"/>
        <v>-0.42045454545454547</v>
      </c>
      <c r="M225" s="184" t="s">
        <v>606</v>
      </c>
      <c r="N225" s="181">
        <v>43896</v>
      </c>
      <c r="O225" s="1"/>
      <c r="P225" s="1"/>
      <c r="Q225" s="1"/>
      <c r="R225" s="6" t="s">
        <v>785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1">
        <v>143</v>
      </c>
      <c r="B226" s="202">
        <v>43622</v>
      </c>
      <c r="C226" s="202"/>
      <c r="D226" s="203" t="s">
        <v>490</v>
      </c>
      <c r="E226" s="204" t="s">
        <v>605</v>
      </c>
      <c r="F226" s="204">
        <v>332.8</v>
      </c>
      <c r="G226" s="204"/>
      <c r="H226" s="204">
        <v>405</v>
      </c>
      <c r="I226" s="206">
        <v>419</v>
      </c>
      <c r="J226" s="176" t="s">
        <v>809</v>
      </c>
      <c r="K226" s="177">
        <f t="shared" si="35"/>
        <v>72.199999999999989</v>
      </c>
      <c r="L226" s="178">
        <f t="shared" si="36"/>
        <v>0.21694711538461534</v>
      </c>
      <c r="M226" s="173" t="s">
        <v>595</v>
      </c>
      <c r="N226" s="179">
        <v>43860</v>
      </c>
      <c r="O226" s="1"/>
      <c r="P226" s="1"/>
      <c r="Q226" s="1"/>
      <c r="R226" s="6" t="s">
        <v>789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5">
        <v>144</v>
      </c>
      <c r="B227" s="194">
        <v>43641</v>
      </c>
      <c r="C227" s="194"/>
      <c r="D227" s="195" t="s">
        <v>172</v>
      </c>
      <c r="E227" s="196" t="s">
        <v>592</v>
      </c>
      <c r="F227" s="196">
        <v>386</v>
      </c>
      <c r="G227" s="197"/>
      <c r="H227" s="197">
        <v>395</v>
      </c>
      <c r="I227" s="197">
        <v>452</v>
      </c>
      <c r="J227" s="198" t="s">
        <v>810</v>
      </c>
      <c r="K227" s="199">
        <f t="shared" si="35"/>
        <v>9</v>
      </c>
      <c r="L227" s="200">
        <f t="shared" si="36"/>
        <v>2.3316062176165803E-2</v>
      </c>
      <c r="M227" s="196" t="s">
        <v>615</v>
      </c>
      <c r="N227" s="194">
        <v>43868</v>
      </c>
      <c r="O227" s="1"/>
      <c r="P227" s="1"/>
      <c r="Q227" s="1"/>
      <c r="R227" s="6" t="s">
        <v>789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5">
        <v>145</v>
      </c>
      <c r="B228" s="194">
        <v>43707</v>
      </c>
      <c r="C228" s="194"/>
      <c r="D228" s="195" t="s">
        <v>146</v>
      </c>
      <c r="E228" s="196" t="s">
        <v>592</v>
      </c>
      <c r="F228" s="196">
        <v>137.5</v>
      </c>
      <c r="G228" s="197"/>
      <c r="H228" s="197">
        <v>138.5</v>
      </c>
      <c r="I228" s="197">
        <v>190</v>
      </c>
      <c r="J228" s="198" t="s">
        <v>811</v>
      </c>
      <c r="K228" s="199">
        <f t="shared" si="35"/>
        <v>1</v>
      </c>
      <c r="L228" s="200">
        <f t="shared" si="36"/>
        <v>7.2727272727272727E-3</v>
      </c>
      <c r="M228" s="196" t="s">
        <v>615</v>
      </c>
      <c r="N228" s="194">
        <v>44432</v>
      </c>
      <c r="O228" s="1"/>
      <c r="P228" s="1"/>
      <c r="Q228" s="1"/>
      <c r="R228" s="6" t="s">
        <v>785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1">
        <v>146</v>
      </c>
      <c r="B229" s="202">
        <v>43731</v>
      </c>
      <c r="C229" s="202"/>
      <c r="D229" s="203" t="s">
        <v>438</v>
      </c>
      <c r="E229" s="204" t="s">
        <v>592</v>
      </c>
      <c r="F229" s="204">
        <v>235</v>
      </c>
      <c r="G229" s="204"/>
      <c r="H229" s="204">
        <v>295</v>
      </c>
      <c r="I229" s="206">
        <v>296</v>
      </c>
      <c r="J229" s="176" t="s">
        <v>812</v>
      </c>
      <c r="K229" s="177">
        <f t="shared" si="35"/>
        <v>60</v>
      </c>
      <c r="L229" s="178">
        <f t="shared" si="36"/>
        <v>0.25531914893617019</v>
      </c>
      <c r="M229" s="173" t="s">
        <v>595</v>
      </c>
      <c r="N229" s="179">
        <v>43844</v>
      </c>
      <c r="O229" s="1"/>
      <c r="P229" s="1"/>
      <c r="Q229" s="1"/>
      <c r="R229" s="6" t="s">
        <v>789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1">
        <v>147</v>
      </c>
      <c r="B230" s="202">
        <v>43752</v>
      </c>
      <c r="C230" s="202"/>
      <c r="D230" s="203" t="s">
        <v>813</v>
      </c>
      <c r="E230" s="204" t="s">
        <v>592</v>
      </c>
      <c r="F230" s="204">
        <v>277.5</v>
      </c>
      <c r="G230" s="204"/>
      <c r="H230" s="204">
        <v>333</v>
      </c>
      <c r="I230" s="206">
        <v>333</v>
      </c>
      <c r="J230" s="176" t="s">
        <v>814</v>
      </c>
      <c r="K230" s="177">
        <f t="shared" si="35"/>
        <v>55.5</v>
      </c>
      <c r="L230" s="178">
        <f t="shared" si="36"/>
        <v>0.2</v>
      </c>
      <c r="M230" s="173" t="s">
        <v>595</v>
      </c>
      <c r="N230" s="179">
        <v>43846</v>
      </c>
      <c r="O230" s="1"/>
      <c r="P230" s="1"/>
      <c r="Q230" s="1"/>
      <c r="R230" s="6" t="s">
        <v>785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1">
        <v>148</v>
      </c>
      <c r="B231" s="202">
        <v>43752</v>
      </c>
      <c r="C231" s="202"/>
      <c r="D231" s="203" t="s">
        <v>815</v>
      </c>
      <c r="E231" s="204" t="s">
        <v>592</v>
      </c>
      <c r="F231" s="204">
        <v>930</v>
      </c>
      <c r="G231" s="204"/>
      <c r="H231" s="204">
        <v>1165</v>
      </c>
      <c r="I231" s="206">
        <v>1200</v>
      </c>
      <c r="J231" s="176" t="s">
        <v>816</v>
      </c>
      <c r="K231" s="177">
        <f t="shared" si="35"/>
        <v>235</v>
      </c>
      <c r="L231" s="178">
        <f t="shared" si="36"/>
        <v>0.25268817204301075</v>
      </c>
      <c r="M231" s="173" t="s">
        <v>595</v>
      </c>
      <c r="N231" s="179">
        <v>43847</v>
      </c>
      <c r="O231" s="1"/>
      <c r="P231" s="1"/>
      <c r="Q231" s="1"/>
      <c r="R231" s="6" t="s">
        <v>789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1">
        <v>149</v>
      </c>
      <c r="B232" s="202">
        <v>43753</v>
      </c>
      <c r="C232" s="202"/>
      <c r="D232" s="203" t="s">
        <v>817</v>
      </c>
      <c r="E232" s="204" t="s">
        <v>592</v>
      </c>
      <c r="F232" s="174">
        <v>111</v>
      </c>
      <c r="G232" s="204"/>
      <c r="H232" s="204">
        <v>141</v>
      </c>
      <c r="I232" s="206">
        <v>141</v>
      </c>
      <c r="J232" s="176" t="s">
        <v>818</v>
      </c>
      <c r="K232" s="177">
        <f t="shared" si="35"/>
        <v>30</v>
      </c>
      <c r="L232" s="178">
        <f t="shared" si="36"/>
        <v>0.27027027027027029</v>
      </c>
      <c r="M232" s="173" t="s">
        <v>595</v>
      </c>
      <c r="N232" s="179">
        <v>44328</v>
      </c>
      <c r="O232" s="1"/>
      <c r="P232" s="1"/>
      <c r="Q232" s="1"/>
      <c r="R232" s="6" t="s">
        <v>789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1">
        <v>150</v>
      </c>
      <c r="B233" s="202">
        <v>43753</v>
      </c>
      <c r="C233" s="202"/>
      <c r="D233" s="203" t="s">
        <v>819</v>
      </c>
      <c r="E233" s="204" t="s">
        <v>592</v>
      </c>
      <c r="F233" s="174">
        <v>296</v>
      </c>
      <c r="G233" s="204"/>
      <c r="H233" s="204">
        <v>370</v>
      </c>
      <c r="I233" s="206">
        <v>370</v>
      </c>
      <c r="J233" s="176" t="s">
        <v>682</v>
      </c>
      <c r="K233" s="177">
        <f t="shared" si="35"/>
        <v>74</v>
      </c>
      <c r="L233" s="178">
        <f t="shared" si="36"/>
        <v>0.25</v>
      </c>
      <c r="M233" s="173" t="s">
        <v>595</v>
      </c>
      <c r="N233" s="179">
        <v>43853</v>
      </c>
      <c r="O233" s="1"/>
      <c r="P233" s="1"/>
      <c r="Q233" s="1"/>
      <c r="R233" s="6" t="s">
        <v>789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1">
        <v>151</v>
      </c>
      <c r="B234" s="202">
        <v>43754</v>
      </c>
      <c r="C234" s="202"/>
      <c r="D234" s="203" t="s">
        <v>820</v>
      </c>
      <c r="E234" s="204" t="s">
        <v>592</v>
      </c>
      <c r="F234" s="174">
        <v>300</v>
      </c>
      <c r="G234" s="204"/>
      <c r="H234" s="204">
        <v>382.5</v>
      </c>
      <c r="I234" s="206">
        <v>344</v>
      </c>
      <c r="J234" s="176" t="s">
        <v>821</v>
      </c>
      <c r="K234" s="177">
        <f t="shared" si="35"/>
        <v>82.5</v>
      </c>
      <c r="L234" s="178">
        <f t="shared" si="36"/>
        <v>0.27500000000000002</v>
      </c>
      <c r="M234" s="173" t="s">
        <v>595</v>
      </c>
      <c r="N234" s="179">
        <v>44238</v>
      </c>
      <c r="O234" s="1"/>
      <c r="P234" s="1"/>
      <c r="Q234" s="1"/>
      <c r="R234" s="6" t="s">
        <v>789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1">
        <v>152</v>
      </c>
      <c r="B235" s="202">
        <v>43832</v>
      </c>
      <c r="C235" s="202"/>
      <c r="D235" s="203" t="s">
        <v>822</v>
      </c>
      <c r="E235" s="204" t="s">
        <v>592</v>
      </c>
      <c r="F235" s="174">
        <v>495</v>
      </c>
      <c r="G235" s="204"/>
      <c r="H235" s="204">
        <v>595</v>
      </c>
      <c r="I235" s="206">
        <v>590</v>
      </c>
      <c r="J235" s="176" t="s">
        <v>618</v>
      </c>
      <c r="K235" s="177">
        <f t="shared" si="35"/>
        <v>100</v>
      </c>
      <c r="L235" s="178">
        <f t="shared" si="36"/>
        <v>0.20202020202020202</v>
      </c>
      <c r="M235" s="173" t="s">
        <v>595</v>
      </c>
      <c r="N235" s="179">
        <v>44589</v>
      </c>
      <c r="O235" s="1"/>
      <c r="P235" s="1"/>
      <c r="Q235" s="1"/>
      <c r="R235" s="6" t="s">
        <v>789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1">
        <v>153</v>
      </c>
      <c r="B236" s="202">
        <v>43966</v>
      </c>
      <c r="C236" s="202"/>
      <c r="D236" s="203" t="s">
        <v>76</v>
      </c>
      <c r="E236" s="204" t="s">
        <v>592</v>
      </c>
      <c r="F236" s="174">
        <v>67.5</v>
      </c>
      <c r="G236" s="204"/>
      <c r="H236" s="204">
        <v>86</v>
      </c>
      <c r="I236" s="206">
        <v>86</v>
      </c>
      <c r="J236" s="176" t="s">
        <v>823</v>
      </c>
      <c r="K236" s="177">
        <f t="shared" si="35"/>
        <v>18.5</v>
      </c>
      <c r="L236" s="178">
        <f t="shared" si="36"/>
        <v>0.27407407407407408</v>
      </c>
      <c r="M236" s="173" t="s">
        <v>595</v>
      </c>
      <c r="N236" s="179">
        <v>44008</v>
      </c>
      <c r="O236" s="1"/>
      <c r="P236" s="1"/>
      <c r="Q236" s="1"/>
      <c r="R236" s="6" t="s">
        <v>789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1">
        <v>154</v>
      </c>
      <c r="B237" s="202">
        <v>44035</v>
      </c>
      <c r="C237" s="202"/>
      <c r="D237" s="203" t="s">
        <v>489</v>
      </c>
      <c r="E237" s="204" t="s">
        <v>592</v>
      </c>
      <c r="F237" s="174">
        <v>231</v>
      </c>
      <c r="G237" s="204"/>
      <c r="H237" s="204">
        <v>281</v>
      </c>
      <c r="I237" s="206">
        <v>281</v>
      </c>
      <c r="J237" s="176" t="s">
        <v>682</v>
      </c>
      <c r="K237" s="177">
        <f t="shared" si="35"/>
        <v>50</v>
      </c>
      <c r="L237" s="178">
        <f t="shared" si="36"/>
        <v>0.21645021645021645</v>
      </c>
      <c r="M237" s="173" t="s">
        <v>595</v>
      </c>
      <c r="N237" s="179">
        <v>44358</v>
      </c>
      <c r="O237" s="1"/>
      <c r="P237" s="1"/>
      <c r="Q237" s="1"/>
      <c r="R237" s="6" t="s">
        <v>789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1">
        <v>155</v>
      </c>
      <c r="B238" s="202">
        <v>44092</v>
      </c>
      <c r="C238" s="202"/>
      <c r="D238" s="203" t="s">
        <v>144</v>
      </c>
      <c r="E238" s="204" t="s">
        <v>592</v>
      </c>
      <c r="F238" s="204">
        <v>206</v>
      </c>
      <c r="G238" s="204"/>
      <c r="H238" s="204">
        <v>248</v>
      </c>
      <c r="I238" s="206">
        <v>248</v>
      </c>
      <c r="J238" s="176" t="s">
        <v>682</v>
      </c>
      <c r="K238" s="177">
        <f t="shared" si="35"/>
        <v>42</v>
      </c>
      <c r="L238" s="178">
        <f t="shared" si="36"/>
        <v>0.20388349514563106</v>
      </c>
      <c r="M238" s="173" t="s">
        <v>595</v>
      </c>
      <c r="N238" s="179">
        <v>44214</v>
      </c>
      <c r="O238" s="1"/>
      <c r="P238" s="1"/>
      <c r="Q238" s="1"/>
      <c r="R238" s="6" t="s">
        <v>789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1">
        <v>156</v>
      </c>
      <c r="B239" s="202">
        <v>44140</v>
      </c>
      <c r="C239" s="202"/>
      <c r="D239" s="203" t="s">
        <v>144</v>
      </c>
      <c r="E239" s="204" t="s">
        <v>592</v>
      </c>
      <c r="F239" s="204">
        <v>182.5</v>
      </c>
      <c r="G239" s="204"/>
      <c r="H239" s="204">
        <v>248</v>
      </c>
      <c r="I239" s="206">
        <v>248</v>
      </c>
      <c r="J239" s="176" t="s">
        <v>682</v>
      </c>
      <c r="K239" s="177">
        <f t="shared" si="35"/>
        <v>65.5</v>
      </c>
      <c r="L239" s="178">
        <f t="shared" si="36"/>
        <v>0.35890410958904112</v>
      </c>
      <c r="M239" s="173" t="s">
        <v>595</v>
      </c>
      <c r="N239" s="179">
        <v>44214</v>
      </c>
      <c r="O239" s="1"/>
      <c r="P239" s="1"/>
      <c r="Q239" s="1"/>
      <c r="R239" s="6" t="s">
        <v>789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1">
        <v>157</v>
      </c>
      <c r="B240" s="202">
        <v>44140</v>
      </c>
      <c r="C240" s="202"/>
      <c r="D240" s="203" t="s">
        <v>347</v>
      </c>
      <c r="E240" s="204" t="s">
        <v>592</v>
      </c>
      <c r="F240" s="204">
        <v>247.5</v>
      </c>
      <c r="G240" s="204"/>
      <c r="H240" s="204">
        <v>320</v>
      </c>
      <c r="I240" s="206">
        <v>320</v>
      </c>
      <c r="J240" s="176" t="s">
        <v>682</v>
      </c>
      <c r="K240" s="177">
        <f t="shared" si="35"/>
        <v>72.5</v>
      </c>
      <c r="L240" s="178">
        <f t="shared" si="36"/>
        <v>0.29292929292929293</v>
      </c>
      <c r="M240" s="173" t="s">
        <v>595</v>
      </c>
      <c r="N240" s="179">
        <v>44323</v>
      </c>
      <c r="O240" s="1"/>
      <c r="P240" s="1"/>
      <c r="Q240" s="1"/>
      <c r="R240" s="6" t="s">
        <v>789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1">
        <v>158</v>
      </c>
      <c r="B241" s="202">
        <v>44140</v>
      </c>
      <c r="C241" s="202"/>
      <c r="D241" s="203" t="s">
        <v>203</v>
      </c>
      <c r="E241" s="204" t="s">
        <v>592</v>
      </c>
      <c r="F241" s="174">
        <v>925</v>
      </c>
      <c r="G241" s="204"/>
      <c r="H241" s="204">
        <v>1095</v>
      </c>
      <c r="I241" s="206">
        <v>1093</v>
      </c>
      <c r="J241" s="176" t="s">
        <v>824</v>
      </c>
      <c r="K241" s="177">
        <f t="shared" si="35"/>
        <v>170</v>
      </c>
      <c r="L241" s="178">
        <f t="shared" si="36"/>
        <v>0.18378378378378379</v>
      </c>
      <c r="M241" s="173" t="s">
        <v>595</v>
      </c>
      <c r="N241" s="179">
        <v>44201</v>
      </c>
      <c r="O241" s="1"/>
      <c r="P241" s="1"/>
      <c r="Q241" s="1"/>
      <c r="R241" s="6" t="s">
        <v>789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1">
        <v>159</v>
      </c>
      <c r="B242" s="202">
        <v>44140</v>
      </c>
      <c r="C242" s="202"/>
      <c r="D242" s="203" t="s">
        <v>365</v>
      </c>
      <c r="E242" s="204" t="s">
        <v>592</v>
      </c>
      <c r="F242" s="174">
        <v>332.5</v>
      </c>
      <c r="G242" s="204"/>
      <c r="H242" s="204">
        <v>393</v>
      </c>
      <c r="I242" s="206">
        <v>406</v>
      </c>
      <c r="J242" s="176" t="s">
        <v>825</v>
      </c>
      <c r="K242" s="177">
        <f t="shared" si="35"/>
        <v>60.5</v>
      </c>
      <c r="L242" s="178">
        <f t="shared" si="36"/>
        <v>0.18195488721804512</v>
      </c>
      <c r="M242" s="173" t="s">
        <v>595</v>
      </c>
      <c r="N242" s="179">
        <v>44256</v>
      </c>
      <c r="O242" s="1"/>
      <c r="P242" s="1"/>
      <c r="Q242" s="1"/>
      <c r="R242" s="6" t="s">
        <v>789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1">
        <v>160</v>
      </c>
      <c r="B243" s="202">
        <v>44141</v>
      </c>
      <c r="C243" s="202"/>
      <c r="D243" s="203" t="s">
        <v>489</v>
      </c>
      <c r="E243" s="204" t="s">
        <v>592</v>
      </c>
      <c r="F243" s="174">
        <v>231</v>
      </c>
      <c r="G243" s="204"/>
      <c r="H243" s="204">
        <v>281</v>
      </c>
      <c r="I243" s="206">
        <v>281</v>
      </c>
      <c r="J243" s="176" t="s">
        <v>682</v>
      </c>
      <c r="K243" s="177">
        <f t="shared" si="35"/>
        <v>50</v>
      </c>
      <c r="L243" s="178">
        <f t="shared" si="36"/>
        <v>0.21645021645021645</v>
      </c>
      <c r="M243" s="173" t="s">
        <v>595</v>
      </c>
      <c r="N243" s="179">
        <v>44358</v>
      </c>
      <c r="O243" s="1"/>
      <c r="P243" s="1"/>
      <c r="Q243" s="1"/>
      <c r="R243" s="6" t="s">
        <v>789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1">
        <v>161</v>
      </c>
      <c r="B244" s="202">
        <v>44187</v>
      </c>
      <c r="C244" s="202"/>
      <c r="D244" s="203" t="s">
        <v>826</v>
      </c>
      <c r="E244" s="204" t="s">
        <v>592</v>
      </c>
      <c r="F244" s="174">
        <v>190</v>
      </c>
      <c r="G244" s="204"/>
      <c r="H244" s="204">
        <v>239</v>
      </c>
      <c r="I244" s="206">
        <v>239</v>
      </c>
      <c r="J244" s="176" t="s">
        <v>827</v>
      </c>
      <c r="K244" s="177">
        <f t="shared" si="35"/>
        <v>49</v>
      </c>
      <c r="L244" s="178">
        <f t="shared" si="36"/>
        <v>0.25789473684210529</v>
      </c>
      <c r="M244" s="173" t="s">
        <v>595</v>
      </c>
      <c r="N244" s="179">
        <v>44844</v>
      </c>
      <c r="O244" s="1"/>
      <c r="P244" s="1"/>
      <c r="Q244" s="1"/>
      <c r="R244" s="6" t="s">
        <v>789</v>
      </c>
    </row>
    <row r="245" spans="1:26" ht="12.75" customHeight="1">
      <c r="A245" s="201">
        <v>162</v>
      </c>
      <c r="B245" s="202">
        <v>44258</v>
      </c>
      <c r="C245" s="202"/>
      <c r="D245" s="203" t="s">
        <v>822</v>
      </c>
      <c r="E245" s="204" t="s">
        <v>592</v>
      </c>
      <c r="F245" s="174">
        <v>495</v>
      </c>
      <c r="G245" s="204"/>
      <c r="H245" s="204">
        <v>595</v>
      </c>
      <c r="I245" s="206">
        <v>590</v>
      </c>
      <c r="J245" s="176" t="s">
        <v>618</v>
      </c>
      <c r="K245" s="177">
        <f t="shared" si="35"/>
        <v>100</v>
      </c>
      <c r="L245" s="178">
        <f t="shared" si="36"/>
        <v>0.20202020202020202</v>
      </c>
      <c r="M245" s="173" t="s">
        <v>595</v>
      </c>
      <c r="N245" s="179">
        <v>44589</v>
      </c>
      <c r="O245" s="1"/>
      <c r="P245" s="1"/>
      <c r="R245" s="6" t="s">
        <v>789</v>
      </c>
    </row>
    <row r="246" spans="1:26" ht="12.75" customHeight="1">
      <c r="A246" s="201">
        <v>163</v>
      </c>
      <c r="B246" s="202">
        <v>44274</v>
      </c>
      <c r="C246" s="202"/>
      <c r="D246" s="203" t="s">
        <v>365</v>
      </c>
      <c r="E246" s="204" t="s">
        <v>592</v>
      </c>
      <c r="F246" s="174">
        <v>355</v>
      </c>
      <c r="G246" s="204"/>
      <c r="H246" s="204">
        <v>422.5</v>
      </c>
      <c r="I246" s="206">
        <v>420</v>
      </c>
      <c r="J246" s="176" t="s">
        <v>828</v>
      </c>
      <c r="K246" s="177">
        <f t="shared" si="35"/>
        <v>67.5</v>
      </c>
      <c r="L246" s="178">
        <f t="shared" si="36"/>
        <v>0.19014084507042253</v>
      </c>
      <c r="M246" s="173" t="s">
        <v>595</v>
      </c>
      <c r="N246" s="179">
        <v>44361</v>
      </c>
      <c r="O246" s="1"/>
      <c r="R246" s="219" t="s">
        <v>789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01">
        <v>164</v>
      </c>
      <c r="B247" s="202">
        <v>44295</v>
      </c>
      <c r="C247" s="202"/>
      <c r="D247" s="203" t="s">
        <v>327</v>
      </c>
      <c r="E247" s="204" t="s">
        <v>592</v>
      </c>
      <c r="F247" s="174">
        <v>555</v>
      </c>
      <c r="G247" s="204"/>
      <c r="H247" s="204">
        <v>663</v>
      </c>
      <c r="I247" s="206">
        <v>663</v>
      </c>
      <c r="J247" s="176" t="s">
        <v>829</v>
      </c>
      <c r="K247" s="177">
        <f t="shared" si="35"/>
        <v>108</v>
      </c>
      <c r="L247" s="178">
        <f t="shared" si="36"/>
        <v>0.19459459459459461</v>
      </c>
      <c r="M247" s="173" t="s">
        <v>595</v>
      </c>
      <c r="N247" s="179">
        <v>44321</v>
      </c>
      <c r="O247" s="1"/>
      <c r="P247" s="1"/>
      <c r="Q247" s="1"/>
      <c r="R247" s="219" t="s">
        <v>789</v>
      </c>
    </row>
    <row r="248" spans="1:26" ht="12.75" customHeight="1">
      <c r="A248" s="201">
        <v>165</v>
      </c>
      <c r="B248" s="202">
        <v>44308</v>
      </c>
      <c r="C248" s="202"/>
      <c r="D248" s="203" t="s">
        <v>793</v>
      </c>
      <c r="E248" s="204" t="s">
        <v>592</v>
      </c>
      <c r="F248" s="174">
        <v>126.5</v>
      </c>
      <c r="G248" s="204"/>
      <c r="H248" s="204">
        <v>155</v>
      </c>
      <c r="I248" s="206">
        <v>155</v>
      </c>
      <c r="J248" s="176" t="s">
        <v>682</v>
      </c>
      <c r="K248" s="177">
        <f t="shared" si="35"/>
        <v>28.5</v>
      </c>
      <c r="L248" s="178">
        <f t="shared" si="36"/>
        <v>0.22529644268774704</v>
      </c>
      <c r="M248" s="173" t="s">
        <v>595</v>
      </c>
      <c r="N248" s="179">
        <v>44362</v>
      </c>
      <c r="O248" s="1"/>
      <c r="R248" s="219" t="s">
        <v>789</v>
      </c>
    </row>
    <row r="249" spans="1:26" ht="12.75" customHeight="1">
      <c r="A249" s="180">
        <v>166</v>
      </c>
      <c r="B249" s="211">
        <v>44368</v>
      </c>
      <c r="C249" s="211"/>
      <c r="D249" s="182" t="s">
        <v>830</v>
      </c>
      <c r="E249" s="184" t="s">
        <v>592</v>
      </c>
      <c r="F249" s="212">
        <v>287.5</v>
      </c>
      <c r="G249" s="184"/>
      <c r="H249" s="184">
        <v>245</v>
      </c>
      <c r="I249" s="185">
        <v>344</v>
      </c>
      <c r="J249" s="186" t="s">
        <v>831</v>
      </c>
      <c r="K249" s="187">
        <f t="shared" si="35"/>
        <v>-42.5</v>
      </c>
      <c r="L249" s="188">
        <f t="shared" si="36"/>
        <v>-0.14782608695652175</v>
      </c>
      <c r="M249" s="184" t="s">
        <v>606</v>
      </c>
      <c r="N249" s="181">
        <v>44508</v>
      </c>
      <c r="O249" s="1"/>
      <c r="R249" s="219" t="s">
        <v>789</v>
      </c>
    </row>
    <row r="250" spans="1:26" ht="12.75" customHeight="1">
      <c r="A250" s="201">
        <v>167</v>
      </c>
      <c r="B250" s="202">
        <v>44368</v>
      </c>
      <c r="C250" s="202"/>
      <c r="D250" s="203" t="s">
        <v>489</v>
      </c>
      <c r="E250" s="204" t="s">
        <v>592</v>
      </c>
      <c r="F250" s="174">
        <v>241</v>
      </c>
      <c r="G250" s="204"/>
      <c r="H250" s="204">
        <v>298</v>
      </c>
      <c r="I250" s="206">
        <v>320</v>
      </c>
      <c r="J250" s="176" t="s">
        <v>682</v>
      </c>
      <c r="K250" s="177">
        <f t="shared" si="35"/>
        <v>57</v>
      </c>
      <c r="L250" s="178">
        <f t="shared" si="36"/>
        <v>0.23651452282157676</v>
      </c>
      <c r="M250" s="173" t="s">
        <v>595</v>
      </c>
      <c r="N250" s="179">
        <v>44802</v>
      </c>
      <c r="O250" s="41"/>
      <c r="R250" s="219" t="s">
        <v>789</v>
      </c>
    </row>
    <row r="251" spans="1:26" ht="12.75" customHeight="1">
      <c r="A251" s="201">
        <v>168</v>
      </c>
      <c r="B251" s="202">
        <v>44406</v>
      </c>
      <c r="C251" s="202"/>
      <c r="D251" s="203" t="s">
        <v>793</v>
      </c>
      <c r="E251" s="204" t="s">
        <v>592</v>
      </c>
      <c r="F251" s="174">
        <v>162.5</v>
      </c>
      <c r="G251" s="204"/>
      <c r="H251" s="204">
        <v>200</v>
      </c>
      <c r="I251" s="206">
        <v>200</v>
      </c>
      <c r="J251" s="176" t="s">
        <v>682</v>
      </c>
      <c r="K251" s="177">
        <f t="shared" si="35"/>
        <v>37.5</v>
      </c>
      <c r="L251" s="178">
        <f t="shared" si="36"/>
        <v>0.23076923076923078</v>
      </c>
      <c r="M251" s="173" t="s">
        <v>595</v>
      </c>
      <c r="N251" s="179">
        <v>44802</v>
      </c>
      <c r="O251" s="1"/>
      <c r="R251" s="219" t="s">
        <v>789</v>
      </c>
    </row>
    <row r="252" spans="1:26" ht="12.75" customHeight="1">
      <c r="A252" s="201">
        <v>169</v>
      </c>
      <c r="B252" s="202">
        <v>44462</v>
      </c>
      <c r="C252" s="202"/>
      <c r="D252" s="203" t="s">
        <v>446</v>
      </c>
      <c r="E252" s="204" t="s">
        <v>592</v>
      </c>
      <c r="F252" s="174">
        <v>1235</v>
      </c>
      <c r="G252" s="204"/>
      <c r="H252" s="204">
        <v>1505</v>
      </c>
      <c r="I252" s="206">
        <v>1500</v>
      </c>
      <c r="J252" s="176" t="s">
        <v>682</v>
      </c>
      <c r="K252" s="177">
        <f t="shared" si="35"/>
        <v>270</v>
      </c>
      <c r="L252" s="178">
        <f t="shared" si="36"/>
        <v>0.21862348178137653</v>
      </c>
      <c r="M252" s="173" t="s">
        <v>595</v>
      </c>
      <c r="N252" s="179">
        <v>44564</v>
      </c>
      <c r="O252" s="1"/>
      <c r="R252" s="219" t="s">
        <v>789</v>
      </c>
    </row>
    <row r="253" spans="1:26" ht="12.75" customHeight="1">
      <c r="A253" s="220">
        <v>170</v>
      </c>
      <c r="B253" s="221">
        <v>44480</v>
      </c>
      <c r="C253" s="221"/>
      <c r="D253" s="222" t="s">
        <v>832</v>
      </c>
      <c r="E253" s="223" t="s">
        <v>592</v>
      </c>
      <c r="F253" s="60">
        <v>58.75</v>
      </c>
      <c r="G253" s="223"/>
      <c r="H253" s="224"/>
      <c r="I253" s="56"/>
      <c r="J253" s="225" t="s">
        <v>593</v>
      </c>
      <c r="K253" s="220"/>
      <c r="L253" s="221"/>
      <c r="M253" s="221"/>
      <c r="N253" s="222"/>
      <c r="O253" s="41"/>
      <c r="R253" s="219" t="s">
        <v>789</v>
      </c>
    </row>
    <row r="254" spans="1:26" ht="12.75" customHeight="1">
      <c r="A254" s="226">
        <v>171</v>
      </c>
      <c r="B254" s="227">
        <v>44481</v>
      </c>
      <c r="C254" s="227"/>
      <c r="D254" s="228" t="s">
        <v>278</v>
      </c>
      <c r="E254" s="56" t="s">
        <v>592</v>
      </c>
      <c r="F254" s="229" t="s">
        <v>833</v>
      </c>
      <c r="G254" s="56"/>
      <c r="H254" s="56"/>
      <c r="I254" s="56">
        <v>380</v>
      </c>
      <c r="J254" s="230" t="s">
        <v>593</v>
      </c>
      <c r="K254" s="226"/>
      <c r="L254" s="227"/>
      <c r="M254" s="227"/>
      <c r="N254" s="228"/>
      <c r="O254" s="41"/>
      <c r="R254" s="219" t="s">
        <v>789</v>
      </c>
    </row>
    <row r="255" spans="1:26" ht="12.75" customHeight="1">
      <c r="A255" s="201">
        <v>172</v>
      </c>
      <c r="B255" s="202">
        <v>44481</v>
      </c>
      <c r="C255" s="202"/>
      <c r="D255" s="203" t="s">
        <v>834</v>
      </c>
      <c r="E255" s="204" t="s">
        <v>592</v>
      </c>
      <c r="F255" s="174">
        <v>45.5</v>
      </c>
      <c r="G255" s="204"/>
      <c r="H255" s="204">
        <v>56.5</v>
      </c>
      <c r="I255" s="206">
        <v>56</v>
      </c>
      <c r="J255" s="176" t="s">
        <v>682</v>
      </c>
      <c r="K255" s="177">
        <f t="shared" ref="K255:K256" si="37">H255-F255</f>
        <v>11</v>
      </c>
      <c r="L255" s="178">
        <f t="shared" ref="L255:L256" si="38">K255/F255</f>
        <v>0.24175824175824176</v>
      </c>
      <c r="M255" s="173" t="s">
        <v>595</v>
      </c>
      <c r="N255" s="179">
        <v>44881</v>
      </c>
      <c r="O255" s="41"/>
      <c r="R255" s="219"/>
    </row>
    <row r="256" spans="1:26" ht="12.75" customHeight="1">
      <c r="A256" s="201">
        <v>173</v>
      </c>
      <c r="B256" s="202">
        <v>44551</v>
      </c>
      <c r="C256" s="202"/>
      <c r="D256" s="203" t="s">
        <v>131</v>
      </c>
      <c r="E256" s="204" t="s">
        <v>592</v>
      </c>
      <c r="F256" s="174">
        <v>2300</v>
      </c>
      <c r="G256" s="204"/>
      <c r="H256" s="204">
        <f>(2820+2200)/2</f>
        <v>2510</v>
      </c>
      <c r="I256" s="206">
        <v>3000</v>
      </c>
      <c r="J256" s="176" t="s">
        <v>835</v>
      </c>
      <c r="K256" s="177">
        <f t="shared" si="37"/>
        <v>210</v>
      </c>
      <c r="L256" s="178">
        <f t="shared" si="38"/>
        <v>9.1304347826086957E-2</v>
      </c>
      <c r="M256" s="173" t="s">
        <v>595</v>
      </c>
      <c r="N256" s="179">
        <v>44649</v>
      </c>
      <c r="O256" s="1"/>
      <c r="R256" s="219"/>
    </row>
    <row r="257" spans="1:38" ht="12.75" customHeight="1">
      <c r="A257" s="201">
        <v>174</v>
      </c>
      <c r="B257" s="202">
        <v>44606</v>
      </c>
      <c r="C257" s="202"/>
      <c r="D257" s="203" t="s">
        <v>436</v>
      </c>
      <c r="E257" s="204" t="s">
        <v>592</v>
      </c>
      <c r="F257" s="174">
        <v>635</v>
      </c>
      <c r="G257" s="204"/>
      <c r="H257" s="204">
        <v>700</v>
      </c>
      <c r="I257" s="206">
        <v>764</v>
      </c>
      <c r="J257" s="176" t="s">
        <v>883</v>
      </c>
      <c r="K257" s="177">
        <f t="shared" ref="K257" si="39">H257-F257</f>
        <v>65</v>
      </c>
      <c r="L257" s="178">
        <f t="shared" ref="L257" si="40">K257/F257</f>
        <v>0.10236220472440945</v>
      </c>
      <c r="M257" s="173" t="s">
        <v>595</v>
      </c>
      <c r="N257" s="179">
        <v>45159</v>
      </c>
      <c r="O257" s="41"/>
      <c r="R257" s="219"/>
    </row>
    <row r="258" spans="1:38" ht="12.75" customHeight="1">
      <c r="A258" s="201">
        <v>175</v>
      </c>
      <c r="B258" s="202">
        <v>44613</v>
      </c>
      <c r="C258" s="202"/>
      <c r="D258" s="203" t="s">
        <v>446</v>
      </c>
      <c r="E258" s="204" t="s">
        <v>592</v>
      </c>
      <c r="F258" s="174">
        <v>1255</v>
      </c>
      <c r="G258" s="204"/>
      <c r="H258" s="204">
        <v>1515</v>
      </c>
      <c r="I258" s="206">
        <v>1510</v>
      </c>
      <c r="J258" s="176" t="s">
        <v>682</v>
      </c>
      <c r="K258" s="177">
        <f>H258-F258</f>
        <v>260</v>
      </c>
      <c r="L258" s="178">
        <f>K258/F258</f>
        <v>0.20717131474103587</v>
      </c>
      <c r="M258" s="173" t="s">
        <v>595</v>
      </c>
      <c r="N258" s="179">
        <v>44834</v>
      </c>
      <c r="O258" s="41"/>
      <c r="R258" s="219"/>
    </row>
    <row r="259" spans="1:38" ht="12.75" customHeight="1">
      <c r="A259">
        <v>176</v>
      </c>
      <c r="B259" s="227">
        <v>44670</v>
      </c>
      <c r="C259" s="227"/>
      <c r="D259" s="58" t="s">
        <v>552</v>
      </c>
      <c r="E259" s="231" t="s">
        <v>592</v>
      </c>
      <c r="F259" s="56" t="s">
        <v>836</v>
      </c>
      <c r="G259" s="56"/>
      <c r="H259" s="56"/>
      <c r="I259" s="56">
        <v>553</v>
      </c>
      <c r="J259" s="56" t="s">
        <v>593</v>
      </c>
      <c r="K259" s="56"/>
      <c r="L259" s="56"/>
      <c r="M259" s="56"/>
      <c r="N259" s="56"/>
      <c r="O259" s="41"/>
      <c r="R259" s="219"/>
    </row>
    <row r="260" spans="1:38" ht="12.75" customHeight="1">
      <c r="A260" s="201">
        <v>177</v>
      </c>
      <c r="B260" s="202">
        <v>44746</v>
      </c>
      <c r="C260" s="202"/>
      <c r="D260" s="203" t="s">
        <v>837</v>
      </c>
      <c r="E260" s="204" t="s">
        <v>592</v>
      </c>
      <c r="F260" s="174">
        <v>207.5</v>
      </c>
      <c r="G260" s="204"/>
      <c r="H260" s="204">
        <v>254</v>
      </c>
      <c r="I260" s="206">
        <v>254</v>
      </c>
      <c r="J260" s="176" t="s">
        <v>682</v>
      </c>
      <c r="K260" s="177">
        <f t="shared" ref="K260:K262" si="41">H260-F260</f>
        <v>46.5</v>
      </c>
      <c r="L260" s="178">
        <f t="shared" ref="L260:L262" si="42">K260/F260</f>
        <v>0.22409638554216868</v>
      </c>
      <c r="M260" s="173" t="s">
        <v>595</v>
      </c>
      <c r="N260" s="179">
        <v>44792</v>
      </c>
      <c r="O260" s="1"/>
      <c r="R260" s="219"/>
    </row>
    <row r="261" spans="1:38" ht="12.75" customHeight="1">
      <c r="A261" s="201">
        <v>178</v>
      </c>
      <c r="B261" s="202">
        <v>44775</v>
      </c>
      <c r="C261" s="202"/>
      <c r="D261" s="203" t="s">
        <v>491</v>
      </c>
      <c r="E261" s="204" t="s">
        <v>592</v>
      </c>
      <c r="F261" s="174">
        <v>31.25</v>
      </c>
      <c r="G261" s="204"/>
      <c r="H261" s="204">
        <v>38.75</v>
      </c>
      <c r="I261" s="206">
        <v>38</v>
      </c>
      <c r="J261" s="176" t="s">
        <v>682</v>
      </c>
      <c r="K261" s="177">
        <f t="shared" si="41"/>
        <v>7.5</v>
      </c>
      <c r="L261" s="178">
        <f t="shared" si="42"/>
        <v>0.24</v>
      </c>
      <c r="M261" s="173" t="s">
        <v>595</v>
      </c>
      <c r="N261" s="179">
        <v>44844</v>
      </c>
      <c r="O261" s="41"/>
      <c r="R261" s="60"/>
    </row>
    <row r="262" spans="1:38" ht="12.75" customHeight="1">
      <c r="A262" s="201">
        <v>179</v>
      </c>
      <c r="B262" s="202">
        <v>44841</v>
      </c>
      <c r="C262" s="202"/>
      <c r="D262" s="203" t="s">
        <v>838</v>
      </c>
      <c r="E262" s="204" t="s">
        <v>592</v>
      </c>
      <c r="F262" s="174">
        <v>665</v>
      </c>
      <c r="G262" s="204"/>
      <c r="H262" s="204">
        <v>807.5</v>
      </c>
      <c r="I262" s="206">
        <v>840</v>
      </c>
      <c r="J262" s="176" t="s">
        <v>835</v>
      </c>
      <c r="K262" s="177">
        <f t="shared" si="41"/>
        <v>142.5</v>
      </c>
      <c r="L262" s="178">
        <f t="shared" si="42"/>
        <v>0.21428571428571427</v>
      </c>
      <c r="M262" s="173" t="s">
        <v>595</v>
      </c>
      <c r="N262" s="179">
        <v>45097</v>
      </c>
      <c r="O262" s="41"/>
      <c r="R262" s="60"/>
    </row>
    <row r="263" spans="1:38" ht="12.75" customHeight="1">
      <c r="A263" s="201">
        <v>180</v>
      </c>
      <c r="B263" s="202">
        <v>44844</v>
      </c>
      <c r="C263" s="202"/>
      <c r="D263" s="203" t="s">
        <v>438</v>
      </c>
      <c r="E263" s="204" t="s">
        <v>592</v>
      </c>
      <c r="F263" s="174">
        <v>227.5</v>
      </c>
      <c r="G263" s="204"/>
      <c r="H263" s="204">
        <v>270</v>
      </c>
      <c r="I263" s="206">
        <v>291</v>
      </c>
      <c r="J263" s="176" t="s">
        <v>885</v>
      </c>
      <c r="K263" s="177">
        <f t="shared" ref="K263" si="43">H263-F263</f>
        <v>42.5</v>
      </c>
      <c r="L263" s="178">
        <f t="shared" ref="L263" si="44">K263/F263</f>
        <v>0.18681318681318682</v>
      </c>
      <c r="M263" s="173" t="s">
        <v>595</v>
      </c>
      <c r="N263" s="179">
        <v>45160</v>
      </c>
      <c r="O263" s="41"/>
      <c r="Q263" s="41"/>
      <c r="R263" s="60"/>
    </row>
    <row r="264" spans="1:38" ht="12.75" customHeight="1">
      <c r="A264" s="201">
        <v>181</v>
      </c>
      <c r="B264" s="202">
        <v>44845</v>
      </c>
      <c r="C264" s="202"/>
      <c r="D264" s="203" t="s">
        <v>436</v>
      </c>
      <c r="E264" s="204" t="s">
        <v>592</v>
      </c>
      <c r="F264" s="174">
        <v>555</v>
      </c>
      <c r="G264" s="204"/>
      <c r="H264" s="204">
        <v>700</v>
      </c>
      <c r="I264" s="206">
        <v>765</v>
      </c>
      <c r="J264" s="176" t="s">
        <v>884</v>
      </c>
      <c r="K264" s="177">
        <f t="shared" ref="K264" si="45">H264-F264</f>
        <v>145</v>
      </c>
      <c r="L264" s="178">
        <f t="shared" ref="L264" si="46">K264/F264</f>
        <v>0.26126126126126126</v>
      </c>
      <c r="M264" s="173" t="s">
        <v>595</v>
      </c>
      <c r="N264" s="179">
        <v>45159</v>
      </c>
      <c r="O264" s="41"/>
      <c r="Q264" s="41"/>
      <c r="R264" s="60"/>
    </row>
    <row r="265" spans="1:38" ht="12.75" customHeight="1">
      <c r="A265" s="201">
        <v>182</v>
      </c>
      <c r="B265" s="202">
        <v>44981</v>
      </c>
      <c r="C265" s="202"/>
      <c r="D265" s="203" t="s">
        <v>453</v>
      </c>
      <c r="E265" s="204" t="s">
        <v>592</v>
      </c>
      <c r="F265" s="174">
        <v>1675</v>
      </c>
      <c r="G265" s="204"/>
      <c r="H265" s="204">
        <v>2080</v>
      </c>
      <c r="I265" s="206">
        <v>2080</v>
      </c>
      <c r="J265" s="176" t="s">
        <v>682</v>
      </c>
      <c r="K265" s="177">
        <f>H265-F265</f>
        <v>405</v>
      </c>
      <c r="L265" s="178">
        <f>K265/F265</f>
        <v>0.2417910447761194</v>
      </c>
      <c r="M265" s="173" t="s">
        <v>595</v>
      </c>
      <c r="N265" s="179">
        <v>45119</v>
      </c>
      <c r="O265" s="41"/>
      <c r="R265" s="60" t="s">
        <v>876</v>
      </c>
    </row>
    <row r="266" spans="1:38" ht="12.75" customHeight="1">
      <c r="A266" s="201">
        <v>183</v>
      </c>
      <c r="B266" s="202">
        <v>44986</v>
      </c>
      <c r="C266" s="202"/>
      <c r="D266" s="203" t="s">
        <v>491</v>
      </c>
      <c r="E266" s="204" t="s">
        <v>592</v>
      </c>
      <c r="F266" s="174">
        <v>57.5</v>
      </c>
      <c r="G266" s="204"/>
      <c r="H266" s="204">
        <v>120</v>
      </c>
      <c r="I266" s="206">
        <v>120</v>
      </c>
      <c r="J266" s="176" t="s">
        <v>682</v>
      </c>
      <c r="K266" s="177">
        <f>H266-F266</f>
        <v>62.5</v>
      </c>
      <c r="L266" s="178">
        <f>K266/F266</f>
        <v>1.0869565217391304</v>
      </c>
      <c r="M266" s="173" t="s">
        <v>595</v>
      </c>
      <c r="N266" s="179">
        <v>45049</v>
      </c>
      <c r="O266" s="41"/>
      <c r="R266" s="60" t="s">
        <v>876</v>
      </c>
    </row>
    <row r="267" spans="1:38" ht="12.75" customHeight="1">
      <c r="A267" s="232">
        <v>184</v>
      </c>
      <c r="B267" s="227">
        <v>45008</v>
      </c>
      <c r="C267" s="227"/>
      <c r="D267" s="58" t="s">
        <v>508</v>
      </c>
      <c r="E267" s="231" t="s">
        <v>592</v>
      </c>
      <c r="F267" s="231" t="s">
        <v>839</v>
      </c>
      <c r="G267" s="56"/>
      <c r="H267" s="56"/>
      <c r="I267" s="56">
        <v>3523</v>
      </c>
      <c r="J267" s="56" t="s">
        <v>593</v>
      </c>
      <c r="K267" s="56"/>
      <c r="L267" s="56"/>
      <c r="M267" s="56"/>
      <c r="N267" s="56"/>
      <c r="O267" s="41"/>
      <c r="R267" s="60" t="s">
        <v>876</v>
      </c>
    </row>
    <row r="268" spans="1:38" ht="12.75" customHeight="1">
      <c r="A268" s="201">
        <v>185</v>
      </c>
      <c r="B268" s="202">
        <v>45027</v>
      </c>
      <c r="C268" s="202"/>
      <c r="D268" s="203" t="s">
        <v>840</v>
      </c>
      <c r="E268" s="204" t="s">
        <v>592</v>
      </c>
      <c r="F268" s="174">
        <v>460</v>
      </c>
      <c r="G268" s="204"/>
      <c r="H268" s="204">
        <v>825</v>
      </c>
      <c r="I268" s="206">
        <v>810</v>
      </c>
      <c r="J268" s="176" t="s">
        <v>682</v>
      </c>
      <c r="K268" s="177">
        <f>H268-F268</f>
        <v>365</v>
      </c>
      <c r="L268" s="178">
        <f>K268/F268</f>
        <v>0.79347826086956519</v>
      </c>
      <c r="M268" s="173" t="s">
        <v>595</v>
      </c>
      <c r="N268" s="179">
        <v>45155</v>
      </c>
      <c r="O268" s="41"/>
      <c r="R268" s="60" t="s">
        <v>876</v>
      </c>
    </row>
    <row r="269" spans="1:38" ht="12.75" customHeight="1">
      <c r="A269" s="226">
        <v>186</v>
      </c>
      <c r="B269" s="227">
        <v>45050</v>
      </c>
      <c r="C269" s="58"/>
      <c r="D269" s="58" t="s">
        <v>42</v>
      </c>
      <c r="E269" s="231" t="s">
        <v>592</v>
      </c>
      <c r="F269" s="56" t="s">
        <v>841</v>
      </c>
      <c r="G269" s="56"/>
      <c r="H269" s="56"/>
      <c r="I269" s="56">
        <v>5040</v>
      </c>
      <c r="J269" s="56" t="s">
        <v>593</v>
      </c>
      <c r="K269" s="56"/>
      <c r="L269" s="56"/>
      <c r="M269" s="56"/>
      <c r="N269" s="56"/>
      <c r="O269" s="41"/>
      <c r="R269" s="60" t="s">
        <v>876</v>
      </c>
    </row>
    <row r="270" spans="1:38" ht="12.75" customHeight="1">
      <c r="A270" s="201">
        <v>187</v>
      </c>
      <c r="B270" s="202">
        <v>45075</v>
      </c>
      <c r="C270" s="202"/>
      <c r="D270" s="203" t="s">
        <v>842</v>
      </c>
      <c r="E270" s="204" t="s">
        <v>592</v>
      </c>
      <c r="F270" s="174">
        <v>585</v>
      </c>
      <c r="G270" s="204"/>
      <c r="H270" s="204">
        <v>732</v>
      </c>
      <c r="I270" s="206">
        <v>732</v>
      </c>
      <c r="J270" s="176" t="s">
        <v>682</v>
      </c>
      <c r="K270" s="177">
        <f>H270-F270</f>
        <v>147</v>
      </c>
      <c r="L270" s="178">
        <f>K270/F270</f>
        <v>0.25128205128205128</v>
      </c>
      <c r="M270" s="173" t="s">
        <v>595</v>
      </c>
      <c r="N270" s="179">
        <v>45152</v>
      </c>
      <c r="O270" s="41"/>
      <c r="Q270" s="41"/>
      <c r="R270" s="60" t="s">
        <v>876</v>
      </c>
      <c r="T270" s="41"/>
      <c r="V270" s="41"/>
      <c r="W270" s="60"/>
      <c r="Y270" s="41"/>
      <c r="AA270" s="41"/>
      <c r="AB270" s="60"/>
      <c r="AD270" s="41"/>
      <c r="AF270" s="41"/>
      <c r="AG270" s="60"/>
      <c r="AI270" s="41"/>
      <c r="AK270" s="41"/>
      <c r="AL270" s="60"/>
    </row>
    <row r="271" spans="1:38" ht="12.75" customHeight="1">
      <c r="A271" s="226">
        <v>188</v>
      </c>
      <c r="B271" s="227">
        <v>45078</v>
      </c>
      <c r="C271" s="58"/>
      <c r="D271" s="58" t="s">
        <v>540</v>
      </c>
      <c r="E271" s="231" t="s">
        <v>592</v>
      </c>
      <c r="F271" s="56" t="s">
        <v>843</v>
      </c>
      <c r="G271" s="56"/>
      <c r="H271" s="56"/>
      <c r="I271" s="56">
        <v>4300</v>
      </c>
      <c r="J271" s="56" t="s">
        <v>593</v>
      </c>
      <c r="K271" s="56"/>
      <c r="L271" s="56"/>
      <c r="M271" s="56"/>
      <c r="N271" s="56"/>
      <c r="O271" s="41"/>
      <c r="Q271" s="41"/>
      <c r="R271" s="60" t="s">
        <v>876</v>
      </c>
      <c r="T271" s="41"/>
      <c r="V271" s="41"/>
      <c r="W271" s="60"/>
      <c r="Y271" s="41"/>
      <c r="AA271" s="41"/>
      <c r="AB271" s="60"/>
      <c r="AD271" s="41"/>
      <c r="AF271" s="41"/>
      <c r="AG271" s="60"/>
      <c r="AI271" s="41"/>
      <c r="AK271" s="41"/>
      <c r="AL271" s="60"/>
    </row>
    <row r="272" spans="1:38" ht="12.75" customHeight="1">
      <c r="A272" s="226">
        <v>189</v>
      </c>
      <c r="B272" s="227">
        <v>45103</v>
      </c>
      <c r="C272" s="58"/>
      <c r="D272" s="58" t="s">
        <v>870</v>
      </c>
      <c r="E272" s="231" t="s">
        <v>592</v>
      </c>
      <c r="F272" s="56" t="s">
        <v>662</v>
      </c>
      <c r="G272" s="56"/>
      <c r="H272" s="56"/>
      <c r="I272" s="56">
        <v>383</v>
      </c>
      <c r="J272" s="56" t="s">
        <v>593</v>
      </c>
      <c r="K272" s="56"/>
      <c r="L272" s="56"/>
      <c r="M272" s="56"/>
      <c r="N272" s="56"/>
      <c r="O272" s="41"/>
      <c r="Q272" s="41"/>
      <c r="R272" s="60" t="s">
        <v>876</v>
      </c>
      <c r="T272" s="41"/>
      <c r="V272" s="41"/>
      <c r="W272" s="60"/>
      <c r="Y272" s="41"/>
      <c r="AA272" s="41"/>
      <c r="AB272" s="60"/>
      <c r="AD272" s="41"/>
      <c r="AF272" s="41"/>
      <c r="AG272" s="60"/>
      <c r="AI272" s="41"/>
      <c r="AK272" s="41"/>
      <c r="AL272" s="60"/>
    </row>
    <row r="273" spans="1:38" ht="12.75" customHeight="1">
      <c r="A273" s="226">
        <v>190</v>
      </c>
      <c r="B273" s="227">
        <v>45120</v>
      </c>
      <c r="C273" s="58"/>
      <c r="D273" s="58" t="s">
        <v>539</v>
      </c>
      <c r="E273" s="231" t="s">
        <v>592</v>
      </c>
      <c r="F273" s="56" t="s">
        <v>869</v>
      </c>
      <c r="G273" s="56"/>
      <c r="H273" s="56"/>
      <c r="I273" s="56">
        <v>2935</v>
      </c>
      <c r="J273" s="56" t="s">
        <v>593</v>
      </c>
      <c r="K273" s="56"/>
      <c r="L273" s="56"/>
      <c r="M273" s="56"/>
      <c r="N273" s="56"/>
      <c r="O273" s="41"/>
      <c r="Q273" s="41"/>
      <c r="R273" s="60" t="s">
        <v>876</v>
      </c>
      <c r="T273" s="41"/>
      <c r="V273" s="41"/>
      <c r="W273" s="60"/>
      <c r="Y273" s="41"/>
      <c r="AA273" s="41"/>
      <c r="AB273" s="60"/>
      <c r="AD273" s="41"/>
      <c r="AF273" s="41"/>
      <c r="AG273" s="60"/>
      <c r="AI273" s="41"/>
      <c r="AK273" s="41"/>
      <c r="AL273" s="60"/>
    </row>
    <row r="274" spans="1:38" ht="12.75" customHeight="1">
      <c r="A274" s="201">
        <v>191</v>
      </c>
      <c r="B274" s="202">
        <v>45125</v>
      </c>
      <c r="C274" s="202"/>
      <c r="D274" s="203" t="s">
        <v>203</v>
      </c>
      <c r="E274" s="204" t="s">
        <v>592</v>
      </c>
      <c r="F274" s="174">
        <v>3980</v>
      </c>
      <c r="G274" s="204"/>
      <c r="H274" s="204">
        <v>4895</v>
      </c>
      <c r="I274" s="206">
        <v>4895</v>
      </c>
      <c r="J274" s="176" t="s">
        <v>682</v>
      </c>
      <c r="K274" s="177">
        <f>H274-F274</f>
        <v>915</v>
      </c>
      <c r="L274" s="178">
        <f>K274/F274</f>
        <v>0.22989949748743718</v>
      </c>
      <c r="M274" s="173" t="s">
        <v>595</v>
      </c>
      <c r="N274" s="179">
        <v>45155</v>
      </c>
      <c r="O274" s="41"/>
      <c r="R274" s="60" t="s">
        <v>876</v>
      </c>
      <c r="T274" s="41"/>
      <c r="W274" s="60"/>
      <c r="Y274" s="41"/>
      <c r="AB274" s="60"/>
      <c r="AD274" s="41"/>
      <c r="AG274" s="60"/>
      <c r="AI274" s="41"/>
      <c r="AL274" s="60"/>
    </row>
    <row r="275" spans="1:38" ht="12.75" customHeight="1">
      <c r="A275" s="201">
        <v>192</v>
      </c>
      <c r="B275" s="202">
        <v>45145</v>
      </c>
      <c r="C275" s="202"/>
      <c r="D275" s="203" t="s">
        <v>878</v>
      </c>
      <c r="E275" s="204" t="s">
        <v>592</v>
      </c>
      <c r="F275" s="174">
        <v>565</v>
      </c>
      <c r="G275" s="204"/>
      <c r="H275" s="204">
        <v>725</v>
      </c>
      <c r="I275" s="206">
        <v>725</v>
      </c>
      <c r="J275" s="176" t="s">
        <v>682</v>
      </c>
      <c r="K275" s="177">
        <f>H275-F275</f>
        <v>160</v>
      </c>
      <c r="L275" s="178">
        <f>K275/F275</f>
        <v>0.2831858407079646</v>
      </c>
      <c r="M275" s="173" t="s">
        <v>595</v>
      </c>
      <c r="N275" s="179">
        <v>45169</v>
      </c>
      <c r="O275" s="41"/>
      <c r="R275" s="60" t="s">
        <v>876</v>
      </c>
      <c r="T275" s="41"/>
      <c r="W275" s="60"/>
      <c r="Y275" s="41"/>
      <c r="AB275" s="60"/>
      <c r="AD275" s="41"/>
      <c r="AG275" s="60"/>
      <c r="AI275" s="41"/>
      <c r="AL275" s="60"/>
    </row>
    <row r="276" spans="1:38" ht="12.75" customHeight="1">
      <c r="A276" s="226">
        <v>193</v>
      </c>
      <c r="B276" s="227">
        <v>45167</v>
      </c>
      <c r="C276" s="58"/>
      <c r="D276" s="58" t="s">
        <v>889</v>
      </c>
      <c r="E276" s="231" t="s">
        <v>592</v>
      </c>
      <c r="F276" s="56" t="s">
        <v>890</v>
      </c>
      <c r="G276" s="56"/>
      <c r="H276" s="56"/>
      <c r="I276" s="56">
        <v>950</v>
      </c>
      <c r="J276" s="56" t="s">
        <v>593</v>
      </c>
      <c r="K276" s="56"/>
      <c r="L276" s="56"/>
      <c r="M276" s="56"/>
      <c r="N276" s="56"/>
      <c r="O276" s="41"/>
      <c r="R276" s="60" t="s">
        <v>876</v>
      </c>
      <c r="T276" s="41"/>
      <c r="W276" s="60"/>
      <c r="Y276" s="41"/>
      <c r="AB276" s="60"/>
      <c r="AD276" s="41"/>
      <c r="AG276" s="60"/>
      <c r="AI276" s="41"/>
      <c r="AL276" s="60"/>
    </row>
    <row r="277" spans="1:38" ht="12.75" customHeight="1">
      <c r="A277" s="226"/>
      <c r="B277" s="227"/>
      <c r="C277" s="58"/>
      <c r="D277" s="58"/>
      <c r="E277" s="231"/>
      <c r="F277" s="56"/>
      <c r="G277" s="56"/>
      <c r="H277" s="56"/>
      <c r="I277" s="56"/>
      <c r="J277" s="56"/>
      <c r="K277" s="56"/>
      <c r="L277" s="56"/>
      <c r="M277" s="56"/>
      <c r="N277" s="56"/>
      <c r="O277" s="41"/>
      <c r="R277" s="60"/>
      <c r="T277" s="41"/>
      <c r="W277" s="60"/>
      <c r="Y277" s="41"/>
      <c r="AB277" s="60"/>
      <c r="AD277" s="41"/>
      <c r="AG277" s="60"/>
      <c r="AI277" s="41"/>
      <c r="AL277" s="60"/>
    </row>
    <row r="278" spans="1:38" ht="12.75" customHeight="1">
      <c r="A278" s="58"/>
      <c r="B278" s="58"/>
      <c r="C278" s="58"/>
      <c r="D278" s="58"/>
      <c r="E278" s="58"/>
      <c r="F278" s="56"/>
      <c r="G278" s="56"/>
      <c r="H278" s="56"/>
      <c r="I278" s="56"/>
      <c r="J278" s="31"/>
      <c r="K278" s="56"/>
      <c r="L278" s="56"/>
      <c r="M278" s="56"/>
      <c r="N278" s="58"/>
      <c r="O278" s="41"/>
      <c r="R278" s="60"/>
      <c r="T278" s="41"/>
      <c r="W278" s="60"/>
      <c r="Y278" s="41"/>
      <c r="AB278" s="60"/>
      <c r="AD278" s="41"/>
      <c r="AG278" s="60"/>
      <c r="AI278" s="41"/>
      <c r="AL278" s="60"/>
    </row>
    <row r="279" spans="1:38" ht="12.75" customHeight="1">
      <c r="B279" s="233" t="s">
        <v>844</v>
      </c>
      <c r="F279" s="60"/>
      <c r="G279" s="60"/>
      <c r="H279" s="60"/>
      <c r="I279" s="60"/>
      <c r="J279" s="41"/>
      <c r="K279" s="60"/>
      <c r="L279" s="60"/>
      <c r="M279" s="60"/>
      <c r="O279" s="41"/>
      <c r="R279" s="60"/>
      <c r="T279" s="41"/>
      <c r="W279" s="60"/>
      <c r="Y279" s="41"/>
      <c r="AB279" s="60"/>
      <c r="AD279" s="41"/>
      <c r="AG279" s="60"/>
      <c r="AI279" s="41"/>
      <c r="AL279" s="60"/>
    </row>
    <row r="280" spans="1:38" ht="12.75" customHeight="1">
      <c r="A280" s="234"/>
      <c r="F280" s="60"/>
      <c r="G280" s="60"/>
      <c r="H280" s="60"/>
      <c r="I280" s="60"/>
      <c r="J280" s="41"/>
      <c r="K280" s="60"/>
      <c r="L280" s="60"/>
      <c r="M280" s="60"/>
      <c r="O280" s="41"/>
      <c r="R280" s="60"/>
      <c r="T280" s="41"/>
      <c r="W280" s="60"/>
      <c r="Y280" s="41"/>
      <c r="AB280" s="60"/>
      <c r="AD280" s="41"/>
      <c r="AG280" s="60"/>
      <c r="AI280" s="41"/>
      <c r="AL280" s="60"/>
    </row>
    <row r="281" spans="1:38" ht="12.75" customHeight="1">
      <c r="A281" s="234"/>
      <c r="F281" s="60"/>
      <c r="G281" s="60"/>
      <c r="H281" s="60"/>
      <c r="I281" s="60"/>
      <c r="J281" s="41"/>
      <c r="K281" s="60"/>
      <c r="L281" s="60"/>
      <c r="M281" s="60"/>
      <c r="O281" s="41"/>
      <c r="R281" s="60"/>
    </row>
    <row r="282" spans="1:38" ht="12.75" customHeight="1">
      <c r="A282" s="56"/>
      <c r="F282" s="60"/>
      <c r="G282" s="60"/>
      <c r="H282" s="60"/>
      <c r="I282" s="60"/>
      <c r="J282" s="41"/>
      <c r="K282" s="60"/>
      <c r="L282" s="60"/>
      <c r="M282" s="60"/>
      <c r="O282" s="41"/>
      <c r="R282" s="60"/>
    </row>
    <row r="283" spans="1:38" ht="12.75" customHeight="1">
      <c r="F283" s="60"/>
      <c r="G283" s="60"/>
      <c r="H283" s="60"/>
      <c r="I283" s="60"/>
      <c r="J283" s="41"/>
      <c r="K283" s="60"/>
      <c r="L283" s="60"/>
      <c r="M283" s="60"/>
      <c r="O283" s="41"/>
      <c r="R283" s="60"/>
    </row>
    <row r="284" spans="1:38" ht="12.75" customHeight="1">
      <c r="F284" s="60"/>
      <c r="G284" s="60"/>
      <c r="H284" s="60"/>
      <c r="I284" s="60"/>
      <c r="J284" s="41"/>
      <c r="K284" s="60"/>
      <c r="L284" s="60"/>
      <c r="M284" s="60"/>
      <c r="O284" s="41"/>
      <c r="R284" s="60"/>
    </row>
    <row r="285" spans="1:38" ht="12.75" customHeight="1">
      <c r="F285" s="60"/>
      <c r="G285" s="60"/>
      <c r="H285" s="60"/>
      <c r="I285" s="60"/>
      <c r="J285" s="41"/>
      <c r="K285" s="60"/>
      <c r="L285" s="60"/>
      <c r="M285" s="60"/>
      <c r="O285" s="41"/>
      <c r="R285" s="60"/>
    </row>
    <row r="286" spans="1:38" ht="12.75" customHeight="1">
      <c r="F286" s="60"/>
      <c r="G286" s="60"/>
      <c r="H286" s="60"/>
      <c r="I286" s="60"/>
      <c r="J286" s="41"/>
      <c r="K286" s="60"/>
      <c r="L286" s="60"/>
      <c r="M286" s="60"/>
      <c r="O286" s="41"/>
      <c r="R286" s="60"/>
    </row>
    <row r="287" spans="1:38" ht="12.75" customHeight="1">
      <c r="F287" s="60"/>
      <c r="G287" s="60"/>
      <c r="H287" s="60"/>
      <c r="I287" s="60"/>
      <c r="J287" s="41"/>
      <c r="K287" s="60"/>
      <c r="L287" s="60"/>
      <c r="M287" s="60"/>
      <c r="O287" s="41"/>
      <c r="R287" s="60"/>
    </row>
    <row r="288" spans="1:38" ht="12.75" customHeight="1">
      <c r="F288" s="60"/>
      <c r="G288" s="60"/>
      <c r="H288" s="60"/>
      <c r="I288" s="60"/>
      <c r="J288" s="41"/>
      <c r="K288" s="60"/>
      <c r="L288" s="60"/>
      <c r="M288" s="60"/>
      <c r="O288" s="41"/>
      <c r="R288" s="60"/>
    </row>
    <row r="289" spans="6:18" ht="12.75" customHeight="1">
      <c r="F289" s="60"/>
      <c r="G289" s="60"/>
      <c r="H289" s="60"/>
      <c r="I289" s="60"/>
      <c r="J289" s="41"/>
      <c r="K289" s="60"/>
      <c r="L289" s="60"/>
      <c r="M289" s="60"/>
      <c r="O289" s="41"/>
      <c r="R289" s="60"/>
    </row>
    <row r="290" spans="6:18" ht="12.75" customHeight="1">
      <c r="F290" s="60"/>
      <c r="G290" s="60"/>
      <c r="H290" s="60"/>
      <c r="I290" s="60"/>
      <c r="J290" s="41"/>
      <c r="K290" s="60"/>
      <c r="L290" s="60"/>
      <c r="M290" s="60"/>
      <c r="O290" s="41"/>
      <c r="R290" s="60"/>
    </row>
    <row r="291" spans="6:18" ht="12.75" customHeight="1">
      <c r="F291" s="60"/>
      <c r="G291" s="60"/>
      <c r="H291" s="60"/>
      <c r="I291" s="60"/>
      <c r="J291" s="41"/>
      <c r="K291" s="60"/>
      <c r="L291" s="60"/>
      <c r="M291" s="60"/>
      <c r="O291" s="41"/>
      <c r="R291" s="60"/>
    </row>
    <row r="292" spans="6:18" ht="12.75" customHeight="1">
      <c r="F292" s="60"/>
      <c r="G292" s="60"/>
      <c r="H292" s="60"/>
      <c r="I292" s="60"/>
      <c r="J292" s="41"/>
      <c r="K292" s="60"/>
      <c r="L292" s="60"/>
      <c r="M292" s="60"/>
      <c r="O292" s="41"/>
      <c r="R292" s="60"/>
    </row>
    <row r="293" spans="6:18" ht="12.75" customHeight="1">
      <c r="F293" s="60"/>
      <c r="G293" s="60"/>
      <c r="H293" s="60"/>
      <c r="I293" s="60"/>
      <c r="J293" s="41"/>
      <c r="K293" s="60"/>
      <c r="L293" s="60"/>
      <c r="M293" s="60"/>
      <c r="O293" s="41"/>
      <c r="R293" s="60"/>
    </row>
    <row r="294" spans="6:18" ht="12.75" customHeight="1">
      <c r="F294" s="60"/>
      <c r="G294" s="60"/>
      <c r="H294" s="60"/>
      <c r="I294" s="60"/>
      <c r="J294" s="41"/>
      <c r="K294" s="60"/>
      <c r="L294" s="60"/>
      <c r="M294" s="60"/>
      <c r="O294" s="41"/>
      <c r="R294" s="60"/>
    </row>
    <row r="295" spans="6:18" ht="12.75" customHeight="1">
      <c r="F295" s="60"/>
      <c r="G295" s="60"/>
      <c r="H295" s="60"/>
      <c r="I295" s="60"/>
      <c r="J295" s="41"/>
      <c r="K295" s="60"/>
      <c r="L295" s="60"/>
      <c r="M295" s="60"/>
      <c r="O295" s="41"/>
      <c r="R295" s="60"/>
    </row>
    <row r="296" spans="6:18" ht="12.75" customHeight="1">
      <c r="F296" s="60"/>
      <c r="G296" s="60"/>
      <c r="H296" s="60"/>
      <c r="I296" s="60"/>
      <c r="J296" s="41"/>
      <c r="K296" s="60"/>
      <c r="L296" s="60"/>
      <c r="M296" s="60"/>
      <c r="O296" s="41"/>
      <c r="R296" s="60"/>
    </row>
    <row r="297" spans="6:18" ht="12.75" customHeight="1">
      <c r="F297" s="60"/>
      <c r="G297" s="60"/>
      <c r="H297" s="60"/>
      <c r="I297" s="60"/>
      <c r="J297" s="41"/>
      <c r="K297" s="60"/>
      <c r="L297" s="60"/>
      <c r="M297" s="60"/>
      <c r="O297" s="41"/>
      <c r="R297" s="60"/>
    </row>
    <row r="298" spans="6:18" ht="12.75" customHeight="1">
      <c r="F298" s="60"/>
      <c r="G298" s="60"/>
      <c r="H298" s="60"/>
      <c r="I298" s="60"/>
      <c r="J298" s="41"/>
      <c r="K298" s="60"/>
      <c r="L298" s="60"/>
      <c r="M298" s="60"/>
      <c r="O298" s="41"/>
      <c r="R298" s="60"/>
    </row>
    <row r="299" spans="6:18" ht="12.75" customHeight="1">
      <c r="F299" s="60"/>
      <c r="G299" s="60"/>
      <c r="H299" s="60"/>
      <c r="I299" s="60"/>
      <c r="J299" s="41"/>
      <c r="K299" s="60"/>
      <c r="L299" s="60"/>
      <c r="M299" s="60"/>
      <c r="O299" s="41"/>
      <c r="R299" s="60"/>
    </row>
    <row r="300" spans="6:18" ht="12.75" customHeight="1">
      <c r="F300" s="60"/>
      <c r="G300" s="60"/>
      <c r="H300" s="60"/>
      <c r="I300" s="60"/>
      <c r="J300" s="41"/>
      <c r="K300" s="60"/>
      <c r="L300" s="60"/>
      <c r="M300" s="60"/>
      <c r="O300" s="41"/>
      <c r="R300" s="60"/>
    </row>
    <row r="301" spans="6:18" ht="12.75" customHeight="1">
      <c r="F301" s="60"/>
      <c r="G301" s="60"/>
      <c r="H301" s="60"/>
      <c r="I301" s="60"/>
      <c r="J301" s="41"/>
      <c r="K301" s="60"/>
      <c r="L301" s="60"/>
      <c r="M301" s="60"/>
      <c r="O301" s="41"/>
      <c r="R301" s="60"/>
    </row>
    <row r="302" spans="6:18" ht="12.75" customHeight="1">
      <c r="F302" s="60"/>
      <c r="G302" s="60"/>
      <c r="H302" s="60"/>
      <c r="I302" s="60"/>
      <c r="J302" s="41"/>
      <c r="K302" s="60"/>
      <c r="L302" s="60"/>
      <c r="M302" s="60"/>
      <c r="O302" s="41"/>
      <c r="R302" s="60"/>
    </row>
    <row r="303" spans="6:18" ht="12.75" customHeight="1">
      <c r="F303" s="60"/>
      <c r="G303" s="60"/>
      <c r="H303" s="60"/>
      <c r="I303" s="60"/>
      <c r="J303" s="41"/>
      <c r="K303" s="60"/>
      <c r="L303" s="60"/>
      <c r="M303" s="60"/>
      <c r="O303" s="41"/>
      <c r="R303" s="60"/>
    </row>
    <row r="304" spans="6:18" ht="12.75" customHeight="1">
      <c r="F304" s="60"/>
      <c r="G304" s="60"/>
      <c r="H304" s="60"/>
      <c r="I304" s="60"/>
      <c r="J304" s="41"/>
      <c r="K304" s="60"/>
      <c r="L304" s="60"/>
      <c r="M304" s="60"/>
      <c r="O304" s="41"/>
      <c r="R304" s="60"/>
    </row>
    <row r="305" spans="6:18" ht="12.75" customHeight="1">
      <c r="F305" s="60"/>
      <c r="G305" s="60"/>
      <c r="H305" s="60"/>
      <c r="I305" s="60"/>
      <c r="J305" s="41"/>
      <c r="K305" s="60"/>
      <c r="L305" s="60"/>
      <c r="M305" s="60"/>
      <c r="O305" s="41"/>
      <c r="R305" s="60"/>
    </row>
    <row r="306" spans="6:18" ht="12.75" customHeight="1">
      <c r="F306" s="60"/>
      <c r="G306" s="60"/>
      <c r="H306" s="60"/>
      <c r="I306" s="60"/>
      <c r="J306" s="41"/>
      <c r="K306" s="60"/>
      <c r="L306" s="60"/>
      <c r="M306" s="60"/>
      <c r="O306" s="41"/>
      <c r="R306" s="60"/>
    </row>
    <row r="307" spans="6:18" ht="12.75" customHeight="1">
      <c r="F307" s="60"/>
      <c r="G307" s="60"/>
      <c r="H307" s="60"/>
      <c r="I307" s="60"/>
      <c r="J307" s="41"/>
      <c r="K307" s="60"/>
      <c r="L307" s="60"/>
      <c r="M307" s="60"/>
      <c r="O307" s="41"/>
      <c r="R307" s="60"/>
    </row>
    <row r="308" spans="6:18" ht="12.75" customHeight="1">
      <c r="F308" s="60"/>
      <c r="G308" s="60"/>
      <c r="H308" s="60"/>
      <c r="I308" s="60"/>
      <c r="J308" s="41"/>
      <c r="K308" s="60"/>
      <c r="L308" s="60"/>
      <c r="M308" s="60"/>
      <c r="O308" s="41"/>
      <c r="R308" s="60"/>
    </row>
    <row r="309" spans="6:18" ht="12.75" customHeight="1">
      <c r="F309" s="60"/>
      <c r="G309" s="60"/>
      <c r="H309" s="60"/>
      <c r="I309" s="60"/>
      <c r="J309" s="41"/>
      <c r="K309" s="60"/>
      <c r="L309" s="60"/>
      <c r="M309" s="60"/>
      <c r="O309" s="41"/>
      <c r="R309" s="60"/>
    </row>
    <row r="310" spans="6:18" ht="12.75" customHeight="1">
      <c r="F310" s="60"/>
      <c r="G310" s="60"/>
      <c r="H310" s="60"/>
      <c r="I310" s="60"/>
      <c r="J310" s="41"/>
      <c r="K310" s="60"/>
      <c r="L310" s="60"/>
      <c r="M310" s="60"/>
      <c r="O310" s="41"/>
      <c r="R310" s="60"/>
    </row>
    <row r="311" spans="6:18" ht="12.75" customHeight="1">
      <c r="F311" s="60"/>
      <c r="G311" s="60"/>
      <c r="H311" s="60"/>
      <c r="I311" s="60"/>
      <c r="J311" s="41"/>
      <c r="K311" s="60"/>
      <c r="L311" s="60"/>
      <c r="M311" s="60"/>
      <c r="O311" s="41"/>
      <c r="R311" s="60"/>
    </row>
    <row r="312" spans="6:18" ht="12.75" customHeight="1">
      <c r="F312" s="60"/>
      <c r="G312" s="60"/>
      <c r="H312" s="60"/>
      <c r="I312" s="60"/>
      <c r="J312" s="41"/>
      <c r="K312" s="60"/>
      <c r="L312" s="60"/>
      <c r="M312" s="60"/>
      <c r="O312" s="41"/>
      <c r="R312" s="60"/>
    </row>
    <row r="313" spans="6:18" ht="12.75" customHeight="1">
      <c r="F313" s="60"/>
      <c r="G313" s="60"/>
      <c r="H313" s="60"/>
      <c r="I313" s="60"/>
      <c r="J313" s="41"/>
      <c r="K313" s="60"/>
      <c r="L313" s="60"/>
      <c r="M313" s="60"/>
      <c r="O313" s="41"/>
      <c r="R313" s="60"/>
    </row>
    <row r="314" spans="6:18" ht="12.75" customHeight="1">
      <c r="F314" s="60"/>
      <c r="G314" s="60"/>
      <c r="H314" s="60"/>
      <c r="I314" s="60"/>
      <c r="J314" s="41"/>
      <c r="K314" s="60"/>
      <c r="L314" s="60"/>
      <c r="M314" s="60"/>
      <c r="O314" s="41"/>
      <c r="R314" s="60"/>
    </row>
    <row r="315" spans="6:18" ht="12.75" customHeight="1">
      <c r="F315" s="60"/>
      <c r="G315" s="60"/>
      <c r="H315" s="60"/>
      <c r="I315" s="60"/>
      <c r="J315" s="41"/>
      <c r="K315" s="60"/>
      <c r="L315" s="60"/>
      <c r="M315" s="60"/>
      <c r="O315" s="41"/>
      <c r="R315" s="60"/>
    </row>
    <row r="316" spans="6:18" ht="12.75" customHeight="1">
      <c r="F316" s="60"/>
      <c r="G316" s="60"/>
      <c r="H316" s="60"/>
      <c r="I316" s="60"/>
      <c r="J316" s="41"/>
      <c r="K316" s="60"/>
      <c r="L316" s="60"/>
      <c r="M316" s="60"/>
      <c r="O316" s="41"/>
      <c r="R316" s="60"/>
    </row>
    <row r="317" spans="6:18" ht="12.75" customHeight="1">
      <c r="F317" s="60"/>
      <c r="G317" s="60"/>
      <c r="H317" s="60"/>
      <c r="I317" s="60"/>
      <c r="J317" s="41"/>
      <c r="K317" s="60"/>
      <c r="L317" s="60"/>
      <c r="M317" s="60"/>
      <c r="O317" s="41"/>
      <c r="R317" s="60"/>
    </row>
    <row r="318" spans="6:18" ht="12.75" customHeight="1">
      <c r="F318" s="60"/>
      <c r="G318" s="60"/>
      <c r="H318" s="60"/>
      <c r="I318" s="60"/>
      <c r="J318" s="41"/>
      <c r="K318" s="60"/>
      <c r="L318" s="60"/>
      <c r="M318" s="60"/>
      <c r="O318" s="41"/>
      <c r="R318" s="60"/>
    </row>
    <row r="319" spans="6:18" ht="12.75" customHeight="1">
      <c r="F319" s="60"/>
      <c r="G319" s="60"/>
      <c r="H319" s="60"/>
      <c r="I319" s="60"/>
      <c r="J319" s="41"/>
      <c r="K319" s="60"/>
      <c r="L319" s="60"/>
      <c r="M319" s="60"/>
      <c r="O319" s="41"/>
      <c r="R319" s="60"/>
    </row>
    <row r="320" spans="6:18" ht="12.75" customHeight="1">
      <c r="F320" s="60"/>
      <c r="G320" s="60"/>
      <c r="H320" s="60"/>
      <c r="I320" s="60"/>
      <c r="J320" s="41"/>
      <c r="K320" s="60"/>
      <c r="L320" s="60"/>
      <c r="M320" s="60"/>
      <c r="O320" s="41"/>
      <c r="R320" s="60"/>
    </row>
    <row r="321" spans="6:18" ht="12.75" customHeight="1">
      <c r="F321" s="60"/>
      <c r="G321" s="60"/>
      <c r="H321" s="60"/>
      <c r="I321" s="60"/>
      <c r="J321" s="41"/>
      <c r="K321" s="60"/>
      <c r="L321" s="60"/>
      <c r="M321" s="60"/>
      <c r="O321" s="41"/>
      <c r="R321" s="60"/>
    </row>
    <row r="322" spans="6:18" ht="12.75" customHeight="1">
      <c r="F322" s="60"/>
      <c r="G322" s="60"/>
      <c r="H322" s="60"/>
      <c r="I322" s="60"/>
      <c r="J322" s="41"/>
      <c r="K322" s="60"/>
      <c r="L322" s="60"/>
      <c r="M322" s="60"/>
      <c r="O322" s="41"/>
      <c r="R322" s="60"/>
    </row>
    <row r="323" spans="6:18" ht="12.75" customHeight="1">
      <c r="F323" s="60"/>
      <c r="G323" s="60"/>
      <c r="H323" s="60"/>
      <c r="I323" s="60"/>
      <c r="J323" s="41"/>
      <c r="K323" s="60"/>
      <c r="L323" s="60"/>
      <c r="M323" s="60"/>
      <c r="O323" s="41"/>
      <c r="R323" s="60"/>
    </row>
    <row r="324" spans="6:18" ht="12.75" customHeight="1">
      <c r="F324" s="60"/>
      <c r="G324" s="60"/>
      <c r="H324" s="60"/>
      <c r="I324" s="60"/>
      <c r="J324" s="41"/>
      <c r="K324" s="60"/>
      <c r="L324" s="60"/>
      <c r="M324" s="60"/>
      <c r="O324" s="41"/>
      <c r="R324" s="60"/>
    </row>
    <row r="325" spans="6:18" ht="12.75" customHeight="1">
      <c r="F325" s="60"/>
      <c r="G325" s="60"/>
      <c r="H325" s="60"/>
      <c r="I325" s="60"/>
      <c r="J325" s="41"/>
      <c r="K325" s="60"/>
      <c r="L325" s="60"/>
      <c r="M325" s="60"/>
      <c r="O325" s="41"/>
      <c r="R325" s="60"/>
    </row>
    <row r="326" spans="6:18" ht="12.75" customHeight="1">
      <c r="F326" s="60"/>
      <c r="G326" s="60"/>
      <c r="H326" s="60"/>
      <c r="I326" s="60"/>
      <c r="J326" s="41"/>
      <c r="K326" s="60"/>
      <c r="L326" s="60"/>
      <c r="M326" s="60"/>
      <c r="O326" s="41"/>
      <c r="R326" s="60"/>
    </row>
    <row r="327" spans="6:18" ht="12.75" customHeight="1">
      <c r="F327" s="60"/>
      <c r="G327" s="60"/>
      <c r="H327" s="60"/>
      <c r="I327" s="60"/>
      <c r="J327" s="41"/>
      <c r="K327" s="60"/>
      <c r="L327" s="60"/>
      <c r="M327" s="60"/>
      <c r="O327" s="41"/>
      <c r="R327" s="60"/>
    </row>
    <row r="328" spans="6:18" ht="12.75" customHeight="1">
      <c r="F328" s="60"/>
      <c r="G328" s="60"/>
      <c r="H328" s="60"/>
      <c r="I328" s="60"/>
      <c r="J328" s="41"/>
      <c r="K328" s="60"/>
      <c r="L328" s="60"/>
      <c r="M328" s="60"/>
      <c r="O328" s="41"/>
      <c r="R328" s="60"/>
    </row>
    <row r="329" spans="6:18" ht="12.75" customHeight="1">
      <c r="F329" s="60"/>
      <c r="G329" s="60"/>
      <c r="H329" s="60"/>
      <c r="I329" s="60"/>
      <c r="J329" s="41"/>
      <c r="K329" s="60"/>
      <c r="L329" s="60"/>
      <c r="M329" s="60"/>
      <c r="O329" s="41"/>
      <c r="R329" s="60"/>
    </row>
    <row r="330" spans="6:18" ht="12.75" customHeight="1">
      <c r="F330" s="60"/>
      <c r="G330" s="60"/>
      <c r="H330" s="60"/>
      <c r="I330" s="60"/>
      <c r="J330" s="41"/>
      <c r="K330" s="60"/>
      <c r="L330" s="60"/>
      <c r="M330" s="60"/>
      <c r="O330" s="41"/>
      <c r="R330" s="60"/>
    </row>
    <row r="331" spans="6:18" ht="12.75" customHeight="1">
      <c r="F331" s="60"/>
      <c r="G331" s="60"/>
      <c r="H331" s="60"/>
      <c r="I331" s="60"/>
      <c r="J331" s="41"/>
      <c r="K331" s="60"/>
      <c r="L331" s="60"/>
      <c r="M331" s="60"/>
      <c r="O331" s="41"/>
      <c r="R331" s="60"/>
    </row>
    <row r="332" spans="6:18" ht="12.75" customHeight="1">
      <c r="F332" s="60"/>
      <c r="G332" s="60"/>
      <c r="H332" s="60"/>
      <c r="I332" s="60"/>
      <c r="J332" s="41"/>
      <c r="K332" s="60"/>
      <c r="L332" s="60"/>
      <c r="M332" s="60"/>
      <c r="O332" s="41"/>
      <c r="R332" s="60"/>
    </row>
    <row r="333" spans="6:18" ht="12.75" customHeight="1">
      <c r="F333" s="60"/>
      <c r="G333" s="60"/>
      <c r="H333" s="60"/>
      <c r="I333" s="60"/>
      <c r="J333" s="41"/>
      <c r="K333" s="60"/>
      <c r="L333" s="60"/>
      <c r="M333" s="60"/>
      <c r="O333" s="41"/>
      <c r="R333" s="60"/>
    </row>
    <row r="334" spans="6:18" ht="12.75" customHeight="1">
      <c r="F334" s="60"/>
      <c r="G334" s="60"/>
      <c r="H334" s="60"/>
      <c r="I334" s="60"/>
      <c r="J334" s="41"/>
      <c r="K334" s="60"/>
      <c r="L334" s="60"/>
      <c r="M334" s="60"/>
      <c r="O334" s="41"/>
      <c r="R334" s="60"/>
    </row>
    <row r="335" spans="6:18" ht="12.75" customHeight="1">
      <c r="F335" s="60"/>
      <c r="G335" s="60"/>
      <c r="H335" s="60"/>
      <c r="I335" s="60"/>
      <c r="J335" s="41"/>
      <c r="K335" s="60"/>
      <c r="L335" s="60"/>
      <c r="M335" s="60"/>
      <c r="O335" s="41"/>
      <c r="R335" s="60"/>
    </row>
    <row r="336" spans="6:18" ht="12.75" customHeight="1">
      <c r="F336" s="60"/>
      <c r="G336" s="60"/>
      <c r="H336" s="60"/>
      <c r="I336" s="60"/>
      <c r="J336" s="41"/>
      <c r="K336" s="60"/>
      <c r="L336" s="60"/>
      <c r="M336" s="60"/>
      <c r="O336" s="41"/>
      <c r="R336" s="60"/>
    </row>
    <row r="337" spans="6:18" ht="12.75" customHeight="1">
      <c r="F337" s="60"/>
      <c r="G337" s="60"/>
      <c r="H337" s="60"/>
      <c r="I337" s="60"/>
      <c r="J337" s="41"/>
      <c r="K337" s="60"/>
      <c r="L337" s="60"/>
      <c r="M337" s="60"/>
      <c r="O337" s="41"/>
      <c r="R337" s="60"/>
    </row>
    <row r="338" spans="6:18" ht="12.75" customHeight="1">
      <c r="F338" s="60"/>
      <c r="G338" s="60"/>
      <c r="H338" s="60"/>
      <c r="I338" s="60"/>
      <c r="J338" s="41"/>
      <c r="K338" s="60"/>
      <c r="L338" s="60"/>
      <c r="M338" s="60"/>
      <c r="O338" s="41"/>
      <c r="R338" s="60"/>
    </row>
    <row r="339" spans="6:18" ht="12.75" customHeight="1">
      <c r="F339" s="60"/>
      <c r="G339" s="60"/>
      <c r="H339" s="60"/>
      <c r="I339" s="60"/>
      <c r="J339" s="41"/>
      <c r="K339" s="60"/>
      <c r="L339" s="60"/>
      <c r="M339" s="60"/>
      <c r="O339" s="41"/>
      <c r="R339" s="60"/>
    </row>
    <row r="340" spans="6:18" ht="12.75" customHeight="1">
      <c r="F340" s="60"/>
      <c r="G340" s="60"/>
      <c r="H340" s="60"/>
      <c r="I340" s="60"/>
      <c r="J340" s="41"/>
      <c r="K340" s="60"/>
      <c r="L340" s="60"/>
      <c r="M340" s="60"/>
      <c r="O340" s="41"/>
      <c r="R340" s="60"/>
    </row>
    <row r="341" spans="6:18" ht="12.75" customHeight="1">
      <c r="F341" s="60"/>
      <c r="G341" s="60"/>
      <c r="H341" s="60"/>
      <c r="I341" s="60"/>
      <c r="J341" s="41"/>
      <c r="K341" s="60"/>
      <c r="L341" s="60"/>
      <c r="M341" s="60"/>
      <c r="O341" s="41"/>
      <c r="R341" s="60"/>
    </row>
    <row r="342" spans="6:18" ht="12.75" customHeight="1">
      <c r="F342" s="60"/>
      <c r="G342" s="60"/>
      <c r="H342" s="60"/>
      <c r="I342" s="60"/>
      <c r="J342" s="41"/>
      <c r="K342" s="60"/>
      <c r="L342" s="60"/>
      <c r="M342" s="60"/>
      <c r="O342" s="41"/>
      <c r="R342" s="60"/>
    </row>
    <row r="343" spans="6:18" ht="12.75" customHeight="1">
      <c r="F343" s="60"/>
      <c r="G343" s="60"/>
      <c r="H343" s="60"/>
      <c r="I343" s="60"/>
      <c r="J343" s="41"/>
      <c r="K343" s="60"/>
      <c r="L343" s="60"/>
      <c r="M343" s="60"/>
      <c r="O343" s="41"/>
      <c r="R343" s="60"/>
    </row>
    <row r="344" spans="6:18" ht="12.75" customHeight="1">
      <c r="F344" s="60"/>
      <c r="G344" s="60"/>
      <c r="H344" s="60"/>
      <c r="I344" s="60"/>
      <c r="J344" s="41"/>
      <c r="K344" s="60"/>
      <c r="L344" s="60"/>
      <c r="M344" s="60"/>
      <c r="O344" s="41"/>
      <c r="R344" s="60"/>
    </row>
    <row r="345" spans="6:18" ht="12.75" customHeight="1">
      <c r="F345" s="60"/>
      <c r="G345" s="60"/>
      <c r="H345" s="60"/>
      <c r="I345" s="60"/>
      <c r="J345" s="41"/>
      <c r="K345" s="60"/>
      <c r="L345" s="60"/>
      <c r="M345" s="60"/>
      <c r="O345" s="41"/>
      <c r="R345" s="60"/>
    </row>
    <row r="346" spans="6:18" ht="12.75" customHeight="1">
      <c r="F346" s="60"/>
      <c r="G346" s="60"/>
      <c r="H346" s="60"/>
      <c r="I346" s="60"/>
      <c r="J346" s="41"/>
      <c r="K346" s="60"/>
      <c r="L346" s="60"/>
      <c r="M346" s="60"/>
      <c r="O346" s="41"/>
      <c r="R346" s="60"/>
    </row>
    <row r="347" spans="6:18" ht="12.75" customHeight="1">
      <c r="F347" s="60"/>
      <c r="G347" s="60"/>
      <c r="H347" s="60"/>
      <c r="I347" s="60"/>
      <c r="J347" s="41"/>
      <c r="K347" s="60"/>
      <c r="L347" s="60"/>
      <c r="M347" s="60"/>
      <c r="O347" s="41"/>
      <c r="R347" s="60"/>
    </row>
    <row r="348" spans="6:18" ht="12.75" customHeight="1">
      <c r="F348" s="60"/>
      <c r="G348" s="60"/>
      <c r="H348" s="60"/>
      <c r="I348" s="60"/>
      <c r="J348" s="41"/>
      <c r="K348" s="60"/>
      <c r="L348" s="60"/>
      <c r="M348" s="60"/>
      <c r="O348" s="41"/>
      <c r="R348" s="60"/>
    </row>
    <row r="349" spans="6:18" ht="12.75" customHeight="1">
      <c r="F349" s="60"/>
      <c r="G349" s="60"/>
      <c r="H349" s="60"/>
      <c r="I349" s="60"/>
      <c r="J349" s="41"/>
      <c r="K349" s="60"/>
      <c r="L349" s="60"/>
      <c r="M349" s="60"/>
      <c r="O349" s="41"/>
      <c r="R349" s="60"/>
    </row>
    <row r="350" spans="6:18" ht="12.75" customHeight="1">
      <c r="F350" s="60"/>
      <c r="G350" s="60"/>
      <c r="H350" s="60"/>
      <c r="I350" s="60"/>
      <c r="J350" s="41"/>
      <c r="K350" s="60"/>
      <c r="L350" s="60"/>
      <c r="M350" s="60"/>
      <c r="O350" s="41"/>
      <c r="R350" s="60"/>
    </row>
    <row r="351" spans="6:18" ht="12.75" customHeight="1">
      <c r="F351" s="60"/>
      <c r="G351" s="60"/>
      <c r="H351" s="60"/>
      <c r="I351" s="60"/>
      <c r="J351" s="41"/>
      <c r="K351" s="60"/>
      <c r="L351" s="60"/>
      <c r="M351" s="60"/>
      <c r="O351" s="41"/>
      <c r="R351" s="60"/>
    </row>
    <row r="352" spans="6:18" ht="12.75" customHeight="1">
      <c r="F352" s="60"/>
      <c r="G352" s="60"/>
      <c r="H352" s="60"/>
      <c r="I352" s="60"/>
      <c r="J352" s="41"/>
      <c r="K352" s="60"/>
      <c r="L352" s="60"/>
      <c r="M352" s="60"/>
      <c r="O352" s="41"/>
      <c r="R352" s="60"/>
    </row>
    <row r="353" spans="6:18" ht="12.75" customHeight="1">
      <c r="F353" s="60"/>
      <c r="G353" s="60"/>
      <c r="H353" s="60"/>
      <c r="I353" s="60"/>
      <c r="J353" s="41"/>
      <c r="K353" s="60"/>
      <c r="L353" s="60"/>
      <c r="M353" s="60"/>
      <c r="O353" s="41"/>
      <c r="R353" s="60"/>
    </row>
    <row r="354" spans="6:18" ht="12.75" customHeight="1">
      <c r="F354" s="60"/>
      <c r="G354" s="60"/>
      <c r="H354" s="60"/>
      <c r="I354" s="60"/>
      <c r="J354" s="41"/>
      <c r="K354" s="60"/>
      <c r="L354" s="60"/>
      <c r="M354" s="60"/>
      <c r="O354" s="41"/>
      <c r="R354" s="60"/>
    </row>
    <row r="355" spans="6:18" ht="12.75" customHeight="1">
      <c r="F355" s="60"/>
      <c r="G355" s="60"/>
      <c r="H355" s="60"/>
      <c r="I355" s="60"/>
      <c r="J355" s="41"/>
      <c r="K355" s="60"/>
      <c r="L355" s="60"/>
      <c r="M355" s="60"/>
      <c r="O355" s="41"/>
      <c r="R355" s="60"/>
    </row>
    <row r="356" spans="6:18" ht="12.75" customHeight="1">
      <c r="F356" s="60"/>
      <c r="G356" s="60"/>
      <c r="H356" s="60"/>
      <c r="I356" s="60"/>
      <c r="J356" s="41"/>
      <c r="K356" s="60"/>
      <c r="L356" s="60"/>
      <c r="M356" s="60"/>
      <c r="O356" s="41"/>
      <c r="R356" s="60"/>
    </row>
    <row r="357" spans="6:18" ht="12.75" customHeight="1">
      <c r="F357" s="60"/>
      <c r="G357" s="60"/>
      <c r="H357" s="60"/>
      <c r="I357" s="60"/>
      <c r="J357" s="41"/>
      <c r="K357" s="60"/>
      <c r="L357" s="60"/>
      <c r="M357" s="60"/>
      <c r="O357" s="41"/>
      <c r="R357" s="60"/>
    </row>
    <row r="358" spans="6:18" ht="12.75" customHeight="1">
      <c r="F358" s="60"/>
      <c r="G358" s="60"/>
      <c r="H358" s="60"/>
      <c r="I358" s="60"/>
      <c r="J358" s="41"/>
      <c r="K358" s="60"/>
      <c r="L358" s="60"/>
      <c r="M358" s="60"/>
      <c r="O358" s="41"/>
      <c r="R358" s="60"/>
    </row>
    <row r="359" spans="6:18" ht="12.75" customHeight="1">
      <c r="F359" s="60"/>
      <c r="G359" s="60"/>
      <c r="H359" s="60"/>
      <c r="I359" s="60"/>
      <c r="J359" s="41"/>
      <c r="K359" s="60"/>
      <c r="L359" s="60"/>
      <c r="M359" s="60"/>
      <c r="O359" s="41"/>
      <c r="R359" s="60"/>
    </row>
    <row r="360" spans="6:18" ht="12.75" customHeight="1">
      <c r="F360" s="60"/>
      <c r="G360" s="60"/>
      <c r="H360" s="60"/>
      <c r="I360" s="60"/>
      <c r="J360" s="41"/>
      <c r="K360" s="60"/>
      <c r="L360" s="60"/>
      <c r="M360" s="60"/>
      <c r="O360" s="41"/>
      <c r="R360" s="60"/>
    </row>
    <row r="361" spans="6:18" ht="12.75" customHeight="1">
      <c r="F361" s="60"/>
      <c r="G361" s="60"/>
      <c r="H361" s="60"/>
      <c r="I361" s="60"/>
      <c r="J361" s="41"/>
      <c r="K361" s="60"/>
      <c r="L361" s="60"/>
      <c r="M361" s="60"/>
      <c r="O361" s="41"/>
      <c r="R361" s="60"/>
    </row>
    <row r="362" spans="6:18" ht="12.75" customHeight="1">
      <c r="F362" s="60"/>
      <c r="G362" s="60"/>
      <c r="H362" s="60"/>
      <c r="I362" s="60"/>
      <c r="J362" s="41"/>
      <c r="K362" s="60"/>
      <c r="L362" s="60"/>
      <c r="M362" s="60"/>
      <c r="O362" s="41"/>
      <c r="R362" s="60"/>
    </row>
    <row r="363" spans="6:18" ht="12.75" customHeight="1">
      <c r="F363" s="60"/>
      <c r="G363" s="60"/>
      <c r="H363" s="60"/>
      <c r="I363" s="60"/>
      <c r="J363" s="41"/>
      <c r="K363" s="60"/>
      <c r="L363" s="60"/>
      <c r="M363" s="60"/>
      <c r="O363" s="41"/>
      <c r="R363" s="60"/>
    </row>
    <row r="364" spans="6:18" ht="12.75" customHeight="1">
      <c r="F364" s="60"/>
      <c r="G364" s="60"/>
      <c r="H364" s="60"/>
      <c r="I364" s="60"/>
      <c r="J364" s="41"/>
      <c r="K364" s="60"/>
      <c r="L364" s="60"/>
      <c r="M364" s="60"/>
      <c r="O364" s="41"/>
      <c r="R364" s="60"/>
    </row>
    <row r="365" spans="6:18" ht="12.75" customHeight="1">
      <c r="F365" s="60"/>
      <c r="G365" s="60"/>
      <c r="H365" s="60"/>
      <c r="I365" s="60"/>
      <c r="J365" s="41"/>
      <c r="K365" s="60"/>
      <c r="L365" s="60"/>
      <c r="M365" s="60"/>
      <c r="O365" s="41"/>
      <c r="R365" s="60"/>
    </row>
    <row r="366" spans="6:18" ht="12.75" customHeight="1">
      <c r="F366" s="60"/>
      <c r="G366" s="60"/>
      <c r="H366" s="60"/>
      <c r="I366" s="60"/>
      <c r="J366" s="41"/>
      <c r="K366" s="60"/>
      <c r="L366" s="60"/>
      <c r="M366" s="60"/>
      <c r="O366" s="41"/>
      <c r="R366" s="60"/>
    </row>
    <row r="367" spans="6:18" ht="12.75" customHeight="1">
      <c r="F367" s="60"/>
      <c r="G367" s="60"/>
      <c r="H367" s="60"/>
      <c r="I367" s="60"/>
      <c r="J367" s="41"/>
      <c r="K367" s="60"/>
      <c r="L367" s="60"/>
      <c r="M367" s="60"/>
      <c r="O367" s="41"/>
      <c r="R367" s="60"/>
    </row>
    <row r="368" spans="6:18" ht="12.75" customHeight="1">
      <c r="F368" s="60"/>
      <c r="G368" s="60"/>
      <c r="H368" s="60"/>
      <c r="I368" s="60"/>
      <c r="J368" s="41"/>
      <c r="K368" s="60"/>
      <c r="L368" s="60"/>
      <c r="M368" s="60"/>
      <c r="O368" s="41"/>
      <c r="R368" s="60"/>
    </row>
    <row r="369" spans="6:18" ht="12.75" customHeight="1">
      <c r="F369" s="60"/>
      <c r="G369" s="60"/>
      <c r="H369" s="60"/>
      <c r="I369" s="60"/>
      <c r="J369" s="41"/>
      <c r="K369" s="60"/>
      <c r="L369" s="60"/>
      <c r="M369" s="60"/>
      <c r="O369" s="41"/>
      <c r="R369" s="60"/>
    </row>
    <row r="370" spans="6:18" ht="12.75" customHeight="1">
      <c r="F370" s="60"/>
      <c r="G370" s="60"/>
      <c r="H370" s="60"/>
      <c r="I370" s="60"/>
      <c r="J370" s="41"/>
      <c r="K370" s="60"/>
      <c r="L370" s="60"/>
      <c r="M370" s="60"/>
      <c r="O370" s="41"/>
      <c r="R370" s="60"/>
    </row>
    <row r="371" spans="6:18" ht="12.75" customHeight="1">
      <c r="F371" s="60"/>
      <c r="G371" s="60"/>
      <c r="H371" s="60"/>
      <c r="I371" s="60"/>
      <c r="J371" s="41"/>
      <c r="K371" s="60"/>
      <c r="L371" s="60"/>
      <c r="M371" s="60"/>
      <c r="O371" s="41"/>
      <c r="R371" s="60"/>
    </row>
    <row r="372" spans="6:18" ht="12.75" customHeight="1">
      <c r="F372" s="60"/>
      <c r="G372" s="60"/>
      <c r="H372" s="60"/>
      <c r="I372" s="60"/>
      <c r="J372" s="41"/>
      <c r="K372" s="60"/>
      <c r="L372" s="60"/>
      <c r="M372" s="60"/>
      <c r="O372" s="41"/>
      <c r="R372" s="60"/>
    </row>
    <row r="373" spans="6:18" ht="12.75" customHeight="1">
      <c r="F373" s="60"/>
      <c r="G373" s="60"/>
      <c r="H373" s="60"/>
      <c r="I373" s="60"/>
      <c r="J373" s="41"/>
      <c r="K373" s="60"/>
      <c r="L373" s="60"/>
      <c r="M373" s="60"/>
      <c r="O373" s="41"/>
      <c r="R373" s="60"/>
    </row>
    <row r="374" spans="6:18" ht="12.75" customHeight="1">
      <c r="F374" s="60"/>
      <c r="G374" s="60"/>
      <c r="H374" s="60"/>
      <c r="I374" s="60"/>
      <c r="J374" s="41"/>
      <c r="K374" s="60"/>
      <c r="L374" s="60"/>
      <c r="M374" s="60"/>
      <c r="O374" s="41"/>
      <c r="R374" s="60"/>
    </row>
    <row r="375" spans="6:18" ht="12.75" customHeight="1">
      <c r="F375" s="60"/>
      <c r="G375" s="60"/>
      <c r="H375" s="60"/>
      <c r="I375" s="60"/>
      <c r="J375" s="41"/>
      <c r="K375" s="60"/>
      <c r="L375" s="60"/>
      <c r="M375" s="60"/>
      <c r="O375" s="41"/>
      <c r="R375" s="60"/>
    </row>
    <row r="376" spans="6:18" ht="12.75" customHeight="1">
      <c r="F376" s="60"/>
      <c r="G376" s="60"/>
      <c r="H376" s="60"/>
      <c r="I376" s="60"/>
      <c r="J376" s="41"/>
      <c r="K376" s="60"/>
      <c r="L376" s="60"/>
      <c r="M376" s="60"/>
      <c r="O376" s="41"/>
      <c r="R376" s="60"/>
    </row>
    <row r="377" spans="6:18" ht="12.75" customHeight="1">
      <c r="F377" s="60"/>
      <c r="G377" s="60"/>
      <c r="H377" s="60"/>
      <c r="I377" s="60"/>
      <c r="J377" s="41"/>
      <c r="K377" s="60"/>
      <c r="L377" s="60"/>
      <c r="M377" s="60"/>
      <c r="O377" s="41"/>
      <c r="R377" s="60"/>
    </row>
    <row r="378" spans="6:18" ht="12.75" customHeight="1">
      <c r="F378" s="60"/>
      <c r="G378" s="60"/>
      <c r="H378" s="60"/>
      <c r="I378" s="60"/>
      <c r="J378" s="41"/>
      <c r="K378" s="60"/>
      <c r="L378" s="60"/>
      <c r="M378" s="60"/>
      <c r="O378" s="41"/>
      <c r="R378" s="60"/>
    </row>
    <row r="379" spans="6:18" ht="12.75" customHeight="1">
      <c r="F379" s="60"/>
      <c r="G379" s="60"/>
      <c r="H379" s="60"/>
      <c r="I379" s="60"/>
      <c r="J379" s="41"/>
      <c r="K379" s="60"/>
      <c r="L379" s="60"/>
      <c r="M379" s="60"/>
      <c r="O379" s="41"/>
      <c r="R379" s="60"/>
    </row>
    <row r="380" spans="6:18" ht="12.75" customHeight="1">
      <c r="F380" s="60"/>
      <c r="G380" s="60"/>
      <c r="H380" s="60"/>
      <c r="I380" s="60"/>
      <c r="J380" s="41"/>
      <c r="K380" s="60"/>
      <c r="L380" s="60"/>
      <c r="M380" s="60"/>
      <c r="O380" s="41"/>
      <c r="R380" s="60"/>
    </row>
    <row r="381" spans="6:18" ht="12.75" customHeight="1">
      <c r="F381" s="60"/>
      <c r="G381" s="60"/>
      <c r="H381" s="60"/>
      <c r="I381" s="60"/>
      <c r="J381" s="41"/>
      <c r="K381" s="60"/>
      <c r="L381" s="60"/>
      <c r="M381" s="60"/>
      <c r="O381" s="41"/>
      <c r="R381" s="60"/>
    </row>
    <row r="382" spans="6:18" ht="12.75" customHeight="1">
      <c r="F382" s="60"/>
      <c r="G382" s="60"/>
      <c r="H382" s="60"/>
      <c r="I382" s="60"/>
      <c r="J382" s="41"/>
      <c r="K382" s="60"/>
      <c r="L382" s="60"/>
      <c r="M382" s="60"/>
      <c r="O382" s="41"/>
      <c r="R382" s="60"/>
    </row>
    <row r="383" spans="6:18" ht="12.75" customHeight="1">
      <c r="F383" s="60"/>
      <c r="G383" s="60"/>
      <c r="H383" s="60"/>
      <c r="I383" s="60"/>
      <c r="J383" s="41"/>
      <c r="K383" s="60"/>
      <c r="L383" s="60"/>
      <c r="M383" s="60"/>
      <c r="O383" s="41"/>
      <c r="R383" s="60"/>
    </row>
    <row r="384" spans="6:18" ht="12.75" customHeight="1">
      <c r="F384" s="60"/>
      <c r="G384" s="60"/>
      <c r="H384" s="60"/>
      <c r="I384" s="60"/>
      <c r="J384" s="41"/>
      <c r="K384" s="60"/>
      <c r="L384" s="60"/>
      <c r="M384" s="60"/>
      <c r="O384" s="41"/>
      <c r="R384" s="60"/>
    </row>
    <row r="385" spans="6:18" ht="12.75" customHeight="1">
      <c r="F385" s="60"/>
      <c r="G385" s="60"/>
      <c r="H385" s="60"/>
      <c r="I385" s="60"/>
      <c r="J385" s="41"/>
      <c r="K385" s="60"/>
      <c r="L385" s="60"/>
      <c r="M385" s="60"/>
      <c r="O385" s="41"/>
      <c r="R385" s="60"/>
    </row>
    <row r="386" spans="6:18" ht="12.75" customHeight="1">
      <c r="F386" s="60"/>
      <c r="G386" s="60"/>
      <c r="H386" s="60"/>
      <c r="I386" s="60"/>
      <c r="J386" s="41"/>
      <c r="K386" s="60"/>
      <c r="L386" s="60"/>
      <c r="M386" s="60"/>
      <c r="O386" s="41"/>
      <c r="R386" s="60"/>
    </row>
    <row r="387" spans="6:18" ht="12.75" customHeight="1">
      <c r="F387" s="60"/>
      <c r="G387" s="60"/>
      <c r="H387" s="60"/>
      <c r="I387" s="60"/>
      <c r="J387" s="41"/>
      <c r="K387" s="60"/>
      <c r="L387" s="60"/>
      <c r="M387" s="60"/>
      <c r="O387" s="41"/>
      <c r="R387" s="60"/>
    </row>
    <row r="388" spans="6:18" ht="12.75" customHeight="1">
      <c r="F388" s="60"/>
      <c r="G388" s="60"/>
      <c r="H388" s="60"/>
      <c r="I388" s="60"/>
      <c r="J388" s="41"/>
      <c r="K388" s="60"/>
      <c r="L388" s="60"/>
      <c r="M388" s="60"/>
      <c r="O388" s="41"/>
      <c r="R388" s="60"/>
    </row>
    <row r="389" spans="6:18" ht="12.75" customHeight="1">
      <c r="F389" s="60"/>
      <c r="G389" s="60"/>
      <c r="H389" s="60"/>
      <c r="I389" s="60"/>
      <c r="J389" s="41"/>
      <c r="K389" s="60"/>
      <c r="L389" s="60"/>
      <c r="M389" s="60"/>
      <c r="O389" s="41"/>
      <c r="R389" s="60"/>
    </row>
    <row r="390" spans="6:18" ht="12.75" customHeight="1">
      <c r="F390" s="60"/>
      <c r="G390" s="60"/>
      <c r="H390" s="60"/>
      <c r="I390" s="60"/>
      <c r="J390" s="41"/>
      <c r="K390" s="60"/>
      <c r="L390" s="60"/>
      <c r="M390" s="60"/>
      <c r="O390" s="41"/>
      <c r="R390" s="60"/>
    </row>
    <row r="391" spans="6:18" ht="12.75" customHeight="1">
      <c r="F391" s="60"/>
      <c r="G391" s="60"/>
      <c r="H391" s="60"/>
      <c r="I391" s="60"/>
      <c r="J391" s="41"/>
      <c r="K391" s="60"/>
      <c r="L391" s="60"/>
      <c r="M391" s="60"/>
      <c r="O391" s="41"/>
      <c r="R391" s="60"/>
    </row>
    <row r="392" spans="6:18" ht="12.75" customHeight="1">
      <c r="F392" s="60"/>
      <c r="G392" s="60"/>
      <c r="H392" s="60"/>
      <c r="I392" s="60"/>
      <c r="J392" s="41"/>
      <c r="K392" s="60"/>
      <c r="L392" s="60"/>
      <c r="M392" s="60"/>
      <c r="O392" s="41"/>
      <c r="R392" s="60"/>
    </row>
    <row r="393" spans="6:18" ht="12.75" customHeight="1">
      <c r="F393" s="60"/>
      <c r="G393" s="60"/>
      <c r="H393" s="60"/>
      <c r="I393" s="60"/>
      <c r="J393" s="41"/>
      <c r="K393" s="60"/>
      <c r="L393" s="60"/>
      <c r="M393" s="60"/>
      <c r="O393" s="41"/>
      <c r="R393" s="60"/>
    </row>
    <row r="394" spans="6:18" ht="12.75" customHeight="1">
      <c r="F394" s="60"/>
      <c r="G394" s="60"/>
      <c r="H394" s="60"/>
      <c r="I394" s="60"/>
      <c r="J394" s="41"/>
      <c r="K394" s="60"/>
      <c r="L394" s="60"/>
      <c r="M394" s="60"/>
      <c r="O394" s="41"/>
      <c r="R394" s="60"/>
    </row>
    <row r="395" spans="6:18" ht="12.75" customHeight="1">
      <c r="F395" s="60"/>
      <c r="G395" s="60"/>
      <c r="H395" s="60"/>
      <c r="I395" s="60"/>
      <c r="J395" s="41"/>
      <c r="K395" s="60"/>
      <c r="L395" s="60"/>
      <c r="M395" s="60"/>
      <c r="O395" s="41"/>
      <c r="R395" s="60"/>
    </row>
    <row r="396" spans="6:18" ht="12.75" customHeight="1">
      <c r="F396" s="60"/>
      <c r="G396" s="60"/>
      <c r="H396" s="60"/>
      <c r="I396" s="60"/>
      <c r="J396" s="41"/>
      <c r="K396" s="60"/>
      <c r="L396" s="60"/>
      <c r="M396" s="60"/>
      <c r="O396" s="41"/>
      <c r="R396" s="60"/>
    </row>
    <row r="397" spans="6:18" ht="12.75" customHeight="1">
      <c r="F397" s="60"/>
      <c r="G397" s="60"/>
      <c r="H397" s="60"/>
      <c r="I397" s="60"/>
      <c r="J397" s="41"/>
      <c r="K397" s="60"/>
      <c r="L397" s="60"/>
      <c r="M397" s="60"/>
      <c r="O397" s="41"/>
      <c r="R397" s="60"/>
    </row>
    <row r="398" spans="6:18" ht="12.75" customHeight="1">
      <c r="F398" s="60"/>
      <c r="G398" s="60"/>
      <c r="H398" s="60"/>
      <c r="I398" s="60"/>
      <c r="J398" s="41"/>
      <c r="K398" s="60"/>
      <c r="L398" s="60"/>
      <c r="M398" s="60"/>
      <c r="O398" s="41"/>
      <c r="R398" s="60"/>
    </row>
    <row r="399" spans="6:18" ht="12.75" customHeight="1">
      <c r="F399" s="60"/>
      <c r="G399" s="60"/>
      <c r="H399" s="60"/>
      <c r="I399" s="60"/>
      <c r="J399" s="41"/>
      <c r="K399" s="60"/>
      <c r="L399" s="60"/>
      <c r="M399" s="60"/>
      <c r="O399" s="41"/>
      <c r="R399" s="60"/>
    </row>
    <row r="400" spans="6:18" ht="12.75" customHeight="1">
      <c r="F400" s="60"/>
      <c r="G400" s="60"/>
      <c r="H400" s="60"/>
      <c r="I400" s="60"/>
      <c r="J400" s="41"/>
      <c r="K400" s="60"/>
      <c r="L400" s="60"/>
      <c r="M400" s="60"/>
      <c r="O400" s="41"/>
      <c r="R400" s="60"/>
    </row>
    <row r="401" spans="6:18" ht="12.75" customHeight="1">
      <c r="F401" s="60"/>
      <c r="G401" s="60"/>
      <c r="H401" s="60"/>
      <c r="I401" s="60"/>
      <c r="J401" s="41"/>
      <c r="K401" s="60"/>
      <c r="L401" s="60"/>
      <c r="M401" s="60"/>
      <c r="O401" s="41"/>
      <c r="R401" s="60"/>
    </row>
    <row r="402" spans="6:18" ht="12.75" customHeight="1">
      <c r="F402" s="60"/>
      <c r="G402" s="60"/>
      <c r="H402" s="60"/>
      <c r="I402" s="60"/>
      <c r="J402" s="41"/>
      <c r="K402" s="60"/>
      <c r="L402" s="60"/>
      <c r="M402" s="60"/>
      <c r="O402" s="41"/>
      <c r="R402" s="60"/>
    </row>
    <row r="403" spans="6:18" ht="12.75" customHeight="1">
      <c r="F403" s="60"/>
      <c r="G403" s="60"/>
      <c r="H403" s="60"/>
      <c r="I403" s="60"/>
      <c r="J403" s="41"/>
      <c r="K403" s="60"/>
      <c r="L403" s="60"/>
      <c r="M403" s="60"/>
      <c r="O403" s="41"/>
      <c r="R403" s="60"/>
    </row>
    <row r="404" spans="6:18" ht="12.75" customHeight="1">
      <c r="F404" s="60"/>
      <c r="G404" s="60"/>
      <c r="H404" s="60"/>
      <c r="I404" s="60"/>
      <c r="J404" s="41"/>
      <c r="K404" s="60"/>
      <c r="L404" s="60"/>
      <c r="M404" s="60"/>
      <c r="O404" s="41"/>
      <c r="R404" s="60"/>
    </row>
    <row r="405" spans="6:18" ht="12.75" customHeight="1">
      <c r="F405" s="60"/>
      <c r="G405" s="60"/>
      <c r="H405" s="60"/>
      <c r="I405" s="60"/>
      <c r="J405" s="41"/>
      <c r="K405" s="60"/>
      <c r="L405" s="60"/>
      <c r="M405" s="60"/>
      <c r="O405" s="41"/>
      <c r="R405" s="60"/>
    </row>
    <row r="406" spans="6:18" ht="12.75" customHeight="1">
      <c r="F406" s="60"/>
      <c r="G406" s="60"/>
      <c r="H406" s="60"/>
      <c r="I406" s="60"/>
      <c r="J406" s="41"/>
      <c r="K406" s="60"/>
      <c r="L406" s="60"/>
      <c r="M406" s="60"/>
      <c r="O406" s="41"/>
      <c r="R406" s="60"/>
    </row>
    <row r="407" spans="6:18" ht="12.75" customHeight="1">
      <c r="F407" s="60"/>
      <c r="G407" s="60"/>
      <c r="H407" s="60"/>
      <c r="I407" s="60"/>
      <c r="J407" s="41"/>
      <c r="K407" s="60"/>
      <c r="L407" s="60"/>
      <c r="M407" s="60"/>
      <c r="O407" s="41"/>
      <c r="R407" s="60"/>
    </row>
    <row r="408" spans="6:18" ht="12.75" customHeight="1">
      <c r="F408" s="60"/>
      <c r="G408" s="60"/>
      <c r="H408" s="60"/>
      <c r="I408" s="60"/>
      <c r="J408" s="41"/>
      <c r="K408" s="60"/>
      <c r="L408" s="60"/>
      <c r="M408" s="60"/>
      <c r="O408" s="41"/>
      <c r="R408" s="60"/>
    </row>
    <row r="409" spans="6:18" ht="12.75" customHeight="1">
      <c r="F409" s="60"/>
      <c r="G409" s="60"/>
      <c r="H409" s="60"/>
      <c r="I409" s="60"/>
      <c r="J409" s="41"/>
      <c r="K409" s="60"/>
      <c r="L409" s="60"/>
      <c r="M409" s="60"/>
      <c r="O409" s="41"/>
      <c r="R409" s="60"/>
    </row>
    <row r="410" spans="6:18" ht="12.75" customHeight="1">
      <c r="F410" s="60"/>
      <c r="G410" s="60"/>
      <c r="H410" s="60"/>
      <c r="I410" s="60"/>
      <c r="J410" s="41"/>
      <c r="K410" s="60"/>
      <c r="L410" s="60"/>
      <c r="M410" s="60"/>
      <c r="O410" s="41"/>
      <c r="R410" s="60"/>
    </row>
    <row r="411" spans="6:18" ht="12.75" customHeight="1">
      <c r="F411" s="60"/>
      <c r="G411" s="60"/>
      <c r="H411" s="60"/>
      <c r="I411" s="60"/>
      <c r="J411" s="41"/>
      <c r="K411" s="60"/>
      <c r="L411" s="60"/>
      <c r="M411" s="60"/>
      <c r="O411" s="41"/>
      <c r="R411" s="60"/>
    </row>
    <row r="412" spans="6:18" ht="12.75" customHeight="1">
      <c r="F412" s="60"/>
      <c r="G412" s="60"/>
      <c r="H412" s="60"/>
      <c r="I412" s="60"/>
      <c r="J412" s="41"/>
      <c r="K412" s="60"/>
      <c r="L412" s="60"/>
      <c r="M412" s="60"/>
      <c r="O412" s="41"/>
      <c r="R412" s="60"/>
    </row>
    <row r="413" spans="6:18" ht="12.75" customHeight="1">
      <c r="F413" s="60"/>
      <c r="G413" s="60"/>
      <c r="H413" s="60"/>
      <c r="I413" s="60"/>
      <c r="J413" s="41"/>
      <c r="K413" s="60"/>
      <c r="L413" s="60"/>
      <c r="M413" s="60"/>
      <c r="O413" s="41"/>
      <c r="R413" s="60"/>
    </row>
    <row r="414" spans="6:18" ht="12.75" customHeight="1">
      <c r="F414" s="60"/>
      <c r="G414" s="60"/>
      <c r="H414" s="60"/>
      <c r="I414" s="60"/>
      <c r="J414" s="41"/>
      <c r="K414" s="60"/>
      <c r="L414" s="60"/>
      <c r="M414" s="60"/>
      <c r="O414" s="41"/>
      <c r="R414" s="60"/>
    </row>
    <row r="415" spans="6:18" ht="12.75" customHeight="1">
      <c r="F415" s="60"/>
      <c r="G415" s="60"/>
      <c r="H415" s="60"/>
      <c r="I415" s="60"/>
      <c r="J415" s="41"/>
      <c r="K415" s="60"/>
      <c r="L415" s="60"/>
      <c r="M415" s="60"/>
      <c r="O415" s="41"/>
      <c r="R415" s="60"/>
    </row>
    <row r="416" spans="6:18" ht="12.75" customHeight="1">
      <c r="F416" s="60"/>
      <c r="G416" s="60"/>
      <c r="H416" s="60"/>
      <c r="I416" s="60"/>
      <c r="J416" s="41"/>
      <c r="K416" s="60"/>
      <c r="L416" s="60"/>
      <c r="M416" s="60"/>
      <c r="O416" s="41"/>
      <c r="R416" s="60"/>
    </row>
    <row r="417" spans="6:18" ht="12.75" customHeight="1">
      <c r="F417" s="60"/>
      <c r="G417" s="60"/>
      <c r="H417" s="60"/>
      <c r="I417" s="60"/>
      <c r="J417" s="41"/>
      <c r="K417" s="60"/>
      <c r="L417" s="60"/>
      <c r="M417" s="60"/>
      <c r="O417" s="41"/>
      <c r="R417" s="60"/>
    </row>
    <row r="418" spans="6:18" ht="12.75" customHeight="1">
      <c r="F418" s="60"/>
      <c r="G418" s="60"/>
      <c r="H418" s="60"/>
      <c r="I418" s="60"/>
      <c r="J418" s="41"/>
      <c r="K418" s="60"/>
      <c r="L418" s="60"/>
      <c r="M418" s="60"/>
      <c r="O418" s="41"/>
      <c r="R418" s="60"/>
    </row>
    <row r="419" spans="6:18" ht="12.75" customHeight="1">
      <c r="F419" s="60"/>
      <c r="G419" s="60"/>
      <c r="H419" s="60"/>
      <c r="I419" s="60"/>
      <c r="J419" s="41"/>
      <c r="K419" s="60"/>
      <c r="L419" s="60"/>
      <c r="M419" s="60"/>
      <c r="O419" s="41"/>
      <c r="R419" s="60"/>
    </row>
    <row r="420" spans="6:18" ht="12.75" customHeight="1">
      <c r="F420" s="60"/>
      <c r="G420" s="60"/>
      <c r="H420" s="60"/>
      <c r="I420" s="60"/>
      <c r="J420" s="41"/>
      <c r="K420" s="60"/>
      <c r="L420" s="60"/>
      <c r="M420" s="60"/>
      <c r="O420" s="41"/>
      <c r="R420" s="60"/>
    </row>
    <row r="421" spans="6:18" ht="12.75" customHeight="1">
      <c r="F421" s="60"/>
      <c r="G421" s="60"/>
      <c r="H421" s="60"/>
      <c r="I421" s="60"/>
      <c r="J421" s="41"/>
      <c r="K421" s="60"/>
      <c r="L421" s="60"/>
      <c r="M421" s="60"/>
      <c r="O421" s="41"/>
      <c r="R421" s="60"/>
    </row>
    <row r="422" spans="6:18" ht="12.75" customHeight="1">
      <c r="F422" s="60"/>
      <c r="G422" s="60"/>
      <c r="H422" s="60"/>
      <c r="I422" s="60"/>
      <c r="J422" s="41"/>
      <c r="K422" s="60"/>
      <c r="L422" s="60"/>
      <c r="M422" s="60"/>
      <c r="O422" s="41"/>
      <c r="R422" s="60"/>
    </row>
    <row r="423" spans="6:18" ht="12.75" customHeight="1">
      <c r="F423" s="60"/>
      <c r="G423" s="60"/>
      <c r="H423" s="60"/>
      <c r="I423" s="60"/>
      <c r="J423" s="41"/>
      <c r="K423" s="60"/>
      <c r="L423" s="60"/>
      <c r="M423" s="60"/>
      <c r="O423" s="41"/>
      <c r="R423" s="60"/>
    </row>
    <row r="424" spans="6:18" ht="12.75" customHeight="1">
      <c r="F424" s="60"/>
      <c r="G424" s="60"/>
      <c r="H424" s="60"/>
      <c r="I424" s="60"/>
      <c r="J424" s="41"/>
      <c r="K424" s="60"/>
      <c r="L424" s="60"/>
      <c r="M424" s="60"/>
      <c r="O424" s="41"/>
      <c r="R424" s="60"/>
    </row>
    <row r="425" spans="6:18" ht="12.75" customHeight="1">
      <c r="F425" s="60"/>
      <c r="G425" s="60"/>
      <c r="H425" s="60"/>
      <c r="I425" s="60"/>
      <c r="J425" s="41"/>
      <c r="K425" s="60"/>
      <c r="L425" s="60"/>
      <c r="M425" s="60"/>
      <c r="O425" s="41"/>
      <c r="R425" s="60"/>
    </row>
    <row r="426" spans="6:18" ht="12.75" customHeight="1">
      <c r="F426" s="60"/>
      <c r="G426" s="60"/>
      <c r="H426" s="60"/>
      <c r="I426" s="60"/>
      <c r="J426" s="41"/>
      <c r="K426" s="60"/>
      <c r="L426" s="60"/>
      <c r="M426" s="60"/>
      <c r="O426" s="41"/>
      <c r="R426" s="60"/>
    </row>
    <row r="427" spans="6:18" ht="12.75" customHeight="1">
      <c r="F427" s="60"/>
      <c r="G427" s="60"/>
      <c r="H427" s="60"/>
      <c r="I427" s="60"/>
      <c r="J427" s="41"/>
      <c r="K427" s="60"/>
      <c r="L427" s="60"/>
      <c r="M427" s="60"/>
      <c r="O427" s="41"/>
      <c r="R427" s="60"/>
    </row>
    <row r="428" spans="6:18" ht="12.75" customHeight="1">
      <c r="F428" s="60"/>
      <c r="G428" s="60"/>
      <c r="H428" s="60"/>
      <c r="I428" s="60"/>
      <c r="J428" s="41"/>
      <c r="K428" s="60"/>
      <c r="L428" s="60"/>
      <c r="M428" s="60"/>
      <c r="O428" s="41"/>
      <c r="R428" s="60"/>
    </row>
    <row r="429" spans="6:18" ht="12.75" customHeight="1">
      <c r="F429" s="60"/>
      <c r="G429" s="60"/>
      <c r="H429" s="60"/>
      <c r="I429" s="60"/>
      <c r="J429" s="41"/>
      <c r="K429" s="60"/>
      <c r="L429" s="60"/>
      <c r="M429" s="60"/>
      <c r="O429" s="41"/>
      <c r="R429" s="60"/>
    </row>
    <row r="430" spans="6:18" ht="12.75" customHeight="1">
      <c r="F430" s="60"/>
      <c r="G430" s="60"/>
      <c r="H430" s="60"/>
      <c r="I430" s="60"/>
      <c r="J430" s="41"/>
      <c r="K430" s="60"/>
      <c r="L430" s="60"/>
      <c r="M430" s="60"/>
      <c r="O430" s="41"/>
      <c r="R430" s="60"/>
    </row>
    <row r="431" spans="6:18" ht="12.75" customHeight="1">
      <c r="F431" s="60"/>
      <c r="G431" s="60"/>
      <c r="H431" s="60"/>
      <c r="I431" s="60"/>
      <c r="J431" s="41"/>
      <c r="K431" s="60"/>
      <c r="L431" s="60"/>
      <c r="M431" s="60"/>
      <c r="O431" s="41"/>
      <c r="R431" s="60"/>
    </row>
    <row r="432" spans="6:18" ht="12.75" customHeight="1">
      <c r="F432" s="60"/>
      <c r="G432" s="60"/>
      <c r="H432" s="60"/>
      <c r="I432" s="60"/>
      <c r="J432" s="41"/>
      <c r="K432" s="60"/>
      <c r="L432" s="60"/>
      <c r="M432" s="60"/>
      <c r="O432" s="41"/>
      <c r="R432" s="60"/>
    </row>
    <row r="433" spans="6:18" ht="12.75" customHeight="1">
      <c r="F433" s="60"/>
      <c r="G433" s="60"/>
      <c r="H433" s="60"/>
      <c r="I433" s="60"/>
      <c r="J433" s="41"/>
      <c r="K433" s="60"/>
      <c r="L433" s="60"/>
      <c r="M433" s="60"/>
      <c r="O433" s="41"/>
      <c r="R433" s="60"/>
    </row>
    <row r="434" spans="6:18" ht="12.75" customHeight="1">
      <c r="F434" s="60"/>
      <c r="G434" s="60"/>
      <c r="H434" s="60"/>
      <c r="I434" s="60"/>
      <c r="J434" s="41"/>
      <c r="K434" s="60"/>
      <c r="L434" s="60"/>
      <c r="M434" s="60"/>
      <c r="O434" s="41"/>
      <c r="R434" s="60"/>
    </row>
    <row r="435" spans="6:18" ht="12.75" customHeight="1">
      <c r="F435" s="60"/>
      <c r="G435" s="60"/>
      <c r="H435" s="60"/>
      <c r="I435" s="60"/>
      <c r="J435" s="41"/>
      <c r="K435" s="60"/>
      <c r="L435" s="60"/>
      <c r="M435" s="60"/>
      <c r="O435" s="41"/>
      <c r="R435" s="60"/>
    </row>
    <row r="436" spans="6:18" ht="12.75" customHeight="1">
      <c r="F436" s="60"/>
      <c r="G436" s="60"/>
      <c r="H436" s="60"/>
      <c r="I436" s="60"/>
      <c r="J436" s="41"/>
      <c r="K436" s="60"/>
      <c r="L436" s="60"/>
      <c r="M436" s="60"/>
      <c r="O436" s="41"/>
      <c r="R436" s="60"/>
    </row>
    <row r="437" spans="6:18" ht="12.75" customHeight="1">
      <c r="F437" s="60"/>
      <c r="G437" s="60"/>
      <c r="H437" s="60"/>
      <c r="I437" s="60"/>
      <c r="J437" s="41"/>
      <c r="K437" s="60"/>
      <c r="L437" s="60"/>
      <c r="M437" s="60"/>
      <c r="O437" s="41"/>
      <c r="R437" s="60"/>
    </row>
    <row r="438" spans="6:18" ht="12.75" customHeight="1">
      <c r="F438" s="60"/>
      <c r="G438" s="60"/>
      <c r="H438" s="60"/>
      <c r="I438" s="60"/>
      <c r="J438" s="41"/>
      <c r="K438" s="60"/>
      <c r="L438" s="60"/>
      <c r="M438" s="60"/>
      <c r="O438" s="41"/>
      <c r="R438" s="60"/>
    </row>
    <row r="439" spans="6:18" ht="12.75" customHeight="1">
      <c r="F439" s="60"/>
      <c r="G439" s="60"/>
      <c r="H439" s="60"/>
      <c r="I439" s="60"/>
      <c r="J439" s="41"/>
      <c r="K439" s="60"/>
      <c r="L439" s="60"/>
      <c r="M439" s="60"/>
      <c r="O439" s="41"/>
      <c r="R439" s="60"/>
    </row>
    <row r="440" spans="6:18" ht="12.75" customHeight="1">
      <c r="F440" s="60"/>
      <c r="G440" s="60"/>
      <c r="H440" s="60"/>
      <c r="I440" s="60"/>
      <c r="J440" s="41"/>
      <c r="K440" s="60"/>
      <c r="L440" s="60"/>
      <c r="M440" s="60"/>
      <c r="O440" s="41"/>
      <c r="R440" s="60"/>
    </row>
    <row r="441" spans="6:18" ht="12.75" customHeight="1">
      <c r="F441" s="60"/>
      <c r="G441" s="60"/>
      <c r="H441" s="60"/>
      <c r="I441" s="60"/>
      <c r="J441" s="41"/>
      <c r="K441" s="60"/>
      <c r="L441" s="60"/>
      <c r="M441" s="60"/>
      <c r="O441" s="41"/>
      <c r="R441" s="60"/>
    </row>
    <row r="442" spans="6:18" ht="12.75" customHeight="1">
      <c r="F442" s="60"/>
      <c r="G442" s="60"/>
      <c r="H442" s="60"/>
      <c r="I442" s="60"/>
      <c r="J442" s="41"/>
      <c r="K442" s="60"/>
      <c r="L442" s="60"/>
      <c r="M442" s="60"/>
      <c r="O442" s="41"/>
      <c r="R442" s="60"/>
    </row>
    <row r="443" spans="6:18" ht="12.75" customHeight="1">
      <c r="F443" s="60"/>
      <c r="G443" s="60"/>
      <c r="H443" s="60"/>
      <c r="I443" s="60"/>
      <c r="J443" s="41"/>
      <c r="K443" s="60"/>
      <c r="L443" s="60"/>
      <c r="M443" s="60"/>
      <c r="O443" s="41"/>
      <c r="R443" s="60"/>
    </row>
    <row r="444" spans="6:18" ht="12.75" customHeight="1">
      <c r="F444" s="60"/>
      <c r="G444" s="60"/>
      <c r="H444" s="60"/>
      <c r="I444" s="60"/>
      <c r="J444" s="41"/>
      <c r="K444" s="60"/>
      <c r="L444" s="60"/>
      <c r="M444" s="60"/>
      <c r="O444" s="41"/>
      <c r="R444" s="60"/>
    </row>
    <row r="445" spans="6:18" ht="12.75" customHeight="1">
      <c r="F445" s="60"/>
      <c r="G445" s="60"/>
      <c r="H445" s="60"/>
      <c r="I445" s="60"/>
      <c r="J445" s="41"/>
      <c r="K445" s="60"/>
      <c r="L445" s="60"/>
      <c r="M445" s="60"/>
      <c r="O445" s="41"/>
      <c r="R445" s="60"/>
    </row>
    <row r="446" spans="6:18" ht="12.75" customHeight="1">
      <c r="F446" s="60"/>
      <c r="G446" s="60"/>
      <c r="H446" s="60"/>
      <c r="I446" s="60"/>
      <c r="J446" s="41"/>
      <c r="K446" s="60"/>
      <c r="L446" s="60"/>
      <c r="M446" s="60"/>
      <c r="O446" s="41"/>
      <c r="R446" s="60"/>
    </row>
    <row r="447" spans="6:18" ht="12.75" customHeight="1">
      <c r="F447" s="60"/>
      <c r="G447" s="60"/>
      <c r="H447" s="60"/>
      <c r="I447" s="60"/>
      <c r="J447" s="41"/>
      <c r="K447" s="60"/>
      <c r="L447" s="60"/>
      <c r="M447" s="60"/>
      <c r="O447" s="41"/>
      <c r="R447" s="60"/>
    </row>
    <row r="448" spans="6:18" ht="12.75" customHeight="1">
      <c r="F448" s="60"/>
      <c r="G448" s="60"/>
      <c r="H448" s="60"/>
      <c r="I448" s="60"/>
      <c r="J448" s="41"/>
      <c r="K448" s="60"/>
      <c r="L448" s="60"/>
      <c r="M448" s="60"/>
      <c r="O448" s="41"/>
      <c r="R448" s="60"/>
    </row>
    <row r="449" spans="6:18" ht="12.75" customHeight="1">
      <c r="F449" s="60"/>
      <c r="G449" s="60"/>
      <c r="H449" s="60"/>
      <c r="I449" s="60"/>
      <c r="J449" s="41"/>
      <c r="K449" s="60"/>
      <c r="L449" s="60"/>
      <c r="M449" s="60"/>
      <c r="O449" s="41"/>
      <c r="R449" s="60"/>
    </row>
    <row r="450" spans="6:18" ht="12.75" customHeight="1">
      <c r="F450" s="60"/>
      <c r="G450" s="60"/>
      <c r="H450" s="60"/>
      <c r="I450" s="60"/>
      <c r="J450" s="41"/>
      <c r="K450" s="60"/>
      <c r="L450" s="60"/>
      <c r="M450" s="60"/>
      <c r="O450" s="41"/>
      <c r="R450" s="60"/>
    </row>
    <row r="451" spans="6:18" ht="12.75" customHeight="1">
      <c r="F451" s="60"/>
      <c r="G451" s="60"/>
      <c r="H451" s="60"/>
      <c r="I451" s="60"/>
      <c r="J451" s="41"/>
      <c r="K451" s="60"/>
      <c r="L451" s="60"/>
      <c r="M451" s="60"/>
      <c r="O451" s="41"/>
      <c r="R451" s="60"/>
    </row>
    <row r="452" spans="6:18" ht="12.75" customHeight="1">
      <c r="F452" s="60"/>
      <c r="G452" s="60"/>
      <c r="H452" s="60"/>
      <c r="I452" s="60"/>
      <c r="J452" s="41"/>
      <c r="K452" s="60"/>
      <c r="L452" s="60"/>
      <c r="M452" s="60"/>
      <c r="O452" s="41"/>
      <c r="R452" s="60"/>
    </row>
    <row r="453" spans="6:18" ht="12.75" customHeight="1">
      <c r="F453" s="60"/>
      <c r="G453" s="60"/>
      <c r="H453" s="60"/>
      <c r="I453" s="60"/>
      <c r="J453" s="41"/>
      <c r="K453" s="60"/>
      <c r="L453" s="60"/>
      <c r="M453" s="60"/>
      <c r="O453" s="41"/>
      <c r="R453" s="60"/>
    </row>
    <row r="454" spans="6:18" ht="12.75" customHeight="1">
      <c r="F454" s="60"/>
      <c r="G454" s="60"/>
      <c r="H454" s="60"/>
      <c r="I454" s="60"/>
      <c r="J454" s="41"/>
      <c r="K454" s="60"/>
      <c r="L454" s="60"/>
      <c r="M454" s="60"/>
      <c r="O454" s="41"/>
      <c r="R454" s="60"/>
    </row>
    <row r="455" spans="6:18" ht="15" customHeight="1">
      <c r="F455" s="60"/>
      <c r="G455" s="60"/>
      <c r="H455" s="60"/>
      <c r="I455" s="60"/>
      <c r="J455" s="41"/>
      <c r="K455" s="60"/>
      <c r="L455" s="60"/>
      <c r="M455" s="60"/>
      <c r="O455" s="41"/>
      <c r="R455" s="60"/>
    </row>
  </sheetData>
  <autoFilter ref="R1:R278"/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2023-09-06T02:47:15Z</dcterms:modified>
</cp:coreProperties>
</file>