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6" l="1"/>
  <c r="L50" i="6"/>
  <c r="K50" i="6"/>
  <c r="K49" i="6"/>
  <c r="L49" i="6"/>
  <c r="M50" i="6" l="1"/>
  <c r="M49" i="6"/>
  <c r="P17" i="6"/>
  <c r="P18" i="6"/>
  <c r="P20" i="6"/>
  <c r="P21" i="6"/>
  <c r="K51" i="6"/>
  <c r="L44" i="6"/>
  <c r="K44" i="6"/>
  <c r="K67" i="6"/>
  <c r="M67" i="6" s="1"/>
  <c r="K65" i="6"/>
  <c r="M65" i="6" s="1"/>
  <c r="K66" i="6"/>
  <c r="M66" i="6" s="1"/>
  <c r="L51" i="6"/>
  <c r="K64" i="6"/>
  <c r="M64" i="6" s="1"/>
  <c r="K63" i="6"/>
  <c r="M63" i="6" s="1"/>
  <c r="P12" i="6"/>
  <c r="L12" i="6"/>
  <c r="K12" i="6"/>
  <c r="K61" i="6"/>
  <c r="M61" i="6" s="1"/>
  <c r="M51" i="6" l="1"/>
  <c r="M44" i="6"/>
  <c r="M12" i="6"/>
  <c r="K45" i="6"/>
  <c r="L45" i="6"/>
  <c r="K46" i="6"/>
  <c r="L46" i="6"/>
  <c r="K47" i="6"/>
  <c r="L47" i="6"/>
  <c r="K48" i="6"/>
  <c r="L48" i="6"/>
  <c r="M48" i="6" l="1"/>
  <c r="M47" i="6"/>
  <c r="M46" i="6"/>
  <c r="M45" i="6"/>
  <c r="K58" i="6"/>
  <c r="M58" i="6" s="1"/>
  <c r="K62" i="6" l="1"/>
  <c r="M62" i="6" s="1"/>
  <c r="K60" i="6"/>
  <c r="M60" i="6" s="1"/>
  <c r="P15" i="6"/>
  <c r="L15" i="6"/>
  <c r="K15" i="6"/>
  <c r="K59" i="6"/>
  <c r="M59" i="6" s="1"/>
  <c r="M15" i="6" l="1"/>
  <c r="P16" i="6" l="1"/>
  <c r="K267" i="6" l="1"/>
  <c r="L267" i="6" s="1"/>
  <c r="P13" i="6" l="1"/>
  <c r="P14" i="6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P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<sst xmlns="http://schemas.openxmlformats.org/spreadsheetml/2006/main" count="2740" uniqueCount="1087">
  <si>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</si>
  <si>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</si>
  <si>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</si>
  <si>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</si>
  <si>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</si>
  <si>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</si>
  <si>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</si>
  <si>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</si>
  <si>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</si>
  <si>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</si>
  <si>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</si>
  <si>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</si>
  <si>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</si>
  <si>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</si>
  <si>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</si>
  <si>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</si>
  <si>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</si>
  <si>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</si>
  <si>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</si>
  <si>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</si>
  <si>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</si>
  <si>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</si>
  <si>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</si>
  <si>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</si>
  <si>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</si>
  <si>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</si>
  <si>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</si>
  <si>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</si>
  <si>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</si>
  <si>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</si>
  <si>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</si>
  <si>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</si>
  <si>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</si>
  <si>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</si>
  <si>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</si>
  <si>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</si>
  <si>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</si>
  <si>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</si>
  <si>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</si>
  <si>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</si>
  <si>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</si>
  <si>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</si>
  <si>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</si>
  <si>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</si>
  <si>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</si>
  <si>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</si>
  <si>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</si>
  <si>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</si>
  <si>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</si>
  <si>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</si>
  <si>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</si>
  <si>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</si>
  <si>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</si>
  <si>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</si>
  <si>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</si>
  <si>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</si>
  <si>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</si>
  <si>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</si>
  <si>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</si>
  <si>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</si>
  <si>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</si>
  <si>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</si>
  <si>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</si>
  <si>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</si>
  <si>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</si>
  <si>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</si>
  <si>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</si>
  <si>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</si>
  <si>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</si>
  <si>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</si>
  <si>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</si>
  <si>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</si>
  <si>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</si>
  <si>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</si>
  <si>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</si>
  <si>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</si>
  <si>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</si>
  <si>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</si>
  <si>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</si>
  <si>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</si>
  <si>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</si>
  <si>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</si>
  <si>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</si>
  <si>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</si>
  <si>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</si>
  <si>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</si>
  <si>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</si>
  <si>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</si>
  <si>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</si>
  <si>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</si>
  <si>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</si>
  <si>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</si>
  <si>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</si>
  <si>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</si>
  <si>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</si>
  <si>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</si>
  <si>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</si>
  <si>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</si>
  <si>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</si>
  <si>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</si>
  <si>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</si>
  <si>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</si>
  <si>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</si>
  <si>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</si>
  <si>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</si>
  <si>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</si>
  <si>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</si>
  <si>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</si>
  <si>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</si>
  <si>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</si>
  <si>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</si>
  <si>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</si>
  <si>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</si>
  <si>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</si>
  <si>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</si>
  <si>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</si>
  <si>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</si>
  <si>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</si>
  <si>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</si>
  <si>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</si>
  <si>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</si>
  <si>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</si>
  <si>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</si>
  <si>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</si>
  <si>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</si>
  <si>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</si>
  <si>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</si>
  <si>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</si>
  <si>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</si>
  <si>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</si>
  <si>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</si>
  <si>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</si>
  <si>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</si>
  <si>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</si>
  <si>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</si>
  <si>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</si>
  <si>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</si>
  <si>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</si>
  <si>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</si>
  <si>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</si>
  <si>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</si>
  <si>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</si>
  <si>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</si>
  <si>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</si>
  <si>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</si>
  <si>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</si>
  <si>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</si>
  <si>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</si>
  <si>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</si>
  <si>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</si>
  <si>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</si>
  <si>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</si>
  <si>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</si>
  <si>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</si>
  <si>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</si>
  <si>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</si>
  <si>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</si>
  <si>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</si>
  <si>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</si>
  <si>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</si>
  <si>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</si>
  <si>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</si>
  <si>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</si>
  <si>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</si>
  <si>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</si>
  <si>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</si>
  <si>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</si>
  <si>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</si>
  <si>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</si>
  <si>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</si>
  <si>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</si>
  <si>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</si>
  <si>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</si>
  <si>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</si>
  <si>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</si>
  <si>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</si>
  <si>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</si>
  <si>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</si>
  <si>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</si>
  <si>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</si>
  <si>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</si>
  <si>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</si>
  <si>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</si>
  <si>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</si>
  <si>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</si>
  <si>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</si>
  <si>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</si>
  <si>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</si>
  <si>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</si>
  <si>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</si>
  <si>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</si>
  <si>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</si>
  <si>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</si>
  <si>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</si>
  <si>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</si>
  <si>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</si>
  <si>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</si>
  <si>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</si>
  <si>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</si>
  <si>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</si>
  <si>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</si>
  <si>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</si>
  <si>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</si>
  <si>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</si>
  <si>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</si>
  <si>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</si>
  <si>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</si>
  <si>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</si>
  <si>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</si>
  <si>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</si>
  <si>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</si>
  <si>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</si>
  <si>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</si>
  <si>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</si>
  <si>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</si>
  <si>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</si>
  <si>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</si>
  <si>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</si>
  <si>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</si>
  <si>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</si>
  <si>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</si>
  <si>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</si>
  <si>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</si>
  <si>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</si>
  <si>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</si>
  <si>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</si>
  <si>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</si>
  <si>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</si>
  <si>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</si>
  <si>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</si>
  <si>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</si>
  <si>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</si>
  <si>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</si>
  <si>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</si>
  <si>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</si>
  <si>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</si>
  <si>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</si>
  <si>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</si>
  <si>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</si>
  <si>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</si>
  <si>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</si>
  <si>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</si>
  <si>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</si>
  <si>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</si>
  <si>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</si>
  <si>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</si>
  <si>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</si>
  <si>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</si>
  <si>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</si>
  <si>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</si>
  <si>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</si>
  <si>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</si>
  <si>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</si>
  <si>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</si>
  <si>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</si>
  <si>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</si>
  <si>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</si>
  <si>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</si>
  <si>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</si>
  <si>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</si>
  <si>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</si>
  <si>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</si>
  <si>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</si>
  <si>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</si>
  <si>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</si>
  <si>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</si>
  <si>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</si>
  <si>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</si>
  <si>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</si>
  <si>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</si>
  <si>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</si>
  <si>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</si>
  <si>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</si>
  <si>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</si>
  <si>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</si>
  <si>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</si>
  <si>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</si>
  <si>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</si>
  <si>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</si>
  <si>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</si>
  <si>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</si>
  <si>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</si>
  <si>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</si>
  <si>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</si>
  <si>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</si>
  <si>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</si>
  <si>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</si>
  <si>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</si>
  <si>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</si>
  <si>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</si>
  <si>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</si>
  <si>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</si>
  <si>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</si>
  <si>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</si>
  <si>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</si>
  <si>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</si>
  <si>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</si>
  <si>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</si>
  <si>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</si>
  <si>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</si>
  <si>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</si>
  <si>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</si>
  <si>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</si>
  <si>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</si>
  <si>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</si>
  <si>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</si>
  <si>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</si>
  <si>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</si>
  <si>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</si>
  <si>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</si>
  <si>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</si>
  <si>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</si>
  <si>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</si>
  <si>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</si>
  <si>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</si>
  <si>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</si>
  <si>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</si>
  <si>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</si>
  <si>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</si>
  <si>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</si>
  <si>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</si>
  <si>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</si>
  <si>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</si>
  <si>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</si>
  <si>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</si>
  <si>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</si>
  <si>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</si>
  <si>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</si>
  <si>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</si>
  <si>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</si>
  <si>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</si>
  <si>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</si>
  <si>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</si>
  <si>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</si>
  <si>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</si>
  <si>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</si>
  <si>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</si>
  <si>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</si>
  <si>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</si>
  <si>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</si>
  <si>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</si>
  <si>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</si>
  <si>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</si>
  <si>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</si>
  <si>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</si>
  <si>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</si>
  <si>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</si>
  <si>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</si>
  <si>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</si>
  <si>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</si>
  <si>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</si>
  <si>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</si>
  <si>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</si>
  <si>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</si>
  <si>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</si>
  <si>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</si>
  <si>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</si>
  <si>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</si>
  <si>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</si>
  <si>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</si>
  <si>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</si>
  <si>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</si>
  <si>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</si>
  <si>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</si>
  <si>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</si>
  <si>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</si>
  <si>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</si>
  <si>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</si>
  <si>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</si>
  <si>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</si>
  <si>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</si>
  <si>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</si>
  <si>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</si>
  <si>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</si>
  <si>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</si>
  <si>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</si>
  <si>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</si>
  <si>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</si>
  <si>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</si>
  <si>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</si>
  <si>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</si>
  <si>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</si>
  <si>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</si>
  <si>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</si>
  <si>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</si>
  <si>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</si>
  <si>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</si>
  <si>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</si>
  <si>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</si>
  <si>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</si>
  <si>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</si>
  <si>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</si>
  <si>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</si>
  <si>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</si>
  <si>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</si>
  <si>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</si>
  <si>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</si>
  <si>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</si>
  <si>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</si>
  <si>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</si>
  <si>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</si>
  <si>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</si>
  <si>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</si>
  <si>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</si>
  <si>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</si>
  <si>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</si>
  <si>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</si>
  <si>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</si>
  <si>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</si>
  <si>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</si>
  <si>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</si>
  <si>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</si>
  <si>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</si>
  <si>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</si>
  <si>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</si>
  <si>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</si>
  <si>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</si>
  <si>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</si>
  <si>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</si>
  <si>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</si>
  <si>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</si>
  <si>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</si>
  <si>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</si>
  <si>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</si>
  <si>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</si>
  <si>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</si>
  <si>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</si>
  <si>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</si>
  <si>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</si>
  <si>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</si>
  <si>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</si>
  <si>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</si>
  <si>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</si>
  <si>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</si>
  <si>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</si>
  <si>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</si>
  <si>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</si>
  <si>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</si>
  <si>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</si>
  <si>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</si>
  <si>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</si>
  <si>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</si>
  <si>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</si>
  <si>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</si>
  <si>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</si>
  <si>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</si>
  <si>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</si>
  <si>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</si>
  <si>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</si>
  <si>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</si>
  <si>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</si>
  <si>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</si>
  <si>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</si>
  <si>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</si>
  <si>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</si>
  <si>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</si>
  <si>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</si>
  <si>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</si>
  <si>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</si>
  <si>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</si>
  <si>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</si>
  <si>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</si>
  <si>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</si>
  <si>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</si>
  <si>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</si>
  <si>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</si>
  <si>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</si>
  <si>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</si>
  <si>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</si>
  <si>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</si>
  <si>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</si>
  <si>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</si>
  <si>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</si>
  <si>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</si>
  <si>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</si>
  <si>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</si>
  <si>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</si>
  <si>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</si>
  <si>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</si>
  <si>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</si>
  <si>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</si>
  <si>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</si>
  <si>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</si>
  <si>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</si>
  <si>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</si>
  <si>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</si>
  <si>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</si>
  <si>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</si>
  <si>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</si>
  <si>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</si>
  <si>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</si>
  <si>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</si>
  <si>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</si>
  <si>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</si>
  <si>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</si>
  <si>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</si>
  <si>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</si>
  <si>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</si>
  <si>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</si>
  <si>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</si>
  <si>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</si>
  <si>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</si>
  <si>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</si>
  <si>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</si>
  <si>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</si>
  <si>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</si>
  <si>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</si>
  <si>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</si>
  <si>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</si>
  <si>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</si>
  <si>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</si>
  <si>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</si>
  <si>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</si>
  <si>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</si>
  <si>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</si>
  <si>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</si>
  <si>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</si>
  <si>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</si>
  <si>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</si>
  <si>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</si>
  <si>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</si>
  <si>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</si>
  <si>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</si>
  <si>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</si>
  <si>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</si>
  <si>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</si>
  <si>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</si>
  <si>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</si>
  <si>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</si>
  <si>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</si>
  <si>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</si>
  <si>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</si>
  <si>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</si>
  <si>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</si>
  <si>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</si>
  <si>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</si>
  <si>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</si>
  <si>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</si>
  <si>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</si>
  <si>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</si>
  <si>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</si>
  <si>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</si>
  <si>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</si>
  <si>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</si>
  <si>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</si>
  <si>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</si>
  <si>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</si>
  <si>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</si>
  <si>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</si>
  <si>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</si>
  <si>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</si>
  <si>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</si>
  <si>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</si>
  <si>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</si>
  <si>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</si>
  <si>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</si>
  <si>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</si>
  <si>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</si>
  <si>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</si>
  <si>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</si>
  <si>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</si>
  <si>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</si>
  <si>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</si>
  <si>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</si>
  <si>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</si>
  <si>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</si>
  <si>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</si>
  <si>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</si>
  <si>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</si>
  <si>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</si>
  <si>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</si>
  <si>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</si>
  <si>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</si>
  <si>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</si>
  <si>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</si>
  <si>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</si>
  <si>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</si>
  <si>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</si>
  <si>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</si>
  <si>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</si>
  <si>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</si>
  <si>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</si>
  <si>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</si>
  <si>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</si>
  <si>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</si>
  <si>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</si>
  <si>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</si>
  <si>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</si>
  <si>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</si>
  <si>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</si>
  <si>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</si>
  <si>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</si>
  <si>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</si>
  <si>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</si>
  <si>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</si>
  <si>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</si>
  <si>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</si>
  <si>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</si>
  <si>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</si>
  <si>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</si>
  <si>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</si>
  <si>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</si>
  <si>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</si>
  <si>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</si>
  <si>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</si>
  <si>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</si>
  <si>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</si>
  <si>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</si>
  <si>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</si>
  <si>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</si>
  <si>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</si>
  <si>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</si>
  <si>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</si>
  <si>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</si>
  <si>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</si>
  <si>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</si>
  <si>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</si>
  <si>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</si>
  <si>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</si>
  <si>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</si>
  <si>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</si>
  <si>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</si>
  <si>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</si>
  <si>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</si>
  <si>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</si>
  <si>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</si>
  <si>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</si>
  <si>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</si>
  <si>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</si>
  <si>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</si>
  <si>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</si>
  <si>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</si>
  <si>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</si>
  <si>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</si>
  <si>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</si>
  <si>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</si>
  <si>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</si>
  <si>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</si>
  <si>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</si>
  <si>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</si>
  <si>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</si>
  <si>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</si>
  <si>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</si>
  <si>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</si>
  <si>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</si>
  <si>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</si>
  <si>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</si>
  <si>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</si>
  <si>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</si>
  <si>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</si>
  <si>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</si>
  <si>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</si>
  <si>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</si>
  <si>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</si>
  <si>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</si>
  <si>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</si>
  <si>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</si>
  <si>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</si>
  <si>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</si>
  <si>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</si>
  <si>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</si>
  <si>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</si>
  <si>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</si>
  <si>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</si>
  <si>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</si>
  <si>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</si>
  <si>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</si>
  <si>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</si>
  <si>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</si>
  <si>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</si>
  <si>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</si>
  <si>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</si>
  <si>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</si>
  <si>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</si>
  <si>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</si>
  <si>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</si>
  <si>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</si>
  <si>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</si>
  <si>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</si>
  <si>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</si>
  <si>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</si>
  <si>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</si>
  <si>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</si>
  <si>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</si>
  <si>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</si>
  <si>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</si>
  <si>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</si>
  <si>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</si>
  <si>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</si>
  <si>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</si>
  <si>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</si>
  <si>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</si>
  <si>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</si>
  <si>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</si>
  <si>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</si>
  <si>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</si>
  <si>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</si>
  <si>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</si>
  <si>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</si>
  <si>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</si>
  <si>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</si>
  <si>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</si>
  <si>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</si>
  <si>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</si>
  <si>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</si>
  <si>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</si>
  <si>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</si>
  <si>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</si>
  <si>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</si>
  <si>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</si>
  <si>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</si>
  <si>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</si>
  <si>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</si>
  <si>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</si>
  <si>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</si>
  <si>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</si>
  <si>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</si>
  <si>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</si>
  <si>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</si>
  <si>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</si>
  <si>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</si>
  <si>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</si>
  <si>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</si>
  <si>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</si>
  <si>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</si>
  <si>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</si>
  <si>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</si>
  <si>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</si>
  <si>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</si>
  <si>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</si>
  <si>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</si>
  <si>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</si>
  <si>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</si>
  <si>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</si>
  <si>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</si>
  <si>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</si>
  <si>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</si>
  <si>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</si>
  <si>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</si>
  <si>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</si>
  <si>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</si>
  <si>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</si>
  <si>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</si>
  <si>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</si>
  <si>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</si>
  <si>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</si>
  <si>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</si>
  <si>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</si>
  <si>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</si>
  <si>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</si>
  <si>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</si>
  <si>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</si>
  <si>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</si>
  <si>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</si>
  <si>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</si>
  <si>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</si>
  <si>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</si>
  <si>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</si>
  <si>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</si>
  <si>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</si>
  <si>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</si>
  <si>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</si>
  <si>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</si>
  <si>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</si>
  <si>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</si>
  <si>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</si>
  <si>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</si>
  <si>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</si>
  <si>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</si>
  <si>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</si>
  <si>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</si>
  <si>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</si>
  <si>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</si>
  <si>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</si>
  <si>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</si>
  <si>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</si>
  <si>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</si>
  <si>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</si>
  <si>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</si>
  <si>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</si>
  <si>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</si>
  <si>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</si>
  <si>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</si>
  <si>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</si>
  <si>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</si>
  <si>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</si>
  <si>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</si>
  <si>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</si>
  <si>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</si>
  <si>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</si>
  <si>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</si>
  <si>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</si>
  <si>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</si>
  <si>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</si>
  <si>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</si>
  <si>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</si>
  <si>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</si>
  <si>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</si>
  <si>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</si>
  <si>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</si>
  <si>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</si>
  <si>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</si>
  <si>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</si>
  <si>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</si>
  <si>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</si>
  <si>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</si>
  <si>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</si>
  <si>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</si>
  <si>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</si>
  <si>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</si>
  <si>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</si>
  <si>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</si>
  <si>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</si>
  <si>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</si>
  <si>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</si>
  <si>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</si>
  <si>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</si>
  <si>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</si>
  <si>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</si>
  <si>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</si>
  <si>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</si>
  <si>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</si>
  <si>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</si>
  <si>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</si>
  <si>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</si>
  <si>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</si>
  <si>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</si>
  <si>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</si>
  <si>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</si>
  <si>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</si>
  <si>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</si>
  <si>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</si>
  <si>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</si>
  <si>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</si>
  <si>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</si>
  <si>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</si>
  <si>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</si>
  <si>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</si>
  <si>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</si>
  <si>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</si>
  <si>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</si>
  <si>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</si>
  <si>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</si>
  <si>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</si>
  <si>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</si>
  <si>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</si>
  <si>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</si>
  <si>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</si>
  <si>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</si>
  <si>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</si>
  <si>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</si>
  <si>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</si>
  <si>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</si>
  <si>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</si>
  <si>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</si>
  <si>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</si>
  <si>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</si>
  <si>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</si>
  <si>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</si>
  <si>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</si>
  <si>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</si>
  <si>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</si>
  <si>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</si>
  <si>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</si>
  <si>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</si>
  <si>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</si>
  <si>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</si>
  <si>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</si>
  <si>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</si>
  <si>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</si>
  <si>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</si>
  <si>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</si>
  <si>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</si>
  <si>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</si>
  <si>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</si>
  <si>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</si>
  <si>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97-102</t>
  </si>
  <si>
    <t>KPIL</t>
  </si>
  <si>
    <t>3000-3100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</si>
  <si>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</si>
  <si>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</si>
  <si>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</si>
  <si>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</si>
  <si>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</si>
  <si>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</si>
  <si>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</si>
  <si>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</si>
  <si>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</si>
  <si>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</si>
  <si>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</si>
  <si>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</si>
  <si>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</si>
  <si>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</si>
  <si>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</si>
  <si>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</si>
  <si>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</si>
  <si>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</si>
  <si>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</si>
  <si>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</si>
  <si>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</si>
  <si>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</si>
  <si>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</si>
  <si>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</si>
  <si>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</si>
  <si>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</si>
  <si>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</si>
  <si>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</si>
  <si>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</si>
  <si>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</si>
  <si>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</si>
  <si>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TRU</t>
  </si>
  <si>
    <t>TruCap Finance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</si>
  <si>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</si>
  <si>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</si>
  <si>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</si>
  <si>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</si>
  <si>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</si>
  <si>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</si>
  <si>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</si>
  <si>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</si>
  <si>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</si>
  <si>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</si>
  <si>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ADVIKCA</t>
  </si>
  <si>
    <t>HRTI PRIVATE LIMITED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</si>
  <si>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</si>
  <si>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</si>
  <si>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</si>
  <si>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</si>
  <si>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</si>
  <si>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</si>
  <si>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</si>
  <si>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</si>
  <si>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</si>
  <si>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</si>
  <si>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</si>
  <si>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</si>
  <si>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</si>
  <si>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</si>
  <si>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</si>
  <si>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368-371</t>
  </si>
  <si>
    <t>385-395</t>
  </si>
  <si>
    <t>UPL JULY FUT</t>
  </si>
  <si>
    <t>695-705</t>
  </si>
  <si>
    <t>1030-1035</t>
  </si>
  <si>
    <t>1070-1100</t>
  </si>
  <si>
    <t>Profit of Rs.35/-</t>
  </si>
  <si>
    <t>SYNGENE JULY FUT</t>
  </si>
  <si>
    <t>780-790</t>
  </si>
  <si>
    <t>160</t>
  </si>
  <si>
    <t>% Change in OI</t>
  </si>
  <si>
    <t>KDL</t>
  </si>
  <si>
    <t>Kore Digital Limited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</si>
  <si>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</si>
  <si>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</si>
  <si>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</si>
  <si>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</si>
  <si>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</si>
  <si>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</si>
  <si>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</si>
  <si>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</si>
  <si>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</si>
  <si>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</si>
  <si>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</si>
  <si>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</si>
  <si>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</si>
  <si>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</si>
  <si>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</si>
  <si>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</si>
  <si>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</si>
  <si>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</si>
  <si>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</si>
  <si>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</si>
  <si>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</si>
  <si>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</si>
  <si>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</si>
  <si>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GANONPRO</t>
  </si>
  <si>
    <t>KL ENTERPRISES LLP</t>
  </si>
  <si>
    <t>INDRANIB</t>
  </si>
  <si>
    <t>BIGBLOC</t>
  </si>
  <si>
    <t>Bigbloc Construction Ltd</t>
  </si>
  <si>
    <t>ADITYA KUMAR HALWASIYA</t>
  </si>
  <si>
    <t>DIL</t>
  </si>
  <si>
    <t>Debock Industries Limited</t>
  </si>
  <si>
    <t>HCC</t>
  </si>
  <si>
    <t>Hindustan Construc Co.</t>
  </si>
  <si>
    <t>NK SECURITIES RESEARCH PRIVATE LIMITED</t>
  </si>
  <si>
    <t>CRONY VYAPAR PVT LTD</t>
  </si>
  <si>
    <t>BHAVESHKUMAR NATVARLAL SHETH</t>
  </si>
  <si>
    <t>TIMETECHNO</t>
  </si>
  <si>
    <t>Time Technoplast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</si>
  <si>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</si>
  <si>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</si>
  <si>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</si>
  <si>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</si>
  <si>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53-56</t>
  </si>
  <si>
    <t>100-120</t>
  </si>
  <si>
    <t>1440-1490</t>
  </si>
  <si>
    <t>1580-1640</t>
  </si>
  <si>
    <t>BANKNIFTY 45200 PE 13-JUL</t>
  </si>
  <si>
    <t>350-370</t>
  </si>
  <si>
    <t>90-110</t>
  </si>
  <si>
    <t>500-600</t>
  </si>
  <si>
    <t>AARTECH</t>
  </si>
  <si>
    <t>VEENA RAJESH SHAH</t>
  </si>
  <si>
    <t>AJIAM CAPITAL PRIVATE LIMITED .</t>
  </si>
  <si>
    <t>RAJAN GUPTA</t>
  </si>
  <si>
    <t>ALFATRAN</t>
  </si>
  <si>
    <t>BRIJMOHAN SAGARMAL CAPITAL SERVICES PRIVATE LIMITED</t>
  </si>
  <si>
    <t>RESONANCE OPPORTUNITIES FUND</t>
  </si>
  <si>
    <t>BIZOTIC</t>
  </si>
  <si>
    <t>SHREYA PREM SHAH</t>
  </si>
  <si>
    <t>ARUNABEN BHUPENDRABHAI SHAH</t>
  </si>
  <si>
    <t>BHUPENDRA CHANDULAL SHAH</t>
  </si>
  <si>
    <t>CHCL</t>
  </si>
  <si>
    <t>SURAJ SHRINIWAS ZANWAR</t>
  </si>
  <si>
    <t>SAHI TRADING PRIVATE LIMITED</t>
  </si>
  <si>
    <t>COSMICCRF</t>
  </si>
  <si>
    <t>PROGNOSIS SECURITIES PVT. LTD.</t>
  </si>
  <si>
    <t>MADHAV STOCK VISION PVT LTD</t>
  </si>
  <si>
    <t>ETT</t>
  </si>
  <si>
    <t>SACHINKUMAR BHAGVANDAS SAHU</t>
  </si>
  <si>
    <t>NEXT ORBIT VENTURES FUND</t>
  </si>
  <si>
    <t>INDRENEW</t>
  </si>
  <si>
    <t>SIDDHI ANILKUMAR AGRAWAL</t>
  </si>
  <si>
    <t>IQBAL FAZLANI</t>
  </si>
  <si>
    <t>NBL</t>
  </si>
  <si>
    <t>DEVALKUMAR BHARATBHAI PATEL</t>
  </si>
  <si>
    <t>EUROPLUS ONE REALITY PRIVATE LIMITED</t>
  </si>
  <si>
    <t>NGIND</t>
  </si>
  <si>
    <t>YASHIKA NAYAN DOSHI</t>
  </si>
  <si>
    <t>OMEGAIN</t>
  </si>
  <si>
    <t>NIRALI VIJAYBHAI SHAH</t>
  </si>
  <si>
    <t>PANKAJPIYUS</t>
  </si>
  <si>
    <t>ALPESHBHAI RASIKLAL SHAH</t>
  </si>
  <si>
    <t>SUNIL SHYAM MIRPURI</t>
  </si>
  <si>
    <t>PATELSAI</t>
  </si>
  <si>
    <t>ZAKI ABBAS NASSER</t>
  </si>
  <si>
    <t>RAMESH CHIMANLAL SHAH</t>
  </si>
  <si>
    <t>RCAN</t>
  </si>
  <si>
    <t>B.W.TRADERS</t>
  </si>
  <si>
    <t>NIRAJ RAJNIKANT SHAH</t>
  </si>
  <si>
    <t>SARTHAKIND</t>
  </si>
  <si>
    <t>RAKSHA DEVI RAMETRA</t>
  </si>
  <si>
    <t>SBLI</t>
  </si>
  <si>
    <t>SKSE SECURITIES LIMITED CORP CM/TM PROP A/C</t>
  </si>
  <si>
    <t>HITESH KANAIYALAL PATEL</t>
  </si>
  <si>
    <t>PATEL ARJAL ASHOKKUMAR</t>
  </si>
  <si>
    <t>ROHAN JAGDIPBHAI VORA</t>
  </si>
  <si>
    <t>JAGDIP PANACHAND VORA (HUF)</t>
  </si>
  <si>
    <t>ASHISH PANCHAL</t>
  </si>
  <si>
    <t>SELLWIN</t>
  </si>
  <si>
    <t>AKSHAY SAHEBRAO JADHAV</t>
  </si>
  <si>
    <t>SWASTIKA</t>
  </si>
  <si>
    <t>REKHA PHOPHALIA</t>
  </si>
  <si>
    <t>MANGILAL BHUTRA</t>
  </si>
  <si>
    <t>VEEFIN</t>
  </si>
  <si>
    <t>RAJ KUMAR JINDAL</t>
  </si>
  <si>
    <t>APOLLO</t>
  </si>
  <si>
    <t>Apollo Micro Systems Ltd</t>
  </si>
  <si>
    <t>MANSI SHARE AND STOCK ADVISORS PVT LTD</t>
  </si>
  <si>
    <t>ASHWIN STOCKS AND INVESTMENT PRIVATE LIMITED</t>
  </si>
  <si>
    <t>BOMDYEING</t>
  </si>
  <si>
    <t>Bombay Dyeing &amp; Mfg Co.</t>
  </si>
  <si>
    <t>DENEERS</t>
  </si>
  <si>
    <t>De Neers Tools Limited</t>
  </si>
  <si>
    <t>SUMICKSHA BANSAL</t>
  </si>
  <si>
    <t>PUSPJEET  KUMAR</t>
  </si>
  <si>
    <t>HPL</t>
  </si>
  <si>
    <t>HPL Electric &amp; Power Ltd</t>
  </si>
  <si>
    <t>AAKRAYA RESEARCH LLP</t>
  </si>
  <si>
    <t>QE SECURITIES</t>
  </si>
  <si>
    <t>MAHESH GUPTA HUF</t>
  </si>
  <si>
    <t>PARTYCRUS</t>
  </si>
  <si>
    <t>Party Cruisers Limited</t>
  </si>
  <si>
    <t>PRADEEP AGARWAL</t>
  </si>
  <si>
    <t>UNITEDTEA</t>
  </si>
  <si>
    <t>United Nilgiri Tea Ltd</t>
  </si>
  <si>
    <t>KARANKUMAR KANUJI THAKOR</t>
  </si>
  <si>
    <t>CYBERMEDIA</t>
  </si>
  <si>
    <t>Cyber Media (India) Limit</t>
  </si>
  <si>
    <t>SUMANA PARUCHURI</t>
  </si>
  <si>
    <t>KEYA VIMAL SALOT</t>
  </si>
  <si>
    <t>GSLSU</t>
  </si>
  <si>
    <t>Global Surfaces Limited</t>
  </si>
  <si>
    <t>LEADING LIGHT FUND VCC THE TRIUMPH FUND</t>
  </si>
  <si>
    <t>IMRAN KHAN</t>
  </si>
  <si>
    <t>Profit of Rs.32/-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</si>
</sst>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7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49" fontId="36" fillId="11" borderId="7" xfId="0" applyNumberFormat="1" applyFont="1" applyFill="1" applyBorder="1" applyAlignment="1">
      <alignment horizontal="center" vertical="center"/>
    </xf>
    <xf numFmtId="2" fontId="36" fillId="11" borderId="7" xfId="0" applyNumberFormat="1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0" fontId="37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2" fontId="37" fillId="0" borderId="24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16" fontId="37" fillId="0" borderId="31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8" sqref="C18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F17" sqref="F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0" t="s">
        <v>16</v>
      </c>
      <c r="B9" s="352" t="s">
        <v>17</v>
      </c>
      <c r="C9" s="352" t="s">
        <v>18</v>
      </c>
      <c r="D9" s="352" t="s">
        <v>19</v>
      </c>
      <c r="E9" s="26" t="s">
        <v>20</v>
      </c>
      <c r="F9" s="26" t="s">
        <v>21</v>
      </c>
      <c r="G9" s="347" t="s">
        <v>22</v>
      </c>
      <c r="H9" s="348"/>
      <c r="I9" s="349"/>
      <c r="J9" s="347" t="s">
        <v>23</v>
      </c>
      <c r="K9" s="348"/>
      <c r="L9" s="349"/>
      <c r="M9" s="26"/>
      <c r="N9" s="27"/>
      <c r="O9" s="27"/>
      <c r="P9" s="27"/>
    </row>
    <row r="10" spans="1:16" ht="38.25">
      <c r="A10" s="351"/>
      <c r="B10" s="353"/>
      <c r="C10" s="353"/>
      <c r="D10" s="35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949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19466.849999999999</v>
      </c>
      <c r="F11" s="35">
        <v>19450.95</v>
      </c>
      <c r="G11" s="36">
        <v>19415.900000000001</v>
      </c>
      <c r="H11" s="36">
        <v>19364.95</v>
      </c>
      <c r="I11" s="36">
        <v>19329.900000000001</v>
      </c>
      <c r="J11" s="36">
        <v>19501.900000000001</v>
      </c>
      <c r="K11" s="36">
        <v>19536.949999999997</v>
      </c>
      <c r="L11" s="36">
        <v>19587.900000000001</v>
      </c>
      <c r="M11" s="37">
        <v>19486</v>
      </c>
      <c r="N11" s="37">
        <v>19400</v>
      </c>
      <c r="O11" s="312">
        <v>11760000</v>
      </c>
      <c r="P11" s="314">
        <v>1.8931681323918034E-2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45237.3</v>
      </c>
      <c r="F12" s="38">
        <v>45297.433333333327</v>
      </c>
      <c r="G12" s="39">
        <v>45114.866666666654</v>
      </c>
      <c r="H12" s="39">
        <v>44992.433333333327</v>
      </c>
      <c r="I12" s="39">
        <v>44809.866666666654</v>
      </c>
      <c r="J12" s="39">
        <v>45419.866666666654</v>
      </c>
      <c r="K12" s="39">
        <v>45602.43333333332</v>
      </c>
      <c r="L12" s="39">
        <v>45724.866666666654</v>
      </c>
      <c r="M12" s="31">
        <v>45480</v>
      </c>
      <c r="N12" s="31">
        <v>45175</v>
      </c>
      <c r="O12" s="313">
        <v>2979705</v>
      </c>
      <c r="P12" s="314">
        <v>-1.9966057209389522E-2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20261.5</v>
      </c>
      <c r="F13" s="38">
        <v>20294.95</v>
      </c>
      <c r="G13" s="39">
        <v>20188.550000000003</v>
      </c>
      <c r="H13" s="39">
        <v>20115.600000000002</v>
      </c>
      <c r="I13" s="39">
        <v>20009.200000000004</v>
      </c>
      <c r="J13" s="39">
        <v>20367.900000000001</v>
      </c>
      <c r="K13" s="39">
        <v>20474.300000000003</v>
      </c>
      <c r="L13" s="39">
        <v>20547.25</v>
      </c>
      <c r="M13" s="31">
        <v>20401.349999999999</v>
      </c>
      <c r="N13" s="31">
        <v>20222</v>
      </c>
      <c r="O13" s="313">
        <v>80080</v>
      </c>
      <c r="P13" s="315">
        <v>-0.11533362792752982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8274.9500000000007</v>
      </c>
      <c r="F14" s="38">
        <v>8255.2833333333328</v>
      </c>
      <c r="G14" s="39">
        <v>8212.6666666666661</v>
      </c>
      <c r="H14" s="39">
        <v>8150.3833333333332</v>
      </c>
      <c r="I14" s="39">
        <v>8107.7666666666664</v>
      </c>
      <c r="J14" s="39">
        <v>8317.5666666666657</v>
      </c>
      <c r="K14" s="39">
        <v>8360.1833333333343</v>
      </c>
      <c r="L14" s="39">
        <v>8422.4666666666653</v>
      </c>
      <c r="M14" s="31">
        <v>8297.9</v>
      </c>
      <c r="N14" s="31">
        <v>8193</v>
      </c>
      <c r="O14" s="313">
        <v>5625</v>
      </c>
      <c r="P14" s="315">
        <v>8.6956521739130432E-2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489.2</v>
      </c>
      <c r="F15" s="38">
        <v>489.63333333333338</v>
      </c>
      <c r="G15" s="39">
        <v>485.96666666666675</v>
      </c>
      <c r="H15" s="39">
        <v>482.73333333333335</v>
      </c>
      <c r="I15" s="39">
        <v>479.06666666666672</v>
      </c>
      <c r="J15" s="39">
        <v>492.86666666666679</v>
      </c>
      <c r="K15" s="39">
        <v>496.53333333333342</v>
      </c>
      <c r="L15" s="39">
        <v>499.76666666666682</v>
      </c>
      <c r="M15" s="31">
        <v>493.3</v>
      </c>
      <c r="N15" s="31">
        <v>486.4</v>
      </c>
      <c r="O15" s="313">
        <v>9492000</v>
      </c>
      <c r="P15" s="314">
        <v>6.5439443259625099E-2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4419.7</v>
      </c>
      <c r="F16" s="38">
        <v>4418.7666666666673</v>
      </c>
      <c r="G16" s="39">
        <v>4387.5333333333347</v>
      </c>
      <c r="H16" s="39">
        <v>4355.3666666666677</v>
      </c>
      <c r="I16" s="39">
        <v>4324.133333333335</v>
      </c>
      <c r="J16" s="39">
        <v>4450.9333333333343</v>
      </c>
      <c r="K16" s="39">
        <v>4482.1666666666661</v>
      </c>
      <c r="L16" s="39">
        <v>4514.3333333333339</v>
      </c>
      <c r="M16" s="31">
        <v>4450</v>
      </c>
      <c r="N16" s="31">
        <v>4386.6000000000004</v>
      </c>
      <c r="O16" s="313">
        <v>1274250</v>
      </c>
      <c r="P16" s="314">
        <v>-2.3376125694577504E-2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23138.45</v>
      </c>
      <c r="F17" s="38">
        <v>23098.633333333331</v>
      </c>
      <c r="G17" s="39">
        <v>22977.266666666663</v>
      </c>
      <c r="H17" s="39">
        <v>22816.083333333332</v>
      </c>
      <c r="I17" s="39">
        <v>22694.716666666664</v>
      </c>
      <c r="J17" s="39">
        <v>23259.816666666662</v>
      </c>
      <c r="K17" s="39">
        <v>23381.183333333331</v>
      </c>
      <c r="L17" s="39">
        <v>23542.366666666661</v>
      </c>
      <c r="M17" s="31">
        <v>23220</v>
      </c>
      <c r="N17" s="31">
        <v>22937.45</v>
      </c>
      <c r="O17" s="313">
        <v>59160</v>
      </c>
      <c r="P17" s="314">
        <v>8.8676671214188273E-3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190.2</v>
      </c>
      <c r="F18" s="38">
        <v>191.80000000000004</v>
      </c>
      <c r="G18" s="39">
        <v>187.20000000000007</v>
      </c>
      <c r="H18" s="39">
        <v>184.20000000000005</v>
      </c>
      <c r="I18" s="39">
        <v>179.60000000000008</v>
      </c>
      <c r="J18" s="39">
        <v>194.80000000000007</v>
      </c>
      <c r="K18" s="39">
        <v>199.40000000000003</v>
      </c>
      <c r="L18" s="39">
        <v>202.40000000000006</v>
      </c>
      <c r="M18" s="31">
        <v>196.4</v>
      </c>
      <c r="N18" s="31">
        <v>188.8</v>
      </c>
      <c r="O18" s="313">
        <v>25995600</v>
      </c>
      <c r="P18" s="314">
        <v>-2.8997514498757251E-3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211.55</v>
      </c>
      <c r="F19" s="38">
        <v>211.85</v>
      </c>
      <c r="G19" s="39">
        <v>210.39999999999998</v>
      </c>
      <c r="H19" s="39">
        <v>209.24999999999997</v>
      </c>
      <c r="I19" s="39">
        <v>207.79999999999995</v>
      </c>
      <c r="J19" s="39">
        <v>213</v>
      </c>
      <c r="K19" s="39">
        <v>214.45</v>
      </c>
      <c r="L19" s="39">
        <v>215.60000000000002</v>
      </c>
      <c r="M19" s="31">
        <v>213.3</v>
      </c>
      <c r="N19" s="31">
        <v>210.7</v>
      </c>
      <c r="O19" s="313">
        <v>27409200</v>
      </c>
      <c r="P19" s="314">
        <v>0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1822.65</v>
      </c>
      <c r="F20" s="38">
        <v>1819.05</v>
      </c>
      <c r="G20" s="39">
        <v>1810.85</v>
      </c>
      <c r="H20" s="39">
        <v>1799.05</v>
      </c>
      <c r="I20" s="39">
        <v>1790.85</v>
      </c>
      <c r="J20" s="39">
        <v>1830.85</v>
      </c>
      <c r="K20" s="39">
        <v>1839.0500000000002</v>
      </c>
      <c r="L20" s="39">
        <v>1850.85</v>
      </c>
      <c r="M20" s="31">
        <v>1827.25</v>
      </c>
      <c r="N20" s="31">
        <v>1807.25</v>
      </c>
      <c r="O20" s="313">
        <v>4822200</v>
      </c>
      <c r="P20" s="314">
        <v>7.3953371772374028E-3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2414.9499999999998</v>
      </c>
      <c r="F21" s="38">
        <v>2406.9833333333331</v>
      </c>
      <c r="G21" s="39">
        <v>2388.9666666666662</v>
      </c>
      <c r="H21" s="39">
        <v>2362.9833333333331</v>
      </c>
      <c r="I21" s="39">
        <v>2344.9666666666662</v>
      </c>
      <c r="J21" s="39">
        <v>2432.9666666666662</v>
      </c>
      <c r="K21" s="39">
        <v>2450.9833333333336</v>
      </c>
      <c r="L21" s="39">
        <v>2476.9666666666662</v>
      </c>
      <c r="M21" s="31">
        <v>2425</v>
      </c>
      <c r="N21" s="31">
        <v>2381</v>
      </c>
      <c r="O21" s="313">
        <v>11773200</v>
      </c>
      <c r="P21" s="314">
        <v>4.1451307507292361E-3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744.85</v>
      </c>
      <c r="F22" s="38">
        <v>743.38333333333333</v>
      </c>
      <c r="G22" s="39">
        <v>737.06666666666661</v>
      </c>
      <c r="H22" s="39">
        <v>729.2833333333333</v>
      </c>
      <c r="I22" s="39">
        <v>722.96666666666658</v>
      </c>
      <c r="J22" s="39">
        <v>751.16666666666663</v>
      </c>
      <c r="K22" s="39">
        <v>757.48333333333346</v>
      </c>
      <c r="L22" s="39">
        <v>765.26666666666665</v>
      </c>
      <c r="M22" s="31">
        <v>749.7</v>
      </c>
      <c r="N22" s="31">
        <v>735.6</v>
      </c>
      <c r="O22" s="313">
        <v>29278400</v>
      </c>
      <c r="P22" s="314">
        <v>3.7574394558569429E-3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3533</v>
      </c>
      <c r="F23" s="38">
        <v>3523.2000000000003</v>
      </c>
      <c r="G23" s="39">
        <v>3504.4000000000005</v>
      </c>
      <c r="H23" s="39">
        <v>3475.8</v>
      </c>
      <c r="I23" s="39">
        <v>3457.0000000000005</v>
      </c>
      <c r="J23" s="39">
        <v>3551.8000000000006</v>
      </c>
      <c r="K23" s="39">
        <v>3570.6000000000008</v>
      </c>
      <c r="L23" s="39">
        <v>3599.2000000000007</v>
      </c>
      <c r="M23" s="31">
        <v>3542</v>
      </c>
      <c r="N23" s="31">
        <v>3494.6</v>
      </c>
      <c r="O23" s="313">
        <v>841800</v>
      </c>
      <c r="P23" s="314">
        <v>2.2098105876639147E-2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432.8</v>
      </c>
      <c r="F24" s="38">
        <v>431.18333333333339</v>
      </c>
      <c r="G24" s="39">
        <v>427.96666666666681</v>
      </c>
      <c r="H24" s="39">
        <v>423.13333333333344</v>
      </c>
      <c r="I24" s="39">
        <v>419.91666666666686</v>
      </c>
      <c r="J24" s="39">
        <v>436.01666666666677</v>
      </c>
      <c r="K24" s="39">
        <v>439.23333333333335</v>
      </c>
      <c r="L24" s="39">
        <v>444.06666666666672</v>
      </c>
      <c r="M24" s="31">
        <v>434.4</v>
      </c>
      <c r="N24" s="31">
        <v>426.35</v>
      </c>
      <c r="O24" s="313">
        <v>58269600</v>
      </c>
      <c r="P24" s="314">
        <v>-4.428589002337311E-3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5111.6499999999996</v>
      </c>
      <c r="F25" s="38">
        <v>5121.8166666666666</v>
      </c>
      <c r="G25" s="39">
        <v>5073.833333333333</v>
      </c>
      <c r="H25" s="39">
        <v>5036.0166666666664</v>
      </c>
      <c r="I25" s="39">
        <v>4988.0333333333328</v>
      </c>
      <c r="J25" s="39">
        <v>5159.6333333333332</v>
      </c>
      <c r="K25" s="39">
        <v>5207.6166666666668</v>
      </c>
      <c r="L25" s="39">
        <v>5245.4333333333334</v>
      </c>
      <c r="M25" s="31">
        <v>5169.8</v>
      </c>
      <c r="N25" s="31">
        <v>5084</v>
      </c>
      <c r="O25" s="313">
        <v>1887625</v>
      </c>
      <c r="P25" s="314">
        <v>1.7724760749427148E-2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396.7</v>
      </c>
      <c r="F26" s="38">
        <v>394.98333333333329</v>
      </c>
      <c r="G26" s="39">
        <v>391.81666666666661</v>
      </c>
      <c r="H26" s="39">
        <v>386.93333333333334</v>
      </c>
      <c r="I26" s="39">
        <v>383.76666666666665</v>
      </c>
      <c r="J26" s="39">
        <v>399.86666666666656</v>
      </c>
      <c r="K26" s="39">
        <v>403.03333333333319</v>
      </c>
      <c r="L26" s="39">
        <v>407.91666666666652</v>
      </c>
      <c r="M26" s="31">
        <v>398.15</v>
      </c>
      <c r="N26" s="31">
        <v>390.1</v>
      </c>
      <c r="O26" s="313">
        <v>12192400</v>
      </c>
      <c r="P26" s="314">
        <v>1.6151884386511758E-2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163.6</v>
      </c>
      <c r="F27" s="38">
        <v>162.88333333333333</v>
      </c>
      <c r="G27" s="39">
        <v>161.91666666666666</v>
      </c>
      <c r="H27" s="39">
        <v>160.23333333333332</v>
      </c>
      <c r="I27" s="39">
        <v>159.26666666666665</v>
      </c>
      <c r="J27" s="39">
        <v>164.56666666666666</v>
      </c>
      <c r="K27" s="39">
        <v>165.53333333333336</v>
      </c>
      <c r="L27" s="39">
        <v>167.21666666666667</v>
      </c>
      <c r="M27" s="31">
        <v>163.85</v>
      </c>
      <c r="N27" s="31">
        <v>161.19999999999999</v>
      </c>
      <c r="O27" s="313">
        <v>72040000</v>
      </c>
      <c r="P27" s="314">
        <v>4.111784793365391E-3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3385.05</v>
      </c>
      <c r="F28" s="38">
        <v>3383.3666666666668</v>
      </c>
      <c r="G28" s="39">
        <v>3355.2833333333338</v>
      </c>
      <c r="H28" s="39">
        <v>3325.5166666666669</v>
      </c>
      <c r="I28" s="39">
        <v>3297.4333333333338</v>
      </c>
      <c r="J28" s="39">
        <v>3413.1333333333337</v>
      </c>
      <c r="K28" s="39">
        <v>3441.2166666666667</v>
      </c>
      <c r="L28" s="39">
        <v>3470.9833333333336</v>
      </c>
      <c r="M28" s="31">
        <v>3411.45</v>
      </c>
      <c r="N28" s="31">
        <v>3353.6</v>
      </c>
      <c r="O28" s="313">
        <v>4546200</v>
      </c>
      <c r="P28" s="314">
        <v>-2.4001717475311293E-2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1880.9</v>
      </c>
      <c r="F29" s="38">
        <v>1895.8999999999999</v>
      </c>
      <c r="G29" s="39">
        <v>1859.9999999999998</v>
      </c>
      <c r="H29" s="39">
        <v>1839.1</v>
      </c>
      <c r="I29" s="39">
        <v>1803.1999999999998</v>
      </c>
      <c r="J29" s="39">
        <v>1916.7999999999997</v>
      </c>
      <c r="K29" s="39">
        <v>1952.6999999999998</v>
      </c>
      <c r="L29" s="39">
        <v>1973.5999999999997</v>
      </c>
      <c r="M29" s="31">
        <v>1931.8</v>
      </c>
      <c r="N29" s="31">
        <v>1875</v>
      </c>
      <c r="O29" s="313">
        <v>2410823</v>
      </c>
      <c r="P29" s="314">
        <v>4.0881001426081448E-2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6751.85</v>
      </c>
      <c r="F30" s="38">
        <v>6778.583333333333</v>
      </c>
      <c r="G30" s="39">
        <v>6683.2666666666664</v>
      </c>
      <c r="H30" s="39">
        <v>6614.6833333333334</v>
      </c>
      <c r="I30" s="39">
        <v>6519.3666666666668</v>
      </c>
      <c r="J30" s="39">
        <v>6847.1666666666661</v>
      </c>
      <c r="K30" s="39">
        <v>6942.4833333333336</v>
      </c>
      <c r="L30" s="39">
        <v>7011.0666666666657</v>
      </c>
      <c r="M30" s="31">
        <v>6873.9</v>
      </c>
      <c r="N30" s="31">
        <v>6710</v>
      </c>
      <c r="O30" s="313">
        <v>398775</v>
      </c>
      <c r="P30" s="314">
        <v>0.14664653871037309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758.1</v>
      </c>
      <c r="F31" s="38">
        <v>760.05000000000007</v>
      </c>
      <c r="G31" s="39">
        <v>749.05000000000018</v>
      </c>
      <c r="H31" s="39">
        <v>740.00000000000011</v>
      </c>
      <c r="I31" s="39">
        <v>729.00000000000023</v>
      </c>
      <c r="J31" s="39">
        <v>769.10000000000014</v>
      </c>
      <c r="K31" s="39">
        <v>780.09999999999991</v>
      </c>
      <c r="L31" s="39">
        <v>789.15000000000009</v>
      </c>
      <c r="M31" s="31">
        <v>771.05</v>
      </c>
      <c r="N31" s="31">
        <v>751</v>
      </c>
      <c r="O31" s="313">
        <v>12562000</v>
      </c>
      <c r="P31" s="314">
        <v>5.4655360591050292E-2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734.15</v>
      </c>
      <c r="F32" s="38">
        <v>729.18333333333339</v>
      </c>
      <c r="G32" s="39">
        <v>723.51666666666677</v>
      </c>
      <c r="H32" s="39">
        <v>712.88333333333333</v>
      </c>
      <c r="I32" s="39">
        <v>707.2166666666667</v>
      </c>
      <c r="J32" s="39">
        <v>739.81666666666683</v>
      </c>
      <c r="K32" s="39">
        <v>745.48333333333335</v>
      </c>
      <c r="L32" s="39">
        <v>756.1166666666669</v>
      </c>
      <c r="M32" s="31">
        <v>734.85</v>
      </c>
      <c r="N32" s="31">
        <v>718.55</v>
      </c>
      <c r="O32" s="313">
        <v>10277300</v>
      </c>
      <c r="P32" s="314">
        <v>3.0440057350832689E-2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969.25</v>
      </c>
      <c r="F33" s="38">
        <v>970.58333333333337</v>
      </c>
      <c r="G33" s="39">
        <v>963.31666666666672</v>
      </c>
      <c r="H33" s="39">
        <v>957.38333333333333</v>
      </c>
      <c r="I33" s="39">
        <v>950.11666666666667</v>
      </c>
      <c r="J33" s="39">
        <v>976.51666666666677</v>
      </c>
      <c r="K33" s="39">
        <v>983.78333333333342</v>
      </c>
      <c r="L33" s="39">
        <v>989.71666666666681</v>
      </c>
      <c r="M33" s="31">
        <v>977.85</v>
      </c>
      <c r="N33" s="31">
        <v>964.65</v>
      </c>
      <c r="O33" s="313">
        <v>53556250</v>
      </c>
      <c r="P33" s="314">
        <v>4.5892835347247647E-2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4916.05</v>
      </c>
      <c r="F34" s="38">
        <v>4833.7333333333336</v>
      </c>
      <c r="G34" s="39">
        <v>4734.6166666666668</v>
      </c>
      <c r="H34" s="39">
        <v>4553.1833333333334</v>
      </c>
      <c r="I34" s="39">
        <v>4454.0666666666666</v>
      </c>
      <c r="J34" s="39">
        <v>5015.166666666667</v>
      </c>
      <c r="K34" s="39">
        <v>5114.2833333333338</v>
      </c>
      <c r="L34" s="39">
        <v>5295.7166666666672</v>
      </c>
      <c r="M34" s="31">
        <v>4932.8500000000004</v>
      </c>
      <c r="N34" s="31">
        <v>4652.3</v>
      </c>
      <c r="O34" s="313">
        <v>2802750</v>
      </c>
      <c r="P34" s="314">
        <v>5.8040770101925251E-2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1621</v>
      </c>
      <c r="F35" s="38">
        <v>1627.8166666666666</v>
      </c>
      <c r="G35" s="39">
        <v>1607.1833333333332</v>
      </c>
      <c r="H35" s="39">
        <v>1593.3666666666666</v>
      </c>
      <c r="I35" s="39">
        <v>1572.7333333333331</v>
      </c>
      <c r="J35" s="39">
        <v>1641.6333333333332</v>
      </c>
      <c r="K35" s="39">
        <v>1662.2666666666664</v>
      </c>
      <c r="L35" s="39">
        <v>1676.0833333333333</v>
      </c>
      <c r="M35" s="31">
        <v>1648.45</v>
      </c>
      <c r="N35" s="31">
        <v>1614</v>
      </c>
      <c r="O35" s="313">
        <v>7838500</v>
      </c>
      <c r="P35" s="314">
        <v>-1.4087164329287466E-2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7865.3</v>
      </c>
      <c r="F36" s="38">
        <v>7902.416666666667</v>
      </c>
      <c r="G36" s="39">
        <v>7778.8833333333341</v>
      </c>
      <c r="H36" s="39">
        <v>7692.4666666666672</v>
      </c>
      <c r="I36" s="39">
        <v>7568.9333333333343</v>
      </c>
      <c r="J36" s="39">
        <v>7988.8333333333339</v>
      </c>
      <c r="K36" s="39">
        <v>8112.3666666666668</v>
      </c>
      <c r="L36" s="39">
        <v>8198.7833333333328</v>
      </c>
      <c r="M36" s="31">
        <v>8025.95</v>
      </c>
      <c r="N36" s="31">
        <v>7816</v>
      </c>
      <c r="O36" s="313">
        <v>3976250</v>
      </c>
      <c r="P36" s="314">
        <v>-3.3336372200443672E-2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2430.3000000000002</v>
      </c>
      <c r="F37" s="38">
        <v>2407.65</v>
      </c>
      <c r="G37" s="39">
        <v>2380.3500000000004</v>
      </c>
      <c r="H37" s="39">
        <v>2330.4</v>
      </c>
      <c r="I37" s="39">
        <v>2303.1000000000004</v>
      </c>
      <c r="J37" s="39">
        <v>2457.6000000000004</v>
      </c>
      <c r="K37" s="39">
        <v>2484.9000000000005</v>
      </c>
      <c r="L37" s="39">
        <v>2534.8500000000004</v>
      </c>
      <c r="M37" s="31">
        <v>2434.9499999999998</v>
      </c>
      <c r="N37" s="31">
        <v>2357.6999999999998</v>
      </c>
      <c r="O37" s="313">
        <v>1614000</v>
      </c>
      <c r="P37" s="314">
        <v>3.4615384615384617E-2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384.9</v>
      </c>
      <c r="F38" s="38">
        <v>386.13333333333338</v>
      </c>
      <c r="G38" s="39">
        <v>382.26666666666677</v>
      </c>
      <c r="H38" s="39">
        <v>379.63333333333338</v>
      </c>
      <c r="I38" s="39">
        <v>375.76666666666677</v>
      </c>
      <c r="J38" s="39">
        <v>388.76666666666677</v>
      </c>
      <c r="K38" s="39">
        <v>392.63333333333344</v>
      </c>
      <c r="L38" s="39">
        <v>395.26666666666677</v>
      </c>
      <c r="M38" s="31">
        <v>390</v>
      </c>
      <c r="N38" s="31">
        <v>383.5</v>
      </c>
      <c r="O38" s="313">
        <v>11267200</v>
      </c>
      <c r="P38" s="314">
        <v>-2.3842528416967008E-2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226.5</v>
      </c>
      <c r="F39" s="38">
        <v>224.98333333333335</v>
      </c>
      <c r="G39" s="39">
        <v>220.16666666666669</v>
      </c>
      <c r="H39" s="39">
        <v>213.83333333333334</v>
      </c>
      <c r="I39" s="39">
        <v>209.01666666666668</v>
      </c>
      <c r="J39" s="39">
        <v>231.31666666666669</v>
      </c>
      <c r="K39" s="39">
        <v>236.13333333333335</v>
      </c>
      <c r="L39" s="39">
        <v>242.4666666666667</v>
      </c>
      <c r="M39" s="31">
        <v>229.8</v>
      </c>
      <c r="N39" s="31">
        <v>218.65</v>
      </c>
      <c r="O39" s="313">
        <v>53082500</v>
      </c>
      <c r="P39" s="314">
        <v>0.11852710319759785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206</v>
      </c>
      <c r="F40" s="38">
        <v>205.28333333333333</v>
      </c>
      <c r="G40" s="39">
        <v>203.46666666666667</v>
      </c>
      <c r="H40" s="39">
        <v>200.93333333333334</v>
      </c>
      <c r="I40" s="39">
        <v>199.11666666666667</v>
      </c>
      <c r="J40" s="39">
        <v>207.81666666666666</v>
      </c>
      <c r="K40" s="39">
        <v>209.63333333333333</v>
      </c>
      <c r="L40" s="39">
        <v>212.16666666666666</v>
      </c>
      <c r="M40" s="31">
        <v>207.1</v>
      </c>
      <c r="N40" s="31">
        <v>202.75</v>
      </c>
      <c r="O40" s="313">
        <v>95173650</v>
      </c>
      <c r="P40" s="314">
        <v>-1.2443850916595847E-2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1659.6</v>
      </c>
      <c r="F41" s="38">
        <v>1651.8333333333333</v>
      </c>
      <c r="G41" s="39">
        <v>1625.0666666666666</v>
      </c>
      <c r="H41" s="39">
        <v>1590.5333333333333</v>
      </c>
      <c r="I41" s="39">
        <v>1563.7666666666667</v>
      </c>
      <c r="J41" s="39">
        <v>1686.3666666666666</v>
      </c>
      <c r="K41" s="39">
        <v>1713.1333333333334</v>
      </c>
      <c r="L41" s="39">
        <v>1747.6666666666665</v>
      </c>
      <c r="M41" s="31">
        <v>1678.6</v>
      </c>
      <c r="N41" s="31">
        <v>1617.3</v>
      </c>
      <c r="O41" s="313">
        <v>1376250</v>
      </c>
      <c r="P41" s="314">
        <v>-4.402188069809846E-2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122.5</v>
      </c>
      <c r="F42" s="38">
        <v>122.91666666666667</v>
      </c>
      <c r="G42" s="39">
        <v>121.38333333333334</v>
      </c>
      <c r="H42" s="39">
        <v>120.26666666666667</v>
      </c>
      <c r="I42" s="39">
        <v>118.73333333333333</v>
      </c>
      <c r="J42" s="39">
        <v>124.03333333333335</v>
      </c>
      <c r="K42" s="39">
        <v>125.56666666666668</v>
      </c>
      <c r="L42" s="39">
        <v>126.68333333333335</v>
      </c>
      <c r="M42" s="31">
        <v>124.45</v>
      </c>
      <c r="N42" s="31">
        <v>121.8</v>
      </c>
      <c r="O42" s="313">
        <v>83562000</v>
      </c>
      <c r="P42" s="314">
        <v>2.9205279415894413E-2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677.8</v>
      </c>
      <c r="F43" s="38">
        <v>677.05</v>
      </c>
      <c r="G43" s="39">
        <v>674.19999999999993</v>
      </c>
      <c r="H43" s="39">
        <v>670.6</v>
      </c>
      <c r="I43" s="39">
        <v>667.75</v>
      </c>
      <c r="J43" s="39">
        <v>680.64999999999986</v>
      </c>
      <c r="K43" s="39">
        <v>683.49999999999977</v>
      </c>
      <c r="L43" s="39">
        <v>687.0999999999998</v>
      </c>
      <c r="M43" s="31">
        <v>679.9</v>
      </c>
      <c r="N43" s="31">
        <v>673.45</v>
      </c>
      <c r="O43" s="313">
        <v>7584500</v>
      </c>
      <c r="P43" s="314">
        <v>-1.2177650429799427E-2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852.85</v>
      </c>
      <c r="F44" s="38">
        <v>846.73333333333323</v>
      </c>
      <c r="G44" s="39">
        <v>838.31666666666649</v>
      </c>
      <c r="H44" s="39">
        <v>823.7833333333333</v>
      </c>
      <c r="I44" s="39">
        <v>815.36666666666656</v>
      </c>
      <c r="J44" s="39">
        <v>861.26666666666642</v>
      </c>
      <c r="K44" s="39">
        <v>869.68333333333317</v>
      </c>
      <c r="L44" s="39">
        <v>884.21666666666636</v>
      </c>
      <c r="M44" s="31">
        <v>855.15</v>
      </c>
      <c r="N44" s="31">
        <v>832.2</v>
      </c>
      <c r="O44" s="313">
        <v>8731000</v>
      </c>
      <c r="P44" s="314">
        <v>4.9651358499639336E-2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868.75</v>
      </c>
      <c r="F45" s="38">
        <v>868.7166666666667</v>
      </c>
      <c r="G45" s="39">
        <v>865.18333333333339</v>
      </c>
      <c r="H45" s="39">
        <v>861.61666666666667</v>
      </c>
      <c r="I45" s="39">
        <v>858.08333333333337</v>
      </c>
      <c r="J45" s="39">
        <v>872.28333333333342</v>
      </c>
      <c r="K45" s="39">
        <v>875.81666666666672</v>
      </c>
      <c r="L45" s="39">
        <v>879.38333333333344</v>
      </c>
      <c r="M45" s="31">
        <v>872.25</v>
      </c>
      <c r="N45" s="31">
        <v>865.15</v>
      </c>
      <c r="O45" s="313">
        <v>41923500</v>
      </c>
      <c r="P45" s="314">
        <v>-2.0804124643842431E-3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93.45</v>
      </c>
      <c r="F46" s="38">
        <v>91.566666666666663</v>
      </c>
      <c r="G46" s="39">
        <v>89.433333333333323</v>
      </c>
      <c r="H46" s="39">
        <v>85.416666666666657</v>
      </c>
      <c r="I46" s="39">
        <v>83.283333333333317</v>
      </c>
      <c r="J46" s="39">
        <v>95.583333333333329</v>
      </c>
      <c r="K46" s="39">
        <v>97.716666666666654</v>
      </c>
      <c r="L46" s="39">
        <v>101.73333333333333</v>
      </c>
      <c r="M46" s="31">
        <v>93.7</v>
      </c>
      <c r="N46" s="31">
        <v>87.55</v>
      </c>
      <c r="O46" s="313">
        <v>117642000</v>
      </c>
      <c r="P46" s="314">
        <v>0.11305384462547188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257.89999999999998</v>
      </c>
      <c r="F47" s="38">
        <v>259.51666666666665</v>
      </c>
      <c r="G47" s="39">
        <v>255.08333333333331</v>
      </c>
      <c r="H47" s="39">
        <v>252.26666666666665</v>
      </c>
      <c r="I47" s="39">
        <v>247.83333333333331</v>
      </c>
      <c r="J47" s="39">
        <v>262.33333333333331</v>
      </c>
      <c r="K47" s="39">
        <v>266.76666666666671</v>
      </c>
      <c r="L47" s="39">
        <v>269.58333333333331</v>
      </c>
      <c r="M47" s="31">
        <v>263.95</v>
      </c>
      <c r="N47" s="31">
        <v>256.7</v>
      </c>
      <c r="O47" s="313">
        <v>32172500</v>
      </c>
      <c r="P47" s="314">
        <v>-3.1072788005903829E-4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19047</v>
      </c>
      <c r="F48" s="38">
        <v>18995.466666666667</v>
      </c>
      <c r="G48" s="39">
        <v>18870.933333333334</v>
      </c>
      <c r="H48" s="39">
        <v>18694.866666666669</v>
      </c>
      <c r="I48" s="39">
        <v>18570.333333333336</v>
      </c>
      <c r="J48" s="39">
        <v>19171.533333333333</v>
      </c>
      <c r="K48" s="39">
        <v>19296.066666666666</v>
      </c>
      <c r="L48" s="39">
        <v>19472.133333333331</v>
      </c>
      <c r="M48" s="31">
        <v>19120</v>
      </c>
      <c r="N48" s="31">
        <v>18819.400000000001</v>
      </c>
      <c r="O48" s="313">
        <v>174900</v>
      </c>
      <c r="P48" s="314">
        <v>9.8273155416012559E-2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387.65</v>
      </c>
      <c r="F49" s="38">
        <v>384.0333333333333</v>
      </c>
      <c r="G49" s="39">
        <v>379.66666666666663</v>
      </c>
      <c r="H49" s="39">
        <v>371.68333333333334</v>
      </c>
      <c r="I49" s="39">
        <v>367.31666666666666</v>
      </c>
      <c r="J49" s="39">
        <v>392.01666666666659</v>
      </c>
      <c r="K49" s="39">
        <v>396.38333333333327</v>
      </c>
      <c r="L49" s="39">
        <v>404.36666666666656</v>
      </c>
      <c r="M49" s="31">
        <v>388.4</v>
      </c>
      <c r="N49" s="31">
        <v>376.05</v>
      </c>
      <c r="O49" s="313">
        <v>22451400</v>
      </c>
      <c r="P49" s="314">
        <v>1.2844183992935698E-3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5130.25</v>
      </c>
      <c r="F50" s="38">
        <v>5085.7</v>
      </c>
      <c r="G50" s="39">
        <v>5026.3999999999996</v>
      </c>
      <c r="H50" s="39">
        <v>4922.55</v>
      </c>
      <c r="I50" s="39">
        <v>4863.25</v>
      </c>
      <c r="J50" s="39">
        <v>5189.5499999999993</v>
      </c>
      <c r="K50" s="39">
        <v>5248.85</v>
      </c>
      <c r="L50" s="39">
        <v>5352.6999999999989</v>
      </c>
      <c r="M50" s="31">
        <v>5145</v>
      </c>
      <c r="N50" s="31">
        <v>4981.8500000000004</v>
      </c>
      <c r="O50" s="313">
        <v>1398800</v>
      </c>
      <c r="P50" s="314">
        <v>4.7005988023952096E-2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354</v>
      </c>
      <c r="F51" s="38">
        <v>354.40000000000003</v>
      </c>
      <c r="G51" s="39">
        <v>351.10000000000008</v>
      </c>
      <c r="H51" s="39">
        <v>348.20000000000005</v>
      </c>
      <c r="I51" s="39">
        <v>344.90000000000009</v>
      </c>
      <c r="J51" s="39">
        <v>357.30000000000007</v>
      </c>
      <c r="K51" s="39">
        <v>360.6</v>
      </c>
      <c r="L51" s="39">
        <v>363.50000000000006</v>
      </c>
      <c r="M51" s="31">
        <v>357.7</v>
      </c>
      <c r="N51" s="31">
        <v>351.5</v>
      </c>
      <c r="O51" s="313">
        <v>8110000</v>
      </c>
      <c r="P51" s="314">
        <v>-1.4774686037921695E-3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324.10000000000002</v>
      </c>
      <c r="F52" s="38">
        <v>324.34999999999997</v>
      </c>
      <c r="G52" s="39">
        <v>321.29999999999995</v>
      </c>
      <c r="H52" s="39">
        <v>318.5</v>
      </c>
      <c r="I52" s="39">
        <v>315.45</v>
      </c>
      <c r="J52" s="39">
        <v>327.14999999999992</v>
      </c>
      <c r="K52" s="39">
        <v>330.2</v>
      </c>
      <c r="L52" s="39">
        <v>332.99999999999989</v>
      </c>
      <c r="M52" s="31">
        <v>327.39999999999998</v>
      </c>
      <c r="N52" s="31">
        <v>321.55</v>
      </c>
      <c r="O52" s="313">
        <v>54086400</v>
      </c>
      <c r="P52" s="314">
        <v>-2.8186096152913211E-2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770.65</v>
      </c>
      <c r="F53" s="38">
        <v>780.53333333333342</v>
      </c>
      <c r="G53" s="39">
        <v>756.31666666666683</v>
      </c>
      <c r="H53" s="39">
        <v>741.98333333333346</v>
      </c>
      <c r="I53" s="39">
        <v>717.76666666666688</v>
      </c>
      <c r="J53" s="39">
        <v>794.86666666666679</v>
      </c>
      <c r="K53" s="39">
        <v>819.08333333333326</v>
      </c>
      <c r="L53" s="39">
        <v>833.41666666666674</v>
      </c>
      <c r="M53" s="31">
        <v>804.75</v>
      </c>
      <c r="N53" s="31">
        <v>766.2</v>
      </c>
      <c r="O53" s="313">
        <v>2862600</v>
      </c>
      <c r="P53" s="314">
        <v>-9.9110156489720769E-2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275.14999999999998</v>
      </c>
      <c r="F54" s="38">
        <v>274.36666666666662</v>
      </c>
      <c r="G54" s="39">
        <v>272.58333333333326</v>
      </c>
      <c r="H54" s="39">
        <v>270.01666666666665</v>
      </c>
      <c r="I54" s="39">
        <v>268.23333333333329</v>
      </c>
      <c r="J54" s="39">
        <v>276.93333333333322</v>
      </c>
      <c r="K54" s="39">
        <v>278.71666666666664</v>
      </c>
      <c r="L54" s="39">
        <v>281.28333333333319</v>
      </c>
      <c r="M54" s="31">
        <v>276.14999999999998</v>
      </c>
      <c r="N54" s="31">
        <v>271.8</v>
      </c>
      <c r="O54" s="313">
        <v>9819200</v>
      </c>
      <c r="P54" s="314">
        <v>-2.7016595908915478E-3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1189.7</v>
      </c>
      <c r="F55" s="38">
        <v>1192.2</v>
      </c>
      <c r="G55" s="39">
        <v>1177.45</v>
      </c>
      <c r="H55" s="39">
        <v>1165.2</v>
      </c>
      <c r="I55" s="39">
        <v>1150.45</v>
      </c>
      <c r="J55" s="39">
        <v>1204.45</v>
      </c>
      <c r="K55" s="39">
        <v>1219.2</v>
      </c>
      <c r="L55" s="39">
        <v>1231.45</v>
      </c>
      <c r="M55" s="31">
        <v>1206.95</v>
      </c>
      <c r="N55" s="31">
        <v>1179.95</v>
      </c>
      <c r="O55" s="313">
        <v>10778750</v>
      </c>
      <c r="P55" s="314">
        <v>-9.8748421173498677E-3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1006.05</v>
      </c>
      <c r="F56" s="38">
        <v>1006.2833333333333</v>
      </c>
      <c r="G56" s="39">
        <v>999.31666666666661</v>
      </c>
      <c r="H56" s="39">
        <v>992.58333333333326</v>
      </c>
      <c r="I56" s="39">
        <v>985.61666666666656</v>
      </c>
      <c r="J56" s="39">
        <v>1013.0166666666667</v>
      </c>
      <c r="K56" s="39">
        <v>1019.9833333333333</v>
      </c>
      <c r="L56" s="39">
        <v>1026.7166666666667</v>
      </c>
      <c r="M56" s="31">
        <v>1013.25</v>
      </c>
      <c r="N56" s="31">
        <v>999.55</v>
      </c>
      <c r="O56" s="313">
        <v>11167650</v>
      </c>
      <c r="P56" s="314">
        <v>1.0647058823529412E-2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232.9</v>
      </c>
      <c r="F57" s="38">
        <v>232.9</v>
      </c>
      <c r="G57" s="39">
        <v>231.65</v>
      </c>
      <c r="H57" s="39">
        <v>230.4</v>
      </c>
      <c r="I57" s="39">
        <v>229.15</v>
      </c>
      <c r="J57" s="39">
        <v>234.15</v>
      </c>
      <c r="K57" s="39">
        <v>235.4</v>
      </c>
      <c r="L57" s="39">
        <v>236.65</v>
      </c>
      <c r="M57" s="31">
        <v>234.15</v>
      </c>
      <c r="N57" s="31">
        <v>231.65</v>
      </c>
      <c r="O57" s="313">
        <v>54511800</v>
      </c>
      <c r="P57" s="314">
        <v>-1.2478125237769155E-2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4753.3500000000004</v>
      </c>
      <c r="F58" s="38">
        <v>4754.2833333333328</v>
      </c>
      <c r="G58" s="39">
        <v>4708.3666666666659</v>
      </c>
      <c r="H58" s="39">
        <v>4663.3833333333332</v>
      </c>
      <c r="I58" s="39">
        <v>4617.4666666666662</v>
      </c>
      <c r="J58" s="39">
        <v>4799.2666666666655</v>
      </c>
      <c r="K58" s="39">
        <v>4845.1833333333334</v>
      </c>
      <c r="L58" s="39">
        <v>4890.1666666666652</v>
      </c>
      <c r="M58" s="31">
        <v>4800.2</v>
      </c>
      <c r="N58" s="31">
        <v>4709.3</v>
      </c>
      <c r="O58" s="313">
        <v>538200</v>
      </c>
      <c r="P58" s="314">
        <v>-8.8397790055248626E-3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1804.1</v>
      </c>
      <c r="F59" s="38">
        <v>1779.05</v>
      </c>
      <c r="G59" s="39">
        <v>1746.1</v>
      </c>
      <c r="H59" s="39">
        <v>1688.1</v>
      </c>
      <c r="I59" s="39">
        <v>1655.1499999999999</v>
      </c>
      <c r="J59" s="39">
        <v>1837.05</v>
      </c>
      <c r="K59" s="39">
        <v>1870.0000000000002</v>
      </c>
      <c r="L59" s="39">
        <v>1928</v>
      </c>
      <c r="M59" s="31">
        <v>1812</v>
      </c>
      <c r="N59" s="31">
        <v>1721.05</v>
      </c>
      <c r="O59" s="313">
        <v>3376450</v>
      </c>
      <c r="P59" s="314">
        <v>0.23790581290902091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677.25</v>
      </c>
      <c r="F60" s="38">
        <v>672.69999999999993</v>
      </c>
      <c r="G60" s="39">
        <v>666.69999999999982</v>
      </c>
      <c r="H60" s="39">
        <v>656.14999999999986</v>
      </c>
      <c r="I60" s="39">
        <v>650.14999999999975</v>
      </c>
      <c r="J60" s="39">
        <v>683.24999999999989</v>
      </c>
      <c r="K60" s="39">
        <v>689.25000000000011</v>
      </c>
      <c r="L60" s="39">
        <v>699.8</v>
      </c>
      <c r="M60" s="31">
        <v>678.7</v>
      </c>
      <c r="N60" s="31">
        <v>662.15</v>
      </c>
      <c r="O60" s="313">
        <v>5086000</v>
      </c>
      <c r="P60" s="314">
        <v>-4.5241223953444716E-2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960.5</v>
      </c>
      <c r="F61" s="38">
        <v>957.93333333333339</v>
      </c>
      <c r="G61" s="39">
        <v>950.91666666666674</v>
      </c>
      <c r="H61" s="39">
        <v>941.33333333333337</v>
      </c>
      <c r="I61" s="39">
        <v>934.31666666666672</v>
      </c>
      <c r="J61" s="39">
        <v>967.51666666666677</v>
      </c>
      <c r="K61" s="39">
        <v>974.53333333333342</v>
      </c>
      <c r="L61" s="39">
        <v>984.11666666666679</v>
      </c>
      <c r="M61" s="31">
        <v>964.95</v>
      </c>
      <c r="N61" s="31">
        <v>948.35</v>
      </c>
      <c r="O61" s="313">
        <v>1792700</v>
      </c>
      <c r="P61" s="314">
        <v>1.7077045274027005E-2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284.7</v>
      </c>
      <c r="F62" s="38">
        <v>285.56666666666666</v>
      </c>
      <c r="G62" s="39">
        <v>283.0333333333333</v>
      </c>
      <c r="H62" s="39">
        <v>281.36666666666662</v>
      </c>
      <c r="I62" s="39">
        <v>278.83333333333326</v>
      </c>
      <c r="J62" s="39">
        <v>287.23333333333335</v>
      </c>
      <c r="K62" s="39">
        <v>289.76666666666677</v>
      </c>
      <c r="L62" s="39">
        <v>291.43333333333339</v>
      </c>
      <c r="M62" s="31">
        <v>288.10000000000002</v>
      </c>
      <c r="N62" s="31">
        <v>283.89999999999998</v>
      </c>
      <c r="O62" s="313">
        <v>15370200</v>
      </c>
      <c r="P62" s="314">
        <v>2.0678938560841503E-2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130.75</v>
      </c>
      <c r="F63" s="38">
        <v>129.71666666666667</v>
      </c>
      <c r="G63" s="39">
        <v>128.03333333333333</v>
      </c>
      <c r="H63" s="39">
        <v>125.31666666666666</v>
      </c>
      <c r="I63" s="39">
        <v>123.63333333333333</v>
      </c>
      <c r="J63" s="39">
        <v>132.43333333333334</v>
      </c>
      <c r="K63" s="39">
        <v>134.11666666666667</v>
      </c>
      <c r="L63" s="39">
        <v>136.83333333333334</v>
      </c>
      <c r="M63" s="31">
        <v>131.4</v>
      </c>
      <c r="N63" s="31">
        <v>127</v>
      </c>
      <c r="O63" s="313">
        <v>35790000</v>
      </c>
      <c r="P63" s="314">
        <v>-3.3094691341348105E-2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1870.6</v>
      </c>
      <c r="F64" s="38">
        <v>1866.6499999999999</v>
      </c>
      <c r="G64" s="39">
        <v>1854.6499999999996</v>
      </c>
      <c r="H64" s="39">
        <v>1838.6999999999998</v>
      </c>
      <c r="I64" s="39">
        <v>1826.6999999999996</v>
      </c>
      <c r="J64" s="39">
        <v>1882.5999999999997</v>
      </c>
      <c r="K64" s="39">
        <v>1894.6000000000001</v>
      </c>
      <c r="L64" s="39">
        <v>1910.5499999999997</v>
      </c>
      <c r="M64" s="31">
        <v>1878.65</v>
      </c>
      <c r="N64" s="31">
        <v>1850.7</v>
      </c>
      <c r="O64" s="313">
        <v>2893800</v>
      </c>
      <c r="P64" s="314">
        <v>5.0304878048780491E-2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593.5</v>
      </c>
      <c r="F65" s="38">
        <v>589.75</v>
      </c>
      <c r="G65" s="39">
        <v>582.4</v>
      </c>
      <c r="H65" s="39">
        <v>571.29999999999995</v>
      </c>
      <c r="I65" s="39">
        <v>563.94999999999993</v>
      </c>
      <c r="J65" s="39">
        <v>600.85</v>
      </c>
      <c r="K65" s="39">
        <v>608.19999999999993</v>
      </c>
      <c r="L65" s="39">
        <v>619.30000000000007</v>
      </c>
      <c r="M65" s="31">
        <v>597.1</v>
      </c>
      <c r="N65" s="31">
        <v>578.65</v>
      </c>
      <c r="O65" s="313">
        <v>13591250</v>
      </c>
      <c r="P65" s="314">
        <v>7.1759487432232621E-2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2186.4</v>
      </c>
      <c r="F66" s="38">
        <v>2185.2333333333336</v>
      </c>
      <c r="G66" s="39">
        <v>2169.166666666667</v>
      </c>
      <c r="H66" s="39">
        <v>2151.9333333333334</v>
      </c>
      <c r="I66" s="39">
        <v>2135.8666666666668</v>
      </c>
      <c r="J66" s="39">
        <v>2202.4666666666672</v>
      </c>
      <c r="K66" s="39">
        <v>2218.5333333333338</v>
      </c>
      <c r="L66" s="39">
        <v>2235.7666666666673</v>
      </c>
      <c r="M66" s="31">
        <v>2201.3000000000002</v>
      </c>
      <c r="N66" s="31">
        <v>2168</v>
      </c>
      <c r="O66" s="313">
        <v>1661000</v>
      </c>
      <c r="P66" s="314">
        <v>-2.0347979946918313E-2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2120.1</v>
      </c>
      <c r="F67" s="38">
        <v>2139.6499999999996</v>
      </c>
      <c r="G67" s="39">
        <v>2091.8499999999995</v>
      </c>
      <c r="H67" s="39">
        <v>2063.6</v>
      </c>
      <c r="I67" s="39">
        <v>2015.7999999999997</v>
      </c>
      <c r="J67" s="39">
        <v>2167.8999999999992</v>
      </c>
      <c r="K67" s="39">
        <v>2215.6999999999994</v>
      </c>
      <c r="L67" s="39">
        <v>2243.9499999999989</v>
      </c>
      <c r="M67" s="31">
        <v>2187.4499999999998</v>
      </c>
      <c r="N67" s="31">
        <v>2111.4</v>
      </c>
      <c r="O67" s="313">
        <v>2438100</v>
      </c>
      <c r="P67" s="314">
        <v>4.473582722715002E-2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251.1</v>
      </c>
      <c r="F68" s="38">
        <v>251.1</v>
      </c>
      <c r="G68" s="39">
        <v>248.45</v>
      </c>
      <c r="H68" s="39">
        <v>245.79999999999998</v>
      </c>
      <c r="I68" s="39">
        <v>243.14999999999998</v>
      </c>
      <c r="J68" s="39">
        <v>253.75</v>
      </c>
      <c r="K68" s="39">
        <v>256.40000000000003</v>
      </c>
      <c r="L68" s="39">
        <v>259.05</v>
      </c>
      <c r="M68" s="31">
        <v>253.75</v>
      </c>
      <c r="N68" s="31">
        <v>248.45</v>
      </c>
      <c r="O68" s="313">
        <v>20386800</v>
      </c>
      <c r="P68" s="314">
        <v>7.890365448504983E-3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3754.25</v>
      </c>
      <c r="F69" s="38">
        <v>3697.2333333333336</v>
      </c>
      <c r="G69" s="39">
        <v>3630.0666666666671</v>
      </c>
      <c r="H69" s="39">
        <v>3505.8833333333337</v>
      </c>
      <c r="I69" s="39">
        <v>3438.7166666666672</v>
      </c>
      <c r="J69" s="39">
        <v>3821.416666666667</v>
      </c>
      <c r="K69" s="39">
        <v>3888.583333333333</v>
      </c>
      <c r="L69" s="39">
        <v>4012.7666666666669</v>
      </c>
      <c r="M69" s="31">
        <v>3764.4</v>
      </c>
      <c r="N69" s="31">
        <v>3573.05</v>
      </c>
      <c r="O69" s="313">
        <v>2914000</v>
      </c>
      <c r="P69" s="314">
        <v>-3.4199726402188782E-3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4225</v>
      </c>
      <c r="F70" s="38">
        <v>4239.9000000000005</v>
      </c>
      <c r="G70" s="39">
        <v>4139.8000000000011</v>
      </c>
      <c r="H70" s="39">
        <v>4054.6000000000004</v>
      </c>
      <c r="I70" s="39">
        <v>3954.5000000000009</v>
      </c>
      <c r="J70" s="39">
        <v>4325.1000000000013</v>
      </c>
      <c r="K70" s="39">
        <v>4425.2000000000016</v>
      </c>
      <c r="L70" s="39">
        <v>4510.4000000000015</v>
      </c>
      <c r="M70" s="31">
        <v>4340</v>
      </c>
      <c r="N70" s="31">
        <v>4154.7</v>
      </c>
      <c r="O70" s="313">
        <v>904400</v>
      </c>
      <c r="P70" s="314">
        <v>0.16097560975609757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503.25</v>
      </c>
      <c r="F71" s="38">
        <v>500.3</v>
      </c>
      <c r="G71" s="39">
        <v>493.6</v>
      </c>
      <c r="H71" s="39">
        <v>483.95</v>
      </c>
      <c r="I71" s="39">
        <v>477.25</v>
      </c>
      <c r="J71" s="39">
        <v>509.95000000000005</v>
      </c>
      <c r="K71" s="39">
        <v>516.65</v>
      </c>
      <c r="L71" s="39">
        <v>526.30000000000007</v>
      </c>
      <c r="M71" s="31">
        <v>507</v>
      </c>
      <c r="N71" s="31">
        <v>490.65</v>
      </c>
      <c r="O71" s="313">
        <v>30011850</v>
      </c>
      <c r="P71" s="314">
        <v>1.1005502751375688E-2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5165.8</v>
      </c>
      <c r="F72" s="38">
        <v>5157.4666666666662</v>
      </c>
      <c r="G72" s="39">
        <v>5129.4833333333327</v>
      </c>
      <c r="H72" s="39">
        <v>5093.1666666666661</v>
      </c>
      <c r="I72" s="39">
        <v>5065.1833333333325</v>
      </c>
      <c r="J72" s="39">
        <v>5193.7833333333328</v>
      </c>
      <c r="K72" s="39">
        <v>5221.7666666666664</v>
      </c>
      <c r="L72" s="39">
        <v>5258.083333333333</v>
      </c>
      <c r="M72" s="31">
        <v>5185.45</v>
      </c>
      <c r="N72" s="31">
        <v>5121.1499999999996</v>
      </c>
      <c r="O72" s="313">
        <v>2661750</v>
      </c>
      <c r="P72" s="314">
        <v>-1.4714047751249307E-2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3316.45</v>
      </c>
      <c r="F73" s="38">
        <v>3342.0166666666664</v>
      </c>
      <c r="G73" s="39">
        <v>3256.4333333333329</v>
      </c>
      <c r="H73" s="39">
        <v>3196.4166666666665</v>
      </c>
      <c r="I73" s="39">
        <v>3110.833333333333</v>
      </c>
      <c r="J73" s="39">
        <v>3402.0333333333328</v>
      </c>
      <c r="K73" s="39">
        <v>3487.6166666666668</v>
      </c>
      <c r="L73" s="39">
        <v>3547.6333333333328</v>
      </c>
      <c r="M73" s="31">
        <v>3427.6</v>
      </c>
      <c r="N73" s="31">
        <v>3282</v>
      </c>
      <c r="O73" s="313">
        <v>4900175</v>
      </c>
      <c r="P73" s="314">
        <v>6.5162811929397449E-2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2277</v>
      </c>
      <c r="F74" s="38">
        <v>2260.0166666666669</v>
      </c>
      <c r="G74" s="39">
        <v>2236.5333333333338</v>
      </c>
      <c r="H74" s="39">
        <v>2196.0666666666671</v>
      </c>
      <c r="I74" s="39">
        <v>2172.5833333333339</v>
      </c>
      <c r="J74" s="39">
        <v>2300.4833333333336</v>
      </c>
      <c r="K74" s="39">
        <v>2323.9666666666662</v>
      </c>
      <c r="L74" s="39">
        <v>2364.4333333333334</v>
      </c>
      <c r="M74" s="31">
        <v>2283.5</v>
      </c>
      <c r="N74" s="31">
        <v>2219.5500000000002</v>
      </c>
      <c r="O74" s="313">
        <v>1568050</v>
      </c>
      <c r="P74" s="314">
        <v>2.3882205063745734E-2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247.6</v>
      </c>
      <c r="F75" s="38">
        <v>245.1</v>
      </c>
      <c r="G75" s="39">
        <v>241.95</v>
      </c>
      <c r="H75" s="39">
        <v>236.29999999999998</v>
      </c>
      <c r="I75" s="39">
        <v>233.14999999999998</v>
      </c>
      <c r="J75" s="39">
        <v>250.75</v>
      </c>
      <c r="K75" s="39">
        <v>253.90000000000003</v>
      </c>
      <c r="L75" s="39">
        <v>259.55</v>
      </c>
      <c r="M75" s="31">
        <v>248.25</v>
      </c>
      <c r="N75" s="31">
        <v>239.45</v>
      </c>
      <c r="O75" s="313">
        <v>21769200</v>
      </c>
      <c r="P75" s="314">
        <v>0.1233512911016162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133.25</v>
      </c>
      <c r="F76" s="38">
        <v>133.20000000000002</v>
      </c>
      <c r="G76" s="39">
        <v>131.90000000000003</v>
      </c>
      <c r="H76" s="39">
        <v>130.55000000000001</v>
      </c>
      <c r="I76" s="39">
        <v>129.25000000000003</v>
      </c>
      <c r="J76" s="39">
        <v>134.55000000000004</v>
      </c>
      <c r="K76" s="39">
        <v>135.85000000000005</v>
      </c>
      <c r="L76" s="39">
        <v>137.20000000000005</v>
      </c>
      <c r="M76" s="31">
        <v>134.5</v>
      </c>
      <c r="N76" s="31">
        <v>131.85</v>
      </c>
      <c r="O76" s="313">
        <v>122075000</v>
      </c>
      <c r="P76" s="314">
        <v>4.5074577938042945E-4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107.85</v>
      </c>
      <c r="F77" s="38">
        <v>107.5</v>
      </c>
      <c r="G77" s="39">
        <v>106.85</v>
      </c>
      <c r="H77" s="39">
        <v>105.85</v>
      </c>
      <c r="I77" s="39">
        <v>105.19999999999999</v>
      </c>
      <c r="J77" s="39">
        <v>108.5</v>
      </c>
      <c r="K77" s="39">
        <v>109.15</v>
      </c>
      <c r="L77" s="39">
        <v>110.15</v>
      </c>
      <c r="M77" s="31">
        <v>108.15</v>
      </c>
      <c r="N77" s="31">
        <v>106.5</v>
      </c>
      <c r="O77" s="313">
        <v>82167000</v>
      </c>
      <c r="P77" s="314">
        <v>-4.3242044572569024E-3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667.1</v>
      </c>
      <c r="F78" s="38">
        <v>663</v>
      </c>
      <c r="G78" s="39">
        <v>657.1</v>
      </c>
      <c r="H78" s="39">
        <v>647.1</v>
      </c>
      <c r="I78" s="39">
        <v>641.20000000000005</v>
      </c>
      <c r="J78" s="39">
        <v>673</v>
      </c>
      <c r="K78" s="39">
        <v>678.90000000000009</v>
      </c>
      <c r="L78" s="39">
        <v>688.9</v>
      </c>
      <c r="M78" s="31">
        <v>668.9</v>
      </c>
      <c r="N78" s="31">
        <v>653</v>
      </c>
      <c r="O78" s="313">
        <v>7078900</v>
      </c>
      <c r="P78" s="314">
        <v>3.8060812247501595E-2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44.1</v>
      </c>
      <c r="F79" s="38">
        <v>43.900000000000006</v>
      </c>
      <c r="G79" s="39">
        <v>43.600000000000009</v>
      </c>
      <c r="H79" s="39">
        <v>43.1</v>
      </c>
      <c r="I79" s="39">
        <v>42.800000000000004</v>
      </c>
      <c r="J79" s="39">
        <v>44.400000000000013</v>
      </c>
      <c r="K79" s="39">
        <v>44.70000000000001</v>
      </c>
      <c r="L79" s="39">
        <v>45.200000000000017</v>
      </c>
      <c r="M79" s="31">
        <v>44.2</v>
      </c>
      <c r="N79" s="31">
        <v>43.4</v>
      </c>
      <c r="O79" s="313">
        <v>129172500</v>
      </c>
      <c r="P79" s="314">
        <v>-1.4758881070876952E-2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605.35</v>
      </c>
      <c r="F80" s="38">
        <v>602.76666666666677</v>
      </c>
      <c r="G80" s="39">
        <v>598.58333333333348</v>
      </c>
      <c r="H80" s="39">
        <v>591.81666666666672</v>
      </c>
      <c r="I80" s="39">
        <v>587.63333333333344</v>
      </c>
      <c r="J80" s="39">
        <v>609.53333333333353</v>
      </c>
      <c r="K80" s="39">
        <v>613.7166666666667</v>
      </c>
      <c r="L80" s="39">
        <v>620.48333333333358</v>
      </c>
      <c r="M80" s="31">
        <v>606.95000000000005</v>
      </c>
      <c r="N80" s="31">
        <v>596</v>
      </c>
      <c r="O80" s="313">
        <v>7112300</v>
      </c>
      <c r="P80" s="314">
        <v>-2.0411817367949867E-2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1103.7</v>
      </c>
      <c r="F81" s="38">
        <v>1092.7166666666667</v>
      </c>
      <c r="G81" s="39">
        <v>1078.8833333333334</v>
      </c>
      <c r="H81" s="39">
        <v>1054.0666666666668</v>
      </c>
      <c r="I81" s="39">
        <v>1040.2333333333336</v>
      </c>
      <c r="J81" s="39">
        <v>1117.5333333333333</v>
      </c>
      <c r="K81" s="39">
        <v>1131.3666666666663</v>
      </c>
      <c r="L81" s="39">
        <v>1156.1833333333332</v>
      </c>
      <c r="M81" s="31">
        <v>1106.55</v>
      </c>
      <c r="N81" s="31">
        <v>1067.9000000000001</v>
      </c>
      <c r="O81" s="313">
        <v>5597000</v>
      </c>
      <c r="P81" s="314">
        <v>4.2660208643815201E-2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1568.3</v>
      </c>
      <c r="F82" s="38">
        <v>1549.2833333333335</v>
      </c>
      <c r="G82" s="39">
        <v>1522.0166666666671</v>
      </c>
      <c r="H82" s="39">
        <v>1475.7333333333336</v>
      </c>
      <c r="I82" s="39">
        <v>1448.4666666666672</v>
      </c>
      <c r="J82" s="39">
        <v>1595.5666666666671</v>
      </c>
      <c r="K82" s="39">
        <v>1622.8333333333335</v>
      </c>
      <c r="L82" s="39">
        <v>1669.116666666667</v>
      </c>
      <c r="M82" s="31">
        <v>1576.55</v>
      </c>
      <c r="N82" s="31">
        <v>1503</v>
      </c>
      <c r="O82" s="313">
        <v>3158750</v>
      </c>
      <c r="P82" s="314">
        <v>-5.086774386594853E-3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297.2</v>
      </c>
      <c r="F83" s="38">
        <v>297.18333333333334</v>
      </c>
      <c r="G83" s="39">
        <v>295.66666666666669</v>
      </c>
      <c r="H83" s="39">
        <v>294.13333333333333</v>
      </c>
      <c r="I83" s="39">
        <v>292.61666666666667</v>
      </c>
      <c r="J83" s="39">
        <v>298.7166666666667</v>
      </c>
      <c r="K83" s="39">
        <v>300.23333333333335</v>
      </c>
      <c r="L83" s="39">
        <v>301.76666666666671</v>
      </c>
      <c r="M83" s="31">
        <v>298.7</v>
      </c>
      <c r="N83" s="31">
        <v>295.64999999999998</v>
      </c>
      <c r="O83" s="313">
        <v>12016000</v>
      </c>
      <c r="P83" s="314">
        <v>1.555104800540906E-2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1786.9</v>
      </c>
      <c r="F84" s="38">
        <v>1784.95</v>
      </c>
      <c r="G84" s="39">
        <v>1775.9</v>
      </c>
      <c r="H84" s="39">
        <v>1764.9</v>
      </c>
      <c r="I84" s="39">
        <v>1755.8500000000001</v>
      </c>
      <c r="J84" s="39">
        <v>1795.95</v>
      </c>
      <c r="K84" s="39">
        <v>1804.9999999999998</v>
      </c>
      <c r="L84" s="39">
        <v>1816</v>
      </c>
      <c r="M84" s="31">
        <v>1794</v>
      </c>
      <c r="N84" s="31">
        <v>1773.95</v>
      </c>
      <c r="O84" s="313">
        <v>12522900</v>
      </c>
      <c r="P84" s="314">
        <v>2.5557241218345197E-2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474.95</v>
      </c>
      <c r="F85" s="38">
        <v>474.23333333333335</v>
      </c>
      <c r="G85" s="39">
        <v>471.01666666666671</v>
      </c>
      <c r="H85" s="39">
        <v>467.08333333333337</v>
      </c>
      <c r="I85" s="39">
        <v>463.86666666666673</v>
      </c>
      <c r="J85" s="39">
        <v>478.16666666666669</v>
      </c>
      <c r="K85" s="39">
        <v>481.38333333333338</v>
      </c>
      <c r="L85" s="39">
        <v>485.31666666666666</v>
      </c>
      <c r="M85" s="31">
        <v>477.45</v>
      </c>
      <c r="N85" s="31">
        <v>470.3</v>
      </c>
      <c r="O85" s="313">
        <v>8021250</v>
      </c>
      <c r="P85" s="314">
        <v>8.962264150943396E-3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3760.5</v>
      </c>
      <c r="F86" s="38">
        <v>3747.0166666666664</v>
      </c>
      <c r="G86" s="39">
        <v>3724.7333333333327</v>
      </c>
      <c r="H86" s="39">
        <v>3688.9666666666662</v>
      </c>
      <c r="I86" s="39">
        <v>3666.6833333333325</v>
      </c>
      <c r="J86" s="39">
        <v>3782.7833333333328</v>
      </c>
      <c r="K86" s="39">
        <v>3805.0666666666666</v>
      </c>
      <c r="L86" s="39">
        <v>3840.833333333333</v>
      </c>
      <c r="M86" s="31">
        <v>3769.3</v>
      </c>
      <c r="N86" s="31">
        <v>3711.25</v>
      </c>
      <c r="O86" s="313">
        <v>3629700</v>
      </c>
      <c r="P86" s="314">
        <v>3.2514080901177675E-2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1296.2</v>
      </c>
      <c r="F87" s="38">
        <v>1292.0833333333333</v>
      </c>
      <c r="G87" s="39">
        <v>1284.1666666666665</v>
      </c>
      <c r="H87" s="39">
        <v>1272.1333333333332</v>
      </c>
      <c r="I87" s="39">
        <v>1264.2166666666665</v>
      </c>
      <c r="J87" s="39">
        <v>1304.1166666666666</v>
      </c>
      <c r="K87" s="39">
        <v>1312.0333333333331</v>
      </c>
      <c r="L87" s="39">
        <v>1324.0666666666666</v>
      </c>
      <c r="M87" s="31">
        <v>1300</v>
      </c>
      <c r="N87" s="31">
        <v>1280.05</v>
      </c>
      <c r="O87" s="313">
        <v>6601500</v>
      </c>
      <c r="P87" s="314">
        <v>6.8634179821551134E-3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1191.8499999999999</v>
      </c>
      <c r="F88" s="38">
        <v>1192.1166666666666</v>
      </c>
      <c r="G88" s="39">
        <v>1185.7333333333331</v>
      </c>
      <c r="H88" s="39">
        <v>1179.6166666666666</v>
      </c>
      <c r="I88" s="39">
        <v>1173.2333333333331</v>
      </c>
      <c r="J88" s="39">
        <v>1198.2333333333331</v>
      </c>
      <c r="K88" s="39">
        <v>1204.6166666666668</v>
      </c>
      <c r="L88" s="39">
        <v>1210.7333333333331</v>
      </c>
      <c r="M88" s="31">
        <v>1198.5</v>
      </c>
      <c r="N88" s="31">
        <v>1186</v>
      </c>
      <c r="O88" s="313">
        <v>10838100</v>
      </c>
      <c r="P88" s="314">
        <v>-2.6838466373350096E-2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2796.2</v>
      </c>
      <c r="F89" s="38">
        <v>2815.3666666666663</v>
      </c>
      <c r="G89" s="39">
        <v>2765.5333333333328</v>
      </c>
      <c r="H89" s="39">
        <v>2734.8666666666663</v>
      </c>
      <c r="I89" s="39">
        <v>2685.0333333333328</v>
      </c>
      <c r="J89" s="39">
        <v>2846.0333333333328</v>
      </c>
      <c r="K89" s="39">
        <v>2895.8666666666659</v>
      </c>
      <c r="L89" s="39">
        <v>2926.5333333333328</v>
      </c>
      <c r="M89" s="31">
        <v>2865.2</v>
      </c>
      <c r="N89" s="31">
        <v>2784.7</v>
      </c>
      <c r="O89" s="313">
        <v>14586600</v>
      </c>
      <c r="P89" s="314">
        <v>-0.11069246808354977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2303.85</v>
      </c>
      <c r="F90" s="38">
        <v>2304.4166666666665</v>
      </c>
      <c r="G90" s="39">
        <v>2287.8833333333332</v>
      </c>
      <c r="H90" s="39">
        <v>2271.9166666666665</v>
      </c>
      <c r="I90" s="39">
        <v>2255.3833333333332</v>
      </c>
      <c r="J90" s="39">
        <v>2320.3833333333332</v>
      </c>
      <c r="K90" s="39">
        <v>2336.916666666667</v>
      </c>
      <c r="L90" s="39">
        <v>2352.8833333333332</v>
      </c>
      <c r="M90" s="31">
        <v>2320.9499999999998</v>
      </c>
      <c r="N90" s="31">
        <v>2288.4499999999998</v>
      </c>
      <c r="O90" s="313">
        <v>2411700</v>
      </c>
      <c r="P90" s="314">
        <v>-5.3121319199057715E-2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1675.6</v>
      </c>
      <c r="F91" s="38">
        <v>1688.1499999999999</v>
      </c>
      <c r="G91" s="39">
        <v>1657.3999999999996</v>
      </c>
      <c r="H91" s="39">
        <v>1639.1999999999998</v>
      </c>
      <c r="I91" s="39">
        <v>1608.4499999999996</v>
      </c>
      <c r="J91" s="39">
        <v>1706.3499999999997</v>
      </c>
      <c r="K91" s="39">
        <v>1737.1000000000001</v>
      </c>
      <c r="L91" s="39">
        <v>1755.2999999999997</v>
      </c>
      <c r="M91" s="31">
        <v>1718.9</v>
      </c>
      <c r="N91" s="31">
        <v>1669.95</v>
      </c>
      <c r="O91" s="313">
        <v>86905500</v>
      </c>
      <c r="P91" s="314">
        <v>2.8945397714322925E-2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672.65</v>
      </c>
      <c r="F92" s="38">
        <v>665.33333333333337</v>
      </c>
      <c r="G92" s="39">
        <v>655.9666666666667</v>
      </c>
      <c r="H92" s="39">
        <v>639.2833333333333</v>
      </c>
      <c r="I92" s="39">
        <v>629.91666666666663</v>
      </c>
      <c r="J92" s="39">
        <v>682.01666666666677</v>
      </c>
      <c r="K92" s="39">
        <v>691.38333333333333</v>
      </c>
      <c r="L92" s="39">
        <v>708.06666666666683</v>
      </c>
      <c r="M92" s="31">
        <v>674.7</v>
      </c>
      <c r="N92" s="31">
        <v>648.65</v>
      </c>
      <c r="O92" s="313">
        <v>22774400</v>
      </c>
      <c r="P92" s="314">
        <v>-4.7589290006249101E-3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3127.6</v>
      </c>
      <c r="F93" s="38">
        <v>3091.2000000000003</v>
      </c>
      <c r="G93" s="39">
        <v>3038.0500000000006</v>
      </c>
      <c r="H93" s="39">
        <v>2948.5000000000005</v>
      </c>
      <c r="I93" s="39">
        <v>2895.3500000000008</v>
      </c>
      <c r="J93" s="39">
        <v>3180.7500000000005</v>
      </c>
      <c r="K93" s="39">
        <v>3233.9</v>
      </c>
      <c r="L93" s="39">
        <v>3323.4500000000003</v>
      </c>
      <c r="M93" s="31">
        <v>3144.35</v>
      </c>
      <c r="N93" s="31">
        <v>3001.65</v>
      </c>
      <c r="O93" s="313">
        <v>3846900</v>
      </c>
      <c r="P93" s="314">
        <v>4.2774660486297474E-2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423.35</v>
      </c>
      <c r="F94" s="38">
        <v>424.51666666666665</v>
      </c>
      <c r="G94" s="39">
        <v>419.58333333333331</v>
      </c>
      <c r="H94" s="39">
        <v>415.81666666666666</v>
      </c>
      <c r="I94" s="39">
        <v>410.88333333333333</v>
      </c>
      <c r="J94" s="39">
        <v>428.2833333333333</v>
      </c>
      <c r="K94" s="39">
        <v>433.2166666666667</v>
      </c>
      <c r="L94" s="39">
        <v>436.98333333333329</v>
      </c>
      <c r="M94" s="31">
        <v>429.45</v>
      </c>
      <c r="N94" s="31">
        <v>420.75</v>
      </c>
      <c r="O94" s="313">
        <v>30906400</v>
      </c>
      <c r="P94" s="314">
        <v>9.00406782759724E-3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117.05</v>
      </c>
      <c r="F95" s="38">
        <v>117.48333333333335</v>
      </c>
      <c r="G95" s="39">
        <v>115.9666666666667</v>
      </c>
      <c r="H95" s="39">
        <v>114.88333333333335</v>
      </c>
      <c r="I95" s="39">
        <v>113.3666666666667</v>
      </c>
      <c r="J95" s="39">
        <v>118.56666666666669</v>
      </c>
      <c r="K95" s="39">
        <v>120.08333333333334</v>
      </c>
      <c r="L95" s="39">
        <v>121.16666666666669</v>
      </c>
      <c r="M95" s="31">
        <v>119</v>
      </c>
      <c r="N95" s="31">
        <v>116.4</v>
      </c>
      <c r="O95" s="313">
        <v>26855100</v>
      </c>
      <c r="P95" s="314">
        <v>2.4878640776699028E-2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292.05</v>
      </c>
      <c r="F96" s="38">
        <v>288.01666666666665</v>
      </c>
      <c r="G96" s="39">
        <v>282.0333333333333</v>
      </c>
      <c r="H96" s="39">
        <v>272.01666666666665</v>
      </c>
      <c r="I96" s="39">
        <v>266.0333333333333</v>
      </c>
      <c r="J96" s="39">
        <v>298.0333333333333</v>
      </c>
      <c r="K96" s="39">
        <v>304.01666666666665</v>
      </c>
      <c r="L96" s="39">
        <v>314.0333333333333</v>
      </c>
      <c r="M96" s="31">
        <v>294</v>
      </c>
      <c r="N96" s="31">
        <v>278</v>
      </c>
      <c r="O96" s="313">
        <v>28714500</v>
      </c>
      <c r="P96" s="314">
        <v>2.0829333845267806E-2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2771.45</v>
      </c>
      <c r="F97" s="38">
        <v>2754.1166666666663</v>
      </c>
      <c r="G97" s="39">
        <v>2731.2833333333328</v>
      </c>
      <c r="H97" s="39">
        <v>2691.1166666666663</v>
      </c>
      <c r="I97" s="39">
        <v>2668.2833333333328</v>
      </c>
      <c r="J97" s="39">
        <v>2794.2833333333328</v>
      </c>
      <c r="K97" s="39">
        <v>2817.1166666666659</v>
      </c>
      <c r="L97" s="39">
        <v>2857.2833333333328</v>
      </c>
      <c r="M97" s="31">
        <v>2776.95</v>
      </c>
      <c r="N97" s="31">
        <v>2713.95</v>
      </c>
      <c r="O97" s="313">
        <v>9721200</v>
      </c>
      <c r="P97" s="314">
        <v>2.3176507736027786E-2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131.1</v>
      </c>
      <c r="F98" s="38">
        <v>130.11666666666667</v>
      </c>
      <c r="G98" s="39">
        <v>128.48333333333335</v>
      </c>
      <c r="H98" s="39">
        <v>125.86666666666667</v>
      </c>
      <c r="I98" s="39">
        <v>124.23333333333335</v>
      </c>
      <c r="J98" s="39">
        <v>132.73333333333335</v>
      </c>
      <c r="K98" s="39">
        <v>134.36666666666667</v>
      </c>
      <c r="L98" s="39">
        <v>136.98333333333335</v>
      </c>
      <c r="M98" s="31">
        <v>131.75</v>
      </c>
      <c r="N98" s="31">
        <v>127.5</v>
      </c>
      <c r="O98" s="313">
        <v>54942300</v>
      </c>
      <c r="P98" s="314">
        <v>-4.5961742826780019E-2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964.05</v>
      </c>
      <c r="F99" s="38">
        <v>960.94999999999993</v>
      </c>
      <c r="G99" s="39">
        <v>950.99999999999989</v>
      </c>
      <c r="H99" s="39">
        <v>937.94999999999993</v>
      </c>
      <c r="I99" s="39">
        <v>927.99999999999989</v>
      </c>
      <c r="J99" s="39">
        <v>973.99999999999989</v>
      </c>
      <c r="K99" s="39">
        <v>983.94999999999993</v>
      </c>
      <c r="L99" s="39">
        <v>996.99999999999989</v>
      </c>
      <c r="M99" s="31">
        <v>970.9</v>
      </c>
      <c r="N99" s="31">
        <v>947.9</v>
      </c>
      <c r="O99" s="313">
        <v>81654300</v>
      </c>
      <c r="P99" s="314">
        <v>3.4920550424529559E-2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1333.75</v>
      </c>
      <c r="F100" s="38">
        <v>1328.6000000000001</v>
      </c>
      <c r="G100" s="39">
        <v>1318.0500000000002</v>
      </c>
      <c r="H100" s="39">
        <v>1302.3500000000001</v>
      </c>
      <c r="I100" s="39">
        <v>1291.8000000000002</v>
      </c>
      <c r="J100" s="39">
        <v>1344.3000000000002</v>
      </c>
      <c r="K100" s="39">
        <v>1354.85</v>
      </c>
      <c r="L100" s="39">
        <v>1370.5500000000002</v>
      </c>
      <c r="M100" s="31">
        <v>1339.15</v>
      </c>
      <c r="N100" s="31">
        <v>1312.9</v>
      </c>
      <c r="O100" s="313">
        <v>3947000</v>
      </c>
      <c r="P100" s="314">
        <v>-1.8769422001243007E-2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574.29999999999995</v>
      </c>
      <c r="F101" s="38">
        <v>573.66666666666663</v>
      </c>
      <c r="G101" s="39">
        <v>567.33333333333326</v>
      </c>
      <c r="H101" s="39">
        <v>560.36666666666667</v>
      </c>
      <c r="I101" s="39">
        <v>554.0333333333333</v>
      </c>
      <c r="J101" s="39">
        <v>580.63333333333321</v>
      </c>
      <c r="K101" s="39">
        <v>586.96666666666647</v>
      </c>
      <c r="L101" s="39">
        <v>593.93333333333317</v>
      </c>
      <c r="M101" s="31">
        <v>580</v>
      </c>
      <c r="N101" s="31">
        <v>566.70000000000005</v>
      </c>
      <c r="O101" s="313">
        <v>11427000</v>
      </c>
      <c r="P101" s="314">
        <v>-2.3572551073860661E-3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</v>
      </c>
      <c r="F102" s="38">
        <v>7.4666666666666659</v>
      </c>
      <c r="G102" s="39">
        <v>7.383333333333332</v>
      </c>
      <c r="H102" s="39">
        <v>7.2666666666666657</v>
      </c>
      <c r="I102" s="39">
        <v>7.1833333333333318</v>
      </c>
      <c r="J102" s="39">
        <v>7.5833333333333321</v>
      </c>
      <c r="K102" s="39">
        <v>7.6666666666666661</v>
      </c>
      <c r="L102" s="39">
        <v>7.7833333333333323</v>
      </c>
      <c r="M102" s="31">
        <v>7.55</v>
      </c>
      <c r="N102" s="31">
        <v>7.35</v>
      </c>
      <c r="O102" s="313">
        <v>675760000</v>
      </c>
      <c r="P102" s="314">
        <v>-2.0069605568445475E-2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114.65</v>
      </c>
      <c r="F103" s="38">
        <v>114.36666666666667</v>
      </c>
      <c r="G103" s="39">
        <v>111.23333333333335</v>
      </c>
      <c r="H103" s="39">
        <v>107.81666666666668</v>
      </c>
      <c r="I103" s="39">
        <v>104.68333333333335</v>
      </c>
      <c r="J103" s="39">
        <v>117.78333333333335</v>
      </c>
      <c r="K103" s="39">
        <v>120.91666666666667</v>
      </c>
      <c r="L103" s="39">
        <v>124.33333333333334</v>
      </c>
      <c r="M103" s="31">
        <v>117.5</v>
      </c>
      <c r="N103" s="31">
        <v>110.95</v>
      </c>
      <c r="O103" s="313">
        <v>161640000</v>
      </c>
      <c r="P103" s="314">
        <v>-3.2848680667743671E-2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80.55</v>
      </c>
      <c r="F104" s="38">
        <v>80.100000000000009</v>
      </c>
      <c r="G104" s="39">
        <v>78.500000000000014</v>
      </c>
      <c r="H104" s="39">
        <v>76.45</v>
      </c>
      <c r="I104" s="39">
        <v>74.850000000000009</v>
      </c>
      <c r="J104" s="39">
        <v>82.15000000000002</v>
      </c>
      <c r="K104" s="39">
        <v>83.750000000000014</v>
      </c>
      <c r="L104" s="39">
        <v>85.800000000000026</v>
      </c>
      <c r="M104" s="31">
        <v>81.7</v>
      </c>
      <c r="N104" s="31">
        <v>78.05</v>
      </c>
      <c r="O104" s="313">
        <v>176670000</v>
      </c>
      <c r="P104" s="314">
        <v>-6.8711947497430217E-2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126.85</v>
      </c>
      <c r="F105" s="38">
        <v>126.91666666666667</v>
      </c>
      <c r="G105" s="39">
        <v>124.98333333333335</v>
      </c>
      <c r="H105" s="39">
        <v>123.11666666666667</v>
      </c>
      <c r="I105" s="39">
        <v>121.18333333333335</v>
      </c>
      <c r="J105" s="39">
        <v>128.78333333333336</v>
      </c>
      <c r="K105" s="39">
        <v>130.71666666666664</v>
      </c>
      <c r="L105" s="39">
        <v>132.58333333333334</v>
      </c>
      <c r="M105" s="31">
        <v>128.85</v>
      </c>
      <c r="N105" s="31">
        <v>125.05</v>
      </c>
      <c r="O105" s="313">
        <v>50021250</v>
      </c>
      <c r="P105" s="314">
        <v>7.0209874679148425E-3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487.55</v>
      </c>
      <c r="F106" s="38">
        <v>485.23333333333335</v>
      </c>
      <c r="G106" s="39">
        <v>482.06666666666672</v>
      </c>
      <c r="H106" s="39">
        <v>476.58333333333337</v>
      </c>
      <c r="I106" s="39">
        <v>473.41666666666674</v>
      </c>
      <c r="J106" s="39">
        <v>490.7166666666667</v>
      </c>
      <c r="K106" s="39">
        <v>493.88333333333333</v>
      </c>
      <c r="L106" s="39">
        <v>499.36666666666667</v>
      </c>
      <c r="M106" s="31">
        <v>488.4</v>
      </c>
      <c r="N106" s="31">
        <v>479.75</v>
      </c>
      <c r="O106" s="313">
        <v>7678000</v>
      </c>
      <c r="P106" s="314">
        <v>-5.6597398209156949E-2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382.35</v>
      </c>
      <c r="F107" s="38">
        <v>381.95</v>
      </c>
      <c r="G107" s="39">
        <v>378.4</v>
      </c>
      <c r="H107" s="39">
        <v>374.45</v>
      </c>
      <c r="I107" s="39">
        <v>370.9</v>
      </c>
      <c r="J107" s="39">
        <v>385.9</v>
      </c>
      <c r="K107" s="39">
        <v>389.45000000000005</v>
      </c>
      <c r="L107" s="39">
        <v>393.4</v>
      </c>
      <c r="M107" s="31">
        <v>385.5</v>
      </c>
      <c r="N107" s="31">
        <v>378</v>
      </c>
      <c r="O107" s="313">
        <v>19610000</v>
      </c>
      <c r="P107" s="314">
        <v>6.6456384598651289E-2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213.15</v>
      </c>
      <c r="F108" s="38">
        <v>213.54999999999998</v>
      </c>
      <c r="G108" s="39">
        <v>211.59999999999997</v>
      </c>
      <c r="H108" s="39">
        <v>210.04999999999998</v>
      </c>
      <c r="I108" s="39">
        <v>208.09999999999997</v>
      </c>
      <c r="J108" s="39">
        <v>215.09999999999997</v>
      </c>
      <c r="K108" s="39">
        <v>217.04999999999995</v>
      </c>
      <c r="L108" s="39">
        <v>218.59999999999997</v>
      </c>
      <c r="M108" s="31">
        <v>215.5</v>
      </c>
      <c r="N108" s="31">
        <v>212</v>
      </c>
      <c r="O108" s="313">
        <v>18313500</v>
      </c>
      <c r="P108" s="314">
        <v>-8.634222919937205E-3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2819.45</v>
      </c>
      <c r="F109" s="38">
        <v>2832.4833333333336</v>
      </c>
      <c r="G109" s="39">
        <v>2791.9666666666672</v>
      </c>
      <c r="H109" s="39">
        <v>2764.4833333333336</v>
      </c>
      <c r="I109" s="39">
        <v>2723.9666666666672</v>
      </c>
      <c r="J109" s="39">
        <v>2859.9666666666672</v>
      </c>
      <c r="K109" s="39">
        <v>2900.4833333333336</v>
      </c>
      <c r="L109" s="39">
        <v>2927.9666666666672</v>
      </c>
      <c r="M109" s="31">
        <v>2873</v>
      </c>
      <c r="N109" s="31">
        <v>2805</v>
      </c>
      <c r="O109" s="313">
        <v>528000</v>
      </c>
      <c r="P109" s="314">
        <v>3.9931545921277813E-3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2665.2</v>
      </c>
      <c r="F110" s="38">
        <v>2649.7333333333336</v>
      </c>
      <c r="G110" s="39">
        <v>2627.0666666666671</v>
      </c>
      <c r="H110" s="39">
        <v>2588.9333333333334</v>
      </c>
      <c r="I110" s="39">
        <v>2566.2666666666669</v>
      </c>
      <c r="J110" s="39">
        <v>2687.8666666666672</v>
      </c>
      <c r="K110" s="39">
        <v>2710.5333333333333</v>
      </c>
      <c r="L110" s="39">
        <v>2748.6666666666674</v>
      </c>
      <c r="M110" s="31">
        <v>2672.4</v>
      </c>
      <c r="N110" s="31">
        <v>2611.6</v>
      </c>
      <c r="O110" s="313">
        <v>3857100</v>
      </c>
      <c r="P110" s="314">
        <v>7.004981320049813E-4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1408</v>
      </c>
      <c r="F111" s="38">
        <v>1401.6833333333334</v>
      </c>
      <c r="G111" s="39">
        <v>1384.8666666666668</v>
      </c>
      <c r="H111" s="39">
        <v>1361.7333333333333</v>
      </c>
      <c r="I111" s="39">
        <v>1344.9166666666667</v>
      </c>
      <c r="J111" s="39">
        <v>1424.8166666666668</v>
      </c>
      <c r="K111" s="39">
        <v>1441.6333333333334</v>
      </c>
      <c r="L111" s="39">
        <v>1464.7666666666669</v>
      </c>
      <c r="M111" s="31">
        <v>1418.5</v>
      </c>
      <c r="N111" s="31">
        <v>1378.55</v>
      </c>
      <c r="O111" s="313">
        <v>20857000</v>
      </c>
      <c r="P111" s="314">
        <v>2.4762934211172802E-2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164.05</v>
      </c>
      <c r="F112" s="38">
        <v>164.11666666666667</v>
      </c>
      <c r="G112" s="39">
        <v>163.08333333333334</v>
      </c>
      <c r="H112" s="39">
        <v>162.11666666666667</v>
      </c>
      <c r="I112" s="39">
        <v>161.08333333333334</v>
      </c>
      <c r="J112" s="39">
        <v>165.08333333333334</v>
      </c>
      <c r="K112" s="39">
        <v>166.11666666666665</v>
      </c>
      <c r="L112" s="39">
        <v>167.08333333333334</v>
      </c>
      <c r="M112" s="31">
        <v>165.15</v>
      </c>
      <c r="N112" s="31">
        <v>163.15</v>
      </c>
      <c r="O112" s="313">
        <v>87516000</v>
      </c>
      <c r="P112" s="314">
        <v>-1.1406844106463879E-2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1352.05</v>
      </c>
      <c r="F113" s="38">
        <v>1352.2</v>
      </c>
      <c r="G113" s="39">
        <v>1345.25</v>
      </c>
      <c r="H113" s="39">
        <v>1338.45</v>
      </c>
      <c r="I113" s="39">
        <v>1331.5</v>
      </c>
      <c r="J113" s="39">
        <v>1359</v>
      </c>
      <c r="K113" s="39">
        <v>1365.9500000000003</v>
      </c>
      <c r="L113" s="39">
        <v>1372.75</v>
      </c>
      <c r="M113" s="31">
        <v>1359.15</v>
      </c>
      <c r="N113" s="31">
        <v>1345.4</v>
      </c>
      <c r="O113" s="313">
        <v>37905200</v>
      </c>
      <c r="P113" s="314">
        <v>-2.2810002577984018E-2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609.79999999999995</v>
      </c>
      <c r="F114" s="38">
        <v>612.69999999999993</v>
      </c>
      <c r="G114" s="39">
        <v>602.89999999999986</v>
      </c>
      <c r="H114" s="39">
        <v>595.99999999999989</v>
      </c>
      <c r="I114" s="39">
        <v>586.19999999999982</v>
      </c>
      <c r="J114" s="39">
        <v>619.59999999999991</v>
      </c>
      <c r="K114" s="39">
        <v>629.39999999999986</v>
      </c>
      <c r="L114" s="39">
        <v>636.29999999999995</v>
      </c>
      <c r="M114" s="31">
        <v>622.5</v>
      </c>
      <c r="N114" s="31">
        <v>605.79999999999995</v>
      </c>
      <c r="O114" s="313">
        <v>3237000</v>
      </c>
      <c r="P114" s="314">
        <v>6.4672594987873885E-3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96.15</v>
      </c>
      <c r="F115" s="38">
        <v>95.466666666666654</v>
      </c>
      <c r="G115" s="39">
        <v>94.533333333333303</v>
      </c>
      <c r="H115" s="39">
        <v>92.916666666666643</v>
      </c>
      <c r="I115" s="39">
        <v>91.983333333333292</v>
      </c>
      <c r="J115" s="39">
        <v>97.083333333333314</v>
      </c>
      <c r="K115" s="39">
        <v>98.01666666666668</v>
      </c>
      <c r="L115" s="39">
        <v>99.633333333333326</v>
      </c>
      <c r="M115" s="31">
        <v>96.4</v>
      </c>
      <c r="N115" s="31">
        <v>93.85</v>
      </c>
      <c r="O115" s="313">
        <v>85137000</v>
      </c>
      <c r="P115" s="314">
        <v>2.9110194460813199E-2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754.8</v>
      </c>
      <c r="F116" s="38">
        <v>748.06666666666661</v>
      </c>
      <c r="G116" s="39">
        <v>739.13333333333321</v>
      </c>
      <c r="H116" s="39">
        <v>723.46666666666658</v>
      </c>
      <c r="I116" s="39">
        <v>714.53333333333319</v>
      </c>
      <c r="J116" s="39">
        <v>763.73333333333323</v>
      </c>
      <c r="K116" s="39">
        <v>772.66666666666663</v>
      </c>
      <c r="L116" s="39">
        <v>788.33333333333326</v>
      </c>
      <c r="M116" s="31">
        <v>757</v>
      </c>
      <c r="N116" s="31">
        <v>732.4</v>
      </c>
      <c r="O116" s="313">
        <v>3387150</v>
      </c>
      <c r="P116" s="314">
        <v>-1.5328607012837709E-3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634.65</v>
      </c>
      <c r="F117" s="38">
        <v>633.38333333333333</v>
      </c>
      <c r="G117" s="39">
        <v>630.91666666666663</v>
      </c>
      <c r="H117" s="39">
        <v>627.18333333333328</v>
      </c>
      <c r="I117" s="39">
        <v>624.71666666666658</v>
      </c>
      <c r="J117" s="39">
        <v>637.11666666666667</v>
      </c>
      <c r="K117" s="39">
        <v>639.58333333333337</v>
      </c>
      <c r="L117" s="39">
        <v>643.31666666666672</v>
      </c>
      <c r="M117" s="31">
        <v>635.85</v>
      </c>
      <c r="N117" s="31">
        <v>629.65</v>
      </c>
      <c r="O117" s="313">
        <v>13271125</v>
      </c>
      <c r="P117" s="314">
        <v>8.7795144662454281E-3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477.5</v>
      </c>
      <c r="F118" s="38">
        <v>475.7833333333333</v>
      </c>
      <c r="G118" s="39">
        <v>468.76666666666659</v>
      </c>
      <c r="H118" s="39">
        <v>460.0333333333333</v>
      </c>
      <c r="I118" s="39">
        <v>453.01666666666659</v>
      </c>
      <c r="J118" s="39">
        <v>484.51666666666659</v>
      </c>
      <c r="K118" s="39">
        <v>491.53333333333325</v>
      </c>
      <c r="L118" s="39">
        <v>500.26666666666659</v>
      </c>
      <c r="M118" s="31">
        <v>482.8</v>
      </c>
      <c r="N118" s="31">
        <v>467.05</v>
      </c>
      <c r="O118" s="313">
        <v>70419200</v>
      </c>
      <c r="P118" s="314">
        <v>2.8221661526960096E-2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626.85</v>
      </c>
      <c r="F119" s="38">
        <v>625.86666666666667</v>
      </c>
      <c r="G119" s="39">
        <v>613.08333333333337</v>
      </c>
      <c r="H119" s="39">
        <v>599.31666666666672</v>
      </c>
      <c r="I119" s="39">
        <v>586.53333333333342</v>
      </c>
      <c r="J119" s="39">
        <v>639.63333333333333</v>
      </c>
      <c r="K119" s="39">
        <v>652.41666666666663</v>
      </c>
      <c r="L119" s="39">
        <v>666.18333333333328</v>
      </c>
      <c r="M119" s="31">
        <v>638.65</v>
      </c>
      <c r="N119" s="31">
        <v>612.1</v>
      </c>
      <c r="O119" s="313">
        <v>29245000</v>
      </c>
      <c r="P119" s="314">
        <v>-2.1325599249338908E-3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3297.5</v>
      </c>
      <c r="F120" s="38">
        <v>3305.7666666666664</v>
      </c>
      <c r="G120" s="39">
        <v>3280.2333333333327</v>
      </c>
      <c r="H120" s="39">
        <v>3262.9666666666662</v>
      </c>
      <c r="I120" s="39">
        <v>3237.4333333333325</v>
      </c>
      <c r="J120" s="39">
        <v>3323.0333333333328</v>
      </c>
      <c r="K120" s="39">
        <v>3348.5666666666666</v>
      </c>
      <c r="L120" s="39">
        <v>3365.833333333333</v>
      </c>
      <c r="M120" s="31">
        <v>3331.3</v>
      </c>
      <c r="N120" s="31">
        <v>3288.5</v>
      </c>
      <c r="O120" s="313">
        <v>310000</v>
      </c>
      <c r="P120" s="314">
        <v>5.6218057921635436E-2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791.75</v>
      </c>
      <c r="F121" s="38">
        <v>794.26666666666677</v>
      </c>
      <c r="G121" s="39">
        <v>785.53333333333353</v>
      </c>
      <c r="H121" s="39">
        <v>779.31666666666672</v>
      </c>
      <c r="I121" s="39">
        <v>770.58333333333348</v>
      </c>
      <c r="J121" s="39">
        <v>800.48333333333358</v>
      </c>
      <c r="K121" s="39">
        <v>809.21666666666692</v>
      </c>
      <c r="L121" s="39">
        <v>815.43333333333362</v>
      </c>
      <c r="M121" s="31">
        <v>803</v>
      </c>
      <c r="N121" s="31">
        <v>788.05</v>
      </c>
      <c r="O121" s="313">
        <v>30493800</v>
      </c>
      <c r="P121" s="314">
        <v>4.134252056012447E-3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486.5</v>
      </c>
      <c r="F122" s="38">
        <v>487.2</v>
      </c>
      <c r="G122" s="39">
        <v>477.54999999999995</v>
      </c>
      <c r="H122" s="39">
        <v>468.59999999999997</v>
      </c>
      <c r="I122" s="39">
        <v>458.94999999999993</v>
      </c>
      <c r="J122" s="39">
        <v>496.15</v>
      </c>
      <c r="K122" s="39">
        <v>505.79999999999995</v>
      </c>
      <c r="L122" s="39">
        <v>514.75</v>
      </c>
      <c r="M122" s="31">
        <v>496.85</v>
      </c>
      <c r="N122" s="31">
        <v>478.25</v>
      </c>
      <c r="O122" s="313">
        <v>18735000</v>
      </c>
      <c r="P122" s="314">
        <v>9.3775085747646494E-2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1875.1</v>
      </c>
      <c r="F123" s="38">
        <v>1872.0166666666667</v>
      </c>
      <c r="G123" s="39">
        <v>1865.5333333333333</v>
      </c>
      <c r="H123" s="39">
        <v>1855.9666666666667</v>
      </c>
      <c r="I123" s="39">
        <v>1849.4833333333333</v>
      </c>
      <c r="J123" s="39">
        <v>1881.5833333333333</v>
      </c>
      <c r="K123" s="39">
        <v>1888.0666666666664</v>
      </c>
      <c r="L123" s="39">
        <v>1897.6333333333332</v>
      </c>
      <c r="M123" s="31">
        <v>1878.5</v>
      </c>
      <c r="N123" s="31">
        <v>1862.45</v>
      </c>
      <c r="O123" s="313">
        <v>26190000</v>
      </c>
      <c r="P123" s="314">
        <v>-1.2354059190877002E-2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130.19999999999999</v>
      </c>
      <c r="F124" s="38">
        <v>131.4</v>
      </c>
      <c r="G124" s="39">
        <v>128.05000000000001</v>
      </c>
      <c r="H124" s="39">
        <v>125.9</v>
      </c>
      <c r="I124" s="39">
        <v>122.55000000000001</v>
      </c>
      <c r="J124" s="39">
        <v>133.55000000000001</v>
      </c>
      <c r="K124" s="39">
        <v>136.89999999999998</v>
      </c>
      <c r="L124" s="39">
        <v>139.05000000000001</v>
      </c>
      <c r="M124" s="31">
        <v>134.75</v>
      </c>
      <c r="N124" s="31">
        <v>129.25</v>
      </c>
      <c r="O124" s="313">
        <v>85723944</v>
      </c>
      <c r="P124" s="314">
        <v>3.6357751645269179E-2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2281.3000000000002</v>
      </c>
      <c r="F125" s="38">
        <v>2270.9666666666667</v>
      </c>
      <c r="G125" s="39">
        <v>2247.9333333333334</v>
      </c>
      <c r="H125" s="39">
        <v>2214.5666666666666</v>
      </c>
      <c r="I125" s="39">
        <v>2191.5333333333333</v>
      </c>
      <c r="J125" s="39">
        <v>2304.3333333333335</v>
      </c>
      <c r="K125" s="39">
        <v>2327.3666666666672</v>
      </c>
      <c r="L125" s="39">
        <v>2360.7333333333336</v>
      </c>
      <c r="M125" s="31">
        <v>2294</v>
      </c>
      <c r="N125" s="31">
        <v>2237.6</v>
      </c>
      <c r="O125" s="313">
        <v>747900</v>
      </c>
      <c r="P125" s="314">
        <v>-1.2673267326732674E-2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353.15</v>
      </c>
      <c r="F126" s="38">
        <v>350.16666666666669</v>
      </c>
      <c r="G126" s="39">
        <v>346.13333333333338</v>
      </c>
      <c r="H126" s="39">
        <v>339.11666666666667</v>
      </c>
      <c r="I126" s="39">
        <v>335.08333333333337</v>
      </c>
      <c r="J126" s="39">
        <v>357.18333333333339</v>
      </c>
      <c r="K126" s="39">
        <v>361.2166666666667</v>
      </c>
      <c r="L126" s="39">
        <v>368.23333333333341</v>
      </c>
      <c r="M126" s="31">
        <v>354.2</v>
      </c>
      <c r="N126" s="31">
        <v>343.15</v>
      </c>
      <c r="O126" s="313">
        <v>13647600</v>
      </c>
      <c r="P126" s="314">
        <v>5.1060487038491753E-2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396.45</v>
      </c>
      <c r="F127" s="38">
        <v>399.31666666666666</v>
      </c>
      <c r="G127" s="39">
        <v>389.68333333333334</v>
      </c>
      <c r="H127" s="39">
        <v>382.91666666666669</v>
      </c>
      <c r="I127" s="39">
        <v>373.28333333333336</v>
      </c>
      <c r="J127" s="39">
        <v>406.08333333333331</v>
      </c>
      <c r="K127" s="39">
        <v>415.71666666666664</v>
      </c>
      <c r="L127" s="39">
        <v>422.48333333333329</v>
      </c>
      <c r="M127" s="31">
        <v>408.95</v>
      </c>
      <c r="N127" s="31">
        <v>392.55</v>
      </c>
      <c r="O127" s="313">
        <v>21160000</v>
      </c>
      <c r="P127" s="314">
        <v>9.8878271707519741E-2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2485.9</v>
      </c>
      <c r="F128" s="38">
        <v>2484.6833333333329</v>
      </c>
      <c r="G128" s="39">
        <v>2471.3666666666659</v>
      </c>
      <c r="H128" s="39">
        <v>2456.833333333333</v>
      </c>
      <c r="I128" s="39">
        <v>2443.516666666666</v>
      </c>
      <c r="J128" s="39">
        <v>2499.2166666666658</v>
      </c>
      <c r="K128" s="39">
        <v>2512.5333333333324</v>
      </c>
      <c r="L128" s="39">
        <v>2527.0666666666657</v>
      </c>
      <c r="M128" s="31">
        <v>2498</v>
      </c>
      <c r="N128" s="31">
        <v>2470.15</v>
      </c>
      <c r="O128" s="313">
        <v>9252000</v>
      </c>
      <c r="P128" s="314">
        <v>4.5416207097904364E-4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5195.2</v>
      </c>
      <c r="F129" s="38">
        <v>5241.2</v>
      </c>
      <c r="G129" s="39">
        <v>5109.5</v>
      </c>
      <c r="H129" s="39">
        <v>5023.8</v>
      </c>
      <c r="I129" s="39">
        <v>4892.1000000000004</v>
      </c>
      <c r="J129" s="39">
        <v>5326.9</v>
      </c>
      <c r="K129" s="39">
        <v>5458.5999999999985</v>
      </c>
      <c r="L129" s="39">
        <v>5544.2999999999993</v>
      </c>
      <c r="M129" s="31">
        <v>5372.9</v>
      </c>
      <c r="N129" s="31">
        <v>5155.5</v>
      </c>
      <c r="O129" s="313">
        <v>2342550</v>
      </c>
      <c r="P129" s="314">
        <v>0.12158862395863258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3988.25</v>
      </c>
      <c r="F130" s="38">
        <v>3968.9500000000003</v>
      </c>
      <c r="G130" s="39">
        <v>3939.3000000000006</v>
      </c>
      <c r="H130" s="39">
        <v>3890.3500000000004</v>
      </c>
      <c r="I130" s="39">
        <v>3860.7000000000007</v>
      </c>
      <c r="J130" s="39">
        <v>4017.9000000000005</v>
      </c>
      <c r="K130" s="39">
        <v>4047.55</v>
      </c>
      <c r="L130" s="39">
        <v>4096.5</v>
      </c>
      <c r="M130" s="31">
        <v>3998.6</v>
      </c>
      <c r="N130" s="31">
        <v>3920</v>
      </c>
      <c r="O130" s="313">
        <v>1044000</v>
      </c>
      <c r="P130" s="314">
        <v>-3.6266463065470511E-3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899.3</v>
      </c>
      <c r="F131" s="38">
        <v>898.5</v>
      </c>
      <c r="G131" s="39">
        <v>894.75</v>
      </c>
      <c r="H131" s="39">
        <v>890.2</v>
      </c>
      <c r="I131" s="39">
        <v>886.45</v>
      </c>
      <c r="J131" s="39">
        <v>903.05</v>
      </c>
      <c r="K131" s="39">
        <v>906.8</v>
      </c>
      <c r="L131" s="39">
        <v>911.34999999999991</v>
      </c>
      <c r="M131" s="31">
        <v>902.25</v>
      </c>
      <c r="N131" s="31">
        <v>893.95</v>
      </c>
      <c r="O131" s="313">
        <v>5538600</v>
      </c>
      <c r="P131" s="314">
        <v>-6.7073170731707316E-3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1468.05</v>
      </c>
      <c r="F132" s="38">
        <v>1462.7833333333331</v>
      </c>
      <c r="G132" s="39">
        <v>1454.9666666666662</v>
      </c>
      <c r="H132" s="39">
        <v>1441.8833333333332</v>
      </c>
      <c r="I132" s="39">
        <v>1434.0666666666664</v>
      </c>
      <c r="J132" s="39">
        <v>1475.8666666666661</v>
      </c>
      <c r="K132" s="39">
        <v>1483.6833333333332</v>
      </c>
      <c r="L132" s="39">
        <v>1496.766666666666</v>
      </c>
      <c r="M132" s="31">
        <v>1470.6</v>
      </c>
      <c r="N132" s="31">
        <v>1449.7</v>
      </c>
      <c r="O132" s="313">
        <v>13682200</v>
      </c>
      <c r="P132" s="314">
        <v>4.522561414328297E-3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341.6</v>
      </c>
      <c r="F133" s="38">
        <v>340.63333333333338</v>
      </c>
      <c r="G133" s="39">
        <v>338.21666666666675</v>
      </c>
      <c r="H133" s="39">
        <v>334.83333333333337</v>
      </c>
      <c r="I133" s="39">
        <v>332.41666666666674</v>
      </c>
      <c r="J133" s="39">
        <v>344.01666666666677</v>
      </c>
      <c r="K133" s="39">
        <v>346.43333333333339</v>
      </c>
      <c r="L133" s="39">
        <v>349.81666666666678</v>
      </c>
      <c r="M133" s="31">
        <v>343.05</v>
      </c>
      <c r="N133" s="31">
        <v>337.25</v>
      </c>
      <c r="O133" s="313">
        <v>25664000</v>
      </c>
      <c r="P133" s="314">
        <v>1.5189873417721518E-2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129.80000000000001</v>
      </c>
      <c r="F134" s="38">
        <v>129.70000000000002</v>
      </c>
      <c r="G134" s="39">
        <v>128.65000000000003</v>
      </c>
      <c r="H134" s="39">
        <v>127.50000000000003</v>
      </c>
      <c r="I134" s="39">
        <v>126.45000000000005</v>
      </c>
      <c r="J134" s="39">
        <v>130.85000000000002</v>
      </c>
      <c r="K134" s="39">
        <v>131.90000000000003</v>
      </c>
      <c r="L134" s="39">
        <v>133.05000000000001</v>
      </c>
      <c r="M134" s="31">
        <v>130.75</v>
      </c>
      <c r="N134" s="31">
        <v>128.55000000000001</v>
      </c>
      <c r="O134" s="313">
        <v>70158000</v>
      </c>
      <c r="P134" s="314">
        <v>5.9359944941500343E-3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540.75</v>
      </c>
      <c r="F135" s="38">
        <v>536.85</v>
      </c>
      <c r="G135" s="39">
        <v>531.6</v>
      </c>
      <c r="H135" s="39">
        <v>522.45000000000005</v>
      </c>
      <c r="I135" s="39">
        <v>517.20000000000005</v>
      </c>
      <c r="J135" s="39">
        <v>546</v>
      </c>
      <c r="K135" s="39">
        <v>551.25</v>
      </c>
      <c r="L135" s="39">
        <v>560.4</v>
      </c>
      <c r="M135" s="31">
        <v>542.1</v>
      </c>
      <c r="N135" s="31">
        <v>527.70000000000005</v>
      </c>
      <c r="O135" s="313">
        <v>10664400</v>
      </c>
      <c r="P135" s="314">
        <v>3.0137939028631041E-2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10040.35</v>
      </c>
      <c r="F136" s="38">
        <v>9938.5</v>
      </c>
      <c r="G136" s="39">
        <v>9807.1</v>
      </c>
      <c r="H136" s="39">
        <v>9573.85</v>
      </c>
      <c r="I136" s="39">
        <v>9442.4500000000007</v>
      </c>
      <c r="J136" s="39">
        <v>10171.75</v>
      </c>
      <c r="K136" s="39">
        <v>10303.150000000001</v>
      </c>
      <c r="L136" s="39">
        <v>10536.4</v>
      </c>
      <c r="M136" s="31">
        <v>10069.9</v>
      </c>
      <c r="N136" s="31">
        <v>9705.25</v>
      </c>
      <c r="O136" s="313">
        <v>2178000</v>
      </c>
      <c r="P136" s="314">
        <v>3.0908316372414445E-2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934.75</v>
      </c>
      <c r="F137" s="38">
        <v>934.48333333333323</v>
      </c>
      <c r="G137" s="39">
        <v>925.11666666666645</v>
      </c>
      <c r="H137" s="39">
        <v>915.48333333333323</v>
      </c>
      <c r="I137" s="39">
        <v>906.11666666666645</v>
      </c>
      <c r="J137" s="39">
        <v>944.11666666666645</v>
      </c>
      <c r="K137" s="39">
        <v>953.48333333333323</v>
      </c>
      <c r="L137" s="39">
        <v>963.11666666666645</v>
      </c>
      <c r="M137" s="31">
        <v>943.85</v>
      </c>
      <c r="N137" s="31">
        <v>924.85</v>
      </c>
      <c r="O137" s="313">
        <v>9755200</v>
      </c>
      <c r="P137" s="314">
        <v>-2.4337866857551899E-3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1521.95</v>
      </c>
      <c r="F138" s="38">
        <v>1515.3833333333332</v>
      </c>
      <c r="G138" s="39">
        <v>1499.2166666666665</v>
      </c>
      <c r="H138" s="39">
        <v>1476.4833333333333</v>
      </c>
      <c r="I138" s="39">
        <v>1460.3166666666666</v>
      </c>
      <c r="J138" s="39">
        <v>1538.1166666666663</v>
      </c>
      <c r="K138" s="39">
        <v>1554.2833333333333</v>
      </c>
      <c r="L138" s="39">
        <v>1577.0166666666662</v>
      </c>
      <c r="M138" s="31">
        <v>1531.55</v>
      </c>
      <c r="N138" s="31">
        <v>1492.65</v>
      </c>
      <c r="O138" s="313">
        <v>1797200</v>
      </c>
      <c r="P138" s="314">
        <v>-0.20463798902460612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1471.4</v>
      </c>
      <c r="F139" s="38">
        <v>1468.1000000000001</v>
      </c>
      <c r="G139" s="39">
        <v>1454.3500000000004</v>
      </c>
      <c r="H139" s="39">
        <v>1437.3000000000002</v>
      </c>
      <c r="I139" s="39">
        <v>1423.5500000000004</v>
      </c>
      <c r="J139" s="39">
        <v>1485.1500000000003</v>
      </c>
      <c r="K139" s="39">
        <v>1498.8999999999999</v>
      </c>
      <c r="L139" s="39">
        <v>1515.9500000000003</v>
      </c>
      <c r="M139" s="31">
        <v>1481.85</v>
      </c>
      <c r="N139" s="31">
        <v>1451.05</v>
      </c>
      <c r="O139" s="313">
        <v>1456000</v>
      </c>
      <c r="P139" s="314">
        <v>9.7087378640776691E-3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811.3</v>
      </c>
      <c r="F140" s="38">
        <v>808.55000000000007</v>
      </c>
      <c r="G140" s="39">
        <v>797.60000000000014</v>
      </c>
      <c r="H140" s="39">
        <v>783.90000000000009</v>
      </c>
      <c r="I140" s="39">
        <v>772.95000000000016</v>
      </c>
      <c r="J140" s="39">
        <v>822.25000000000011</v>
      </c>
      <c r="K140" s="39">
        <v>833.20000000000016</v>
      </c>
      <c r="L140" s="39">
        <v>846.90000000000009</v>
      </c>
      <c r="M140" s="31">
        <v>819.5</v>
      </c>
      <c r="N140" s="31">
        <v>794.85</v>
      </c>
      <c r="O140" s="313">
        <v>5549600</v>
      </c>
      <c r="P140" s="314">
        <v>-2.1165514321998025E-2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1085.45</v>
      </c>
      <c r="F141" s="38">
        <v>1084.8</v>
      </c>
      <c r="G141" s="39">
        <v>1077.0999999999999</v>
      </c>
      <c r="H141" s="39">
        <v>1068.75</v>
      </c>
      <c r="I141" s="39">
        <v>1061.05</v>
      </c>
      <c r="J141" s="39">
        <v>1093.1499999999999</v>
      </c>
      <c r="K141" s="39">
        <v>1100.8500000000001</v>
      </c>
      <c r="L141" s="39">
        <v>1109.1999999999998</v>
      </c>
      <c r="M141" s="31">
        <v>1092.5</v>
      </c>
      <c r="N141" s="31">
        <v>1076.45</v>
      </c>
      <c r="O141" s="313">
        <v>2285600</v>
      </c>
      <c r="P141" s="314">
        <v>9.5406360424028277E-3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90.75</v>
      </c>
      <c r="F142" s="38">
        <v>90.866666666666674</v>
      </c>
      <c r="G142" s="39">
        <v>88.733333333333348</v>
      </c>
      <c r="H142" s="39">
        <v>86.716666666666669</v>
      </c>
      <c r="I142" s="39">
        <v>84.583333333333343</v>
      </c>
      <c r="J142" s="39">
        <v>92.883333333333354</v>
      </c>
      <c r="K142" s="39">
        <v>95.01666666666668</v>
      </c>
      <c r="L142" s="39">
        <v>97.03333333333336</v>
      </c>
      <c r="M142" s="31">
        <v>93</v>
      </c>
      <c r="N142" s="31">
        <v>88.85</v>
      </c>
      <c r="O142" s="313">
        <v>70247400</v>
      </c>
      <c r="P142" s="314">
        <v>8.1075174825174831E-2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1884.5</v>
      </c>
      <c r="F143" s="38">
        <v>1876.3333333333333</v>
      </c>
      <c r="G143" s="39">
        <v>1865.7166666666665</v>
      </c>
      <c r="H143" s="39">
        <v>1846.9333333333332</v>
      </c>
      <c r="I143" s="39">
        <v>1836.3166666666664</v>
      </c>
      <c r="J143" s="39">
        <v>1895.1166666666666</v>
      </c>
      <c r="K143" s="39">
        <v>1905.7333333333333</v>
      </c>
      <c r="L143" s="39">
        <v>1924.5166666666667</v>
      </c>
      <c r="M143" s="31">
        <v>1886.95</v>
      </c>
      <c r="N143" s="31">
        <v>1857.55</v>
      </c>
      <c r="O143" s="313">
        <v>2933425</v>
      </c>
      <c r="P143" s="314">
        <v>-2.4330010061282357E-2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100705.55</v>
      </c>
      <c r="F144" s="38">
        <v>100217.96666666667</v>
      </c>
      <c r="G144" s="39">
        <v>99643.133333333346</v>
      </c>
      <c r="H144" s="39">
        <v>98580.716666666674</v>
      </c>
      <c r="I144" s="39">
        <v>98005.883333333346</v>
      </c>
      <c r="J144" s="39">
        <v>101280.38333333335</v>
      </c>
      <c r="K144" s="39">
        <v>101855.21666666666</v>
      </c>
      <c r="L144" s="39">
        <v>102917.63333333335</v>
      </c>
      <c r="M144" s="31">
        <v>100792.8</v>
      </c>
      <c r="N144" s="31">
        <v>99155.55</v>
      </c>
      <c r="O144" s="313">
        <v>46320</v>
      </c>
      <c r="P144" s="314">
        <v>1.5121630506245891E-2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1267.6500000000001</v>
      </c>
      <c r="F145" s="38">
        <v>1261.8666666666668</v>
      </c>
      <c r="G145" s="39">
        <v>1251.7833333333335</v>
      </c>
      <c r="H145" s="39">
        <v>1235.9166666666667</v>
      </c>
      <c r="I145" s="39">
        <v>1225.8333333333335</v>
      </c>
      <c r="J145" s="39">
        <v>1277.7333333333336</v>
      </c>
      <c r="K145" s="39">
        <v>1287.8166666666666</v>
      </c>
      <c r="L145" s="39">
        <v>1303.6833333333336</v>
      </c>
      <c r="M145" s="31">
        <v>1271.95</v>
      </c>
      <c r="N145" s="31">
        <v>1246</v>
      </c>
      <c r="O145" s="313">
        <v>4850450</v>
      </c>
      <c r="P145" s="314">
        <v>1.3095921883974727E-2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84.2</v>
      </c>
      <c r="F146" s="38">
        <v>84.25</v>
      </c>
      <c r="G146" s="39">
        <v>83.45</v>
      </c>
      <c r="H146" s="39">
        <v>82.7</v>
      </c>
      <c r="I146" s="39">
        <v>81.900000000000006</v>
      </c>
      <c r="J146" s="39">
        <v>85</v>
      </c>
      <c r="K146" s="39">
        <v>85.800000000000011</v>
      </c>
      <c r="L146" s="39">
        <v>86.55</v>
      </c>
      <c r="M146" s="31">
        <v>85.05</v>
      </c>
      <c r="N146" s="31">
        <v>83.5</v>
      </c>
      <c r="O146" s="313">
        <v>48330000</v>
      </c>
      <c r="P146" s="314">
        <v>-3.2482598607888632E-3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4460.8</v>
      </c>
      <c r="F147" s="38">
        <v>4476.9333333333334</v>
      </c>
      <c r="G147" s="39">
        <v>4403.8666666666668</v>
      </c>
      <c r="H147" s="39">
        <v>4346.9333333333334</v>
      </c>
      <c r="I147" s="39">
        <v>4273.8666666666668</v>
      </c>
      <c r="J147" s="39">
        <v>4533.8666666666668</v>
      </c>
      <c r="K147" s="39">
        <v>4606.9333333333343</v>
      </c>
      <c r="L147" s="39">
        <v>4663.8666666666668</v>
      </c>
      <c r="M147" s="31">
        <v>4550</v>
      </c>
      <c r="N147" s="31">
        <v>4420</v>
      </c>
      <c r="O147" s="313">
        <v>1336650</v>
      </c>
      <c r="P147" s="314">
        <v>2.7559963099630998E-2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4626.5</v>
      </c>
      <c r="F148" s="38">
        <v>4607.6833333333334</v>
      </c>
      <c r="G148" s="39">
        <v>4577.3166666666666</v>
      </c>
      <c r="H148" s="39">
        <v>4528.1333333333332</v>
      </c>
      <c r="I148" s="39">
        <v>4497.7666666666664</v>
      </c>
      <c r="J148" s="39">
        <v>4656.8666666666668</v>
      </c>
      <c r="K148" s="39">
        <v>4687.2333333333336</v>
      </c>
      <c r="L148" s="39">
        <v>4736.416666666667</v>
      </c>
      <c r="M148" s="31">
        <v>4638.05</v>
      </c>
      <c r="N148" s="31">
        <v>4558.5</v>
      </c>
      <c r="O148" s="313">
        <v>662700</v>
      </c>
      <c r="P148" s="314">
        <v>4.0909090909090912E-3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23025.9</v>
      </c>
      <c r="F149" s="38">
        <v>22958.766666666666</v>
      </c>
      <c r="G149" s="39">
        <v>22856.933333333334</v>
      </c>
      <c r="H149" s="39">
        <v>22687.966666666667</v>
      </c>
      <c r="I149" s="39">
        <v>22586.133333333335</v>
      </c>
      <c r="J149" s="39">
        <v>23127.733333333334</v>
      </c>
      <c r="K149" s="39">
        <v>23229.566666666669</v>
      </c>
      <c r="L149" s="39">
        <v>23398.533333333333</v>
      </c>
      <c r="M149" s="31">
        <v>23060.6</v>
      </c>
      <c r="N149" s="31">
        <v>22789.8</v>
      </c>
      <c r="O149" s="313">
        <v>371760</v>
      </c>
      <c r="P149" s="314">
        <v>3.6813922356091031E-2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107.9</v>
      </c>
      <c r="F150" s="38">
        <v>107.83333333333333</v>
      </c>
      <c r="G150" s="39">
        <v>107.31666666666666</v>
      </c>
      <c r="H150" s="39">
        <v>106.73333333333333</v>
      </c>
      <c r="I150" s="39">
        <v>106.21666666666667</v>
      </c>
      <c r="J150" s="39">
        <v>108.41666666666666</v>
      </c>
      <c r="K150" s="39">
        <v>108.93333333333334</v>
      </c>
      <c r="L150" s="39">
        <v>109.51666666666665</v>
      </c>
      <c r="M150" s="31">
        <v>108.35</v>
      </c>
      <c r="N150" s="31">
        <v>107.25</v>
      </c>
      <c r="O150" s="313">
        <v>74137500</v>
      </c>
      <c r="P150" s="314">
        <v>-1.8206092972448113E-4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194.05</v>
      </c>
      <c r="F151" s="38">
        <v>194.19999999999996</v>
      </c>
      <c r="G151" s="39">
        <v>193.04999999999993</v>
      </c>
      <c r="H151" s="39">
        <v>192.04999999999995</v>
      </c>
      <c r="I151" s="39">
        <v>190.89999999999992</v>
      </c>
      <c r="J151" s="39">
        <v>195.19999999999993</v>
      </c>
      <c r="K151" s="39">
        <v>196.34999999999997</v>
      </c>
      <c r="L151" s="39">
        <v>197.34999999999994</v>
      </c>
      <c r="M151" s="31">
        <v>195.35</v>
      </c>
      <c r="N151" s="31">
        <v>193.2</v>
      </c>
      <c r="O151" s="313">
        <v>59121000</v>
      </c>
      <c r="P151" s="314">
        <v>-5.6009688162276718E-3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1019.95</v>
      </c>
      <c r="F152" s="38">
        <v>1013.4166666666666</v>
      </c>
      <c r="G152" s="39">
        <v>998.98333333333335</v>
      </c>
      <c r="H152" s="39">
        <v>978.01666666666677</v>
      </c>
      <c r="I152" s="39">
        <v>963.58333333333348</v>
      </c>
      <c r="J152" s="39">
        <v>1034.3833333333332</v>
      </c>
      <c r="K152" s="39">
        <v>1048.8166666666664</v>
      </c>
      <c r="L152" s="39">
        <v>1069.7833333333331</v>
      </c>
      <c r="M152" s="31">
        <v>1027.8499999999999</v>
      </c>
      <c r="N152" s="31">
        <v>992.45</v>
      </c>
      <c r="O152" s="313">
        <v>3868200</v>
      </c>
      <c r="P152" s="314">
        <v>4.5205220351806318E-2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3889.6</v>
      </c>
      <c r="F153" s="38">
        <v>3874.7999999999997</v>
      </c>
      <c r="G153" s="39">
        <v>3836.4999999999995</v>
      </c>
      <c r="H153" s="39">
        <v>3783.3999999999996</v>
      </c>
      <c r="I153" s="39">
        <v>3745.0999999999995</v>
      </c>
      <c r="J153" s="39">
        <v>3927.8999999999996</v>
      </c>
      <c r="K153" s="39">
        <v>3966.2</v>
      </c>
      <c r="L153" s="39">
        <v>4019.2999999999997</v>
      </c>
      <c r="M153" s="31">
        <v>3913.1</v>
      </c>
      <c r="N153" s="31">
        <v>3821.7</v>
      </c>
      <c r="O153" s="313">
        <v>262800</v>
      </c>
      <c r="P153" s="314">
        <v>-2.3774145616641901E-2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163.85</v>
      </c>
      <c r="F154" s="38">
        <v>163.83333333333334</v>
      </c>
      <c r="G154" s="39">
        <v>162.26666666666668</v>
      </c>
      <c r="H154" s="39">
        <v>160.68333333333334</v>
      </c>
      <c r="I154" s="39">
        <v>159.11666666666667</v>
      </c>
      <c r="J154" s="39">
        <v>165.41666666666669</v>
      </c>
      <c r="K154" s="39">
        <v>166.98333333333335</v>
      </c>
      <c r="L154" s="39">
        <v>168.56666666666669</v>
      </c>
      <c r="M154" s="31">
        <v>165.4</v>
      </c>
      <c r="N154" s="31">
        <v>162.25</v>
      </c>
      <c r="O154" s="313">
        <v>42053550</v>
      </c>
      <c r="P154" s="314">
        <v>1.6376663254861822E-2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36957.85</v>
      </c>
      <c r="F155" s="38">
        <v>37100.049999999996</v>
      </c>
      <c r="G155" s="39">
        <v>36767.69999999999</v>
      </c>
      <c r="H155" s="39">
        <v>36577.549999999996</v>
      </c>
      <c r="I155" s="39">
        <v>36245.19999999999</v>
      </c>
      <c r="J155" s="39">
        <v>37290.19999999999</v>
      </c>
      <c r="K155" s="39">
        <v>37622.549999999996</v>
      </c>
      <c r="L155" s="39">
        <v>37812.69999999999</v>
      </c>
      <c r="M155" s="31">
        <v>37432.400000000001</v>
      </c>
      <c r="N155" s="31">
        <v>36909.9</v>
      </c>
      <c r="O155" s="313">
        <v>161550</v>
      </c>
      <c r="P155" s="314">
        <v>9.7506094130883174E-3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955.05</v>
      </c>
      <c r="F156" s="38">
        <v>951.85</v>
      </c>
      <c r="G156" s="39">
        <v>944</v>
      </c>
      <c r="H156" s="39">
        <v>932.94999999999993</v>
      </c>
      <c r="I156" s="39">
        <v>925.09999999999991</v>
      </c>
      <c r="J156" s="39">
        <v>962.90000000000009</v>
      </c>
      <c r="K156" s="39">
        <v>970.75000000000023</v>
      </c>
      <c r="L156" s="39">
        <v>981.80000000000018</v>
      </c>
      <c r="M156" s="31">
        <v>959.7</v>
      </c>
      <c r="N156" s="31">
        <v>940.8</v>
      </c>
      <c r="O156" s="313">
        <v>9245250</v>
      </c>
      <c r="P156" s="314">
        <v>-3.1733563742046972E-2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4859.05</v>
      </c>
      <c r="F157" s="38">
        <v>4848.5666666666666</v>
      </c>
      <c r="G157" s="39">
        <v>4831.0333333333328</v>
      </c>
      <c r="H157" s="39">
        <v>4803.0166666666664</v>
      </c>
      <c r="I157" s="39">
        <v>4785.4833333333327</v>
      </c>
      <c r="J157" s="39">
        <v>4876.583333333333</v>
      </c>
      <c r="K157" s="39">
        <v>4894.1166666666677</v>
      </c>
      <c r="L157" s="39">
        <v>4922.1333333333332</v>
      </c>
      <c r="M157" s="31">
        <v>4866.1000000000004</v>
      </c>
      <c r="N157" s="31">
        <v>4820.55</v>
      </c>
      <c r="O157" s="313">
        <v>1370425</v>
      </c>
      <c r="P157" s="314">
        <v>-3.1895166275188527E-2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225.5</v>
      </c>
      <c r="F158" s="38">
        <v>225.05000000000004</v>
      </c>
      <c r="G158" s="39">
        <v>223.50000000000009</v>
      </c>
      <c r="H158" s="39">
        <v>221.50000000000006</v>
      </c>
      <c r="I158" s="39">
        <v>219.9500000000001</v>
      </c>
      <c r="J158" s="39">
        <v>227.05000000000007</v>
      </c>
      <c r="K158" s="39">
        <v>228.60000000000002</v>
      </c>
      <c r="L158" s="39">
        <v>230.60000000000005</v>
      </c>
      <c r="M158" s="31">
        <v>226.6</v>
      </c>
      <c r="N158" s="31">
        <v>223.05</v>
      </c>
      <c r="O158" s="313">
        <v>11112000</v>
      </c>
      <c r="P158" s="314">
        <v>-9.6256684491978616E-3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224.3</v>
      </c>
      <c r="F159" s="38">
        <v>223.83333333333334</v>
      </c>
      <c r="G159" s="39">
        <v>221.66666666666669</v>
      </c>
      <c r="H159" s="39">
        <v>219.03333333333333</v>
      </c>
      <c r="I159" s="39">
        <v>216.86666666666667</v>
      </c>
      <c r="J159" s="39">
        <v>226.4666666666667</v>
      </c>
      <c r="K159" s="39">
        <v>228.63333333333338</v>
      </c>
      <c r="L159" s="39">
        <v>231.26666666666671</v>
      </c>
      <c r="M159" s="31">
        <v>226</v>
      </c>
      <c r="N159" s="31">
        <v>221.2</v>
      </c>
      <c r="O159" s="313">
        <v>59265800</v>
      </c>
      <c r="P159" s="314">
        <v>-1.2602003925214338E-2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2615.3000000000002</v>
      </c>
      <c r="F160" s="38">
        <v>2612.5666666666671</v>
      </c>
      <c r="G160" s="39">
        <v>2590.1333333333341</v>
      </c>
      <c r="H160" s="39">
        <v>2564.9666666666672</v>
      </c>
      <c r="I160" s="39">
        <v>2542.5333333333342</v>
      </c>
      <c r="J160" s="39">
        <v>2637.733333333334</v>
      </c>
      <c r="K160" s="39">
        <v>2660.1666666666674</v>
      </c>
      <c r="L160" s="39">
        <v>2685.3333333333339</v>
      </c>
      <c r="M160" s="31">
        <v>2635</v>
      </c>
      <c r="N160" s="31">
        <v>2587.4</v>
      </c>
      <c r="O160" s="313">
        <v>2624000</v>
      </c>
      <c r="P160" s="314">
        <v>5.0545490941847661E-2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3876.85</v>
      </c>
      <c r="F161" s="38">
        <v>3885.25</v>
      </c>
      <c r="G161" s="39">
        <v>3844.7</v>
      </c>
      <c r="H161" s="39">
        <v>3812.5499999999997</v>
      </c>
      <c r="I161" s="39">
        <v>3771.9999999999995</v>
      </c>
      <c r="J161" s="39">
        <v>3917.4</v>
      </c>
      <c r="K161" s="39">
        <v>3957.9500000000003</v>
      </c>
      <c r="L161" s="39">
        <v>3990.1000000000004</v>
      </c>
      <c r="M161" s="31">
        <v>3925.8</v>
      </c>
      <c r="N161" s="31">
        <v>3853.1</v>
      </c>
      <c r="O161" s="313">
        <v>1647250</v>
      </c>
      <c r="P161" s="314">
        <v>4.5551169146674765E-4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58.85</v>
      </c>
      <c r="F162" s="38">
        <v>58.483333333333327</v>
      </c>
      <c r="G162" s="39">
        <v>57.466666666666654</v>
      </c>
      <c r="H162" s="39">
        <v>56.083333333333329</v>
      </c>
      <c r="I162" s="39">
        <v>55.066666666666656</v>
      </c>
      <c r="J162" s="39">
        <v>59.866666666666653</v>
      </c>
      <c r="K162" s="39">
        <v>60.883333333333319</v>
      </c>
      <c r="L162" s="39">
        <v>62.266666666666652</v>
      </c>
      <c r="M162" s="31">
        <v>59.5</v>
      </c>
      <c r="N162" s="31">
        <v>57.1</v>
      </c>
      <c r="O162" s="313">
        <v>321872000</v>
      </c>
      <c r="P162" s="314">
        <v>2.0921544209215443E-3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3571.55</v>
      </c>
      <c r="F163" s="38">
        <v>3561.5166666666669</v>
      </c>
      <c r="G163" s="39">
        <v>3539.6333333333337</v>
      </c>
      <c r="H163" s="39">
        <v>3507.7166666666667</v>
      </c>
      <c r="I163" s="39">
        <v>3485.8333333333335</v>
      </c>
      <c r="J163" s="39">
        <v>3593.4333333333338</v>
      </c>
      <c r="K163" s="39">
        <v>3615.3166666666671</v>
      </c>
      <c r="L163" s="39">
        <v>3647.233333333334</v>
      </c>
      <c r="M163" s="31">
        <v>3583.4</v>
      </c>
      <c r="N163" s="31">
        <v>3529.6</v>
      </c>
      <c r="O163" s="313">
        <v>1447800</v>
      </c>
      <c r="P163" s="314">
        <v>-6.7915208890718254E-3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254.65</v>
      </c>
      <c r="F164" s="38">
        <v>253.58333333333334</v>
      </c>
      <c r="G164" s="39">
        <v>252.06666666666669</v>
      </c>
      <c r="H164" s="39">
        <v>249.48333333333335</v>
      </c>
      <c r="I164" s="39">
        <v>247.9666666666667</v>
      </c>
      <c r="J164" s="39">
        <v>256.16666666666669</v>
      </c>
      <c r="K164" s="39">
        <v>257.68333333333334</v>
      </c>
      <c r="L164" s="39">
        <v>260.26666666666665</v>
      </c>
      <c r="M164" s="31">
        <v>255.1</v>
      </c>
      <c r="N164" s="31">
        <v>251</v>
      </c>
      <c r="O164" s="313">
        <v>31149900</v>
      </c>
      <c r="P164" s="314">
        <v>-6.5443899078618788E-3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1380.8</v>
      </c>
      <c r="F165" s="38">
        <v>1381.8</v>
      </c>
      <c r="G165" s="39">
        <v>1374.9499999999998</v>
      </c>
      <c r="H165" s="39">
        <v>1369.1</v>
      </c>
      <c r="I165" s="39">
        <v>1362.2499999999998</v>
      </c>
      <c r="J165" s="39">
        <v>1387.6499999999999</v>
      </c>
      <c r="K165" s="39">
        <v>1394.4999999999998</v>
      </c>
      <c r="L165" s="39">
        <v>1400.35</v>
      </c>
      <c r="M165" s="31">
        <v>1388.65</v>
      </c>
      <c r="N165" s="31">
        <v>1375.95</v>
      </c>
      <c r="O165" s="313">
        <v>3572239</v>
      </c>
      <c r="P165" s="314">
        <v>0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944.75</v>
      </c>
      <c r="F166" s="38">
        <v>943.51666666666677</v>
      </c>
      <c r="G166" s="39">
        <v>936.23333333333358</v>
      </c>
      <c r="H166" s="39">
        <v>927.71666666666681</v>
      </c>
      <c r="I166" s="39">
        <v>920.43333333333362</v>
      </c>
      <c r="J166" s="39">
        <v>952.03333333333353</v>
      </c>
      <c r="K166" s="39">
        <v>959.31666666666661</v>
      </c>
      <c r="L166" s="39">
        <v>967.83333333333348</v>
      </c>
      <c r="M166" s="31">
        <v>950.8</v>
      </c>
      <c r="N166" s="31">
        <v>935</v>
      </c>
      <c r="O166" s="313">
        <v>2244000</v>
      </c>
      <c r="P166" s="314">
        <v>1.1106855610877058E-2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191.85</v>
      </c>
      <c r="F167" s="38">
        <v>190.58333333333334</v>
      </c>
      <c r="G167" s="39">
        <v>185.81666666666669</v>
      </c>
      <c r="H167" s="39">
        <v>179.78333333333336</v>
      </c>
      <c r="I167" s="39">
        <v>175.01666666666671</v>
      </c>
      <c r="J167" s="39">
        <v>196.61666666666667</v>
      </c>
      <c r="K167" s="39">
        <v>201.38333333333333</v>
      </c>
      <c r="L167" s="39">
        <v>207.41666666666666</v>
      </c>
      <c r="M167" s="31">
        <v>195.35</v>
      </c>
      <c r="N167" s="31">
        <v>184.55</v>
      </c>
      <c r="O167" s="313">
        <v>56300000</v>
      </c>
      <c r="P167" s="314">
        <v>4.66629485034393E-2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167.05</v>
      </c>
      <c r="F168" s="38">
        <v>166.68333333333334</v>
      </c>
      <c r="G168" s="39">
        <v>165.61666666666667</v>
      </c>
      <c r="H168" s="39">
        <v>164.18333333333334</v>
      </c>
      <c r="I168" s="39">
        <v>163.11666666666667</v>
      </c>
      <c r="J168" s="39">
        <v>168.11666666666667</v>
      </c>
      <c r="K168" s="39">
        <v>169.18333333333334</v>
      </c>
      <c r="L168" s="39">
        <v>170.61666666666667</v>
      </c>
      <c r="M168" s="31">
        <v>167.75</v>
      </c>
      <c r="N168" s="31">
        <v>165.25</v>
      </c>
      <c r="O168" s="313">
        <v>54720000</v>
      </c>
      <c r="P168" s="314">
        <v>-1.2702078521939953E-2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2591.6</v>
      </c>
      <c r="F169" s="38">
        <v>2594.9166666666665</v>
      </c>
      <c r="G169" s="39">
        <v>2579.833333333333</v>
      </c>
      <c r="H169" s="39">
        <v>2568.0666666666666</v>
      </c>
      <c r="I169" s="39">
        <v>2552.9833333333331</v>
      </c>
      <c r="J169" s="39">
        <v>2606.6833333333329</v>
      </c>
      <c r="K169" s="39">
        <v>2621.766666666666</v>
      </c>
      <c r="L169" s="39">
        <v>2633.5333333333328</v>
      </c>
      <c r="M169" s="31">
        <v>2610</v>
      </c>
      <c r="N169" s="31">
        <v>2583.15</v>
      </c>
      <c r="O169" s="313">
        <v>33339500</v>
      </c>
      <c r="P169" s="314">
        <v>-3.8660332610059037E-2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88.5</v>
      </c>
      <c r="F170" s="38">
        <v>88.600000000000009</v>
      </c>
      <c r="G170" s="39">
        <v>87.90000000000002</v>
      </c>
      <c r="H170" s="39">
        <v>87.300000000000011</v>
      </c>
      <c r="I170" s="39">
        <v>86.600000000000023</v>
      </c>
      <c r="J170" s="39">
        <v>89.200000000000017</v>
      </c>
      <c r="K170" s="39">
        <v>89.9</v>
      </c>
      <c r="L170" s="39">
        <v>90.500000000000014</v>
      </c>
      <c r="M170" s="31">
        <v>89.3</v>
      </c>
      <c r="N170" s="31">
        <v>88</v>
      </c>
      <c r="O170" s="313">
        <v>98256000</v>
      </c>
      <c r="P170" s="314">
        <v>1.3366336633663366E-2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839.3</v>
      </c>
      <c r="F171" s="38">
        <v>839.91666666666663</v>
      </c>
      <c r="G171" s="39">
        <v>832.93333333333328</v>
      </c>
      <c r="H171" s="39">
        <v>826.56666666666661</v>
      </c>
      <c r="I171" s="39">
        <v>819.58333333333326</v>
      </c>
      <c r="J171" s="39">
        <v>846.2833333333333</v>
      </c>
      <c r="K171" s="39">
        <v>853.26666666666665</v>
      </c>
      <c r="L171" s="39">
        <v>859.63333333333333</v>
      </c>
      <c r="M171" s="31">
        <v>846.9</v>
      </c>
      <c r="N171" s="31">
        <v>833.55</v>
      </c>
      <c r="O171" s="313">
        <v>9726400</v>
      </c>
      <c r="P171" s="314">
        <v>2.3745368811047492E-2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1300.55</v>
      </c>
      <c r="F172" s="38">
        <v>1305.9833333333333</v>
      </c>
      <c r="G172" s="39">
        <v>1289.9666666666667</v>
      </c>
      <c r="H172" s="39">
        <v>1279.3833333333334</v>
      </c>
      <c r="I172" s="39">
        <v>1263.3666666666668</v>
      </c>
      <c r="J172" s="39">
        <v>1316.5666666666666</v>
      </c>
      <c r="K172" s="39">
        <v>1332.5833333333335</v>
      </c>
      <c r="L172" s="39">
        <v>1343.1666666666665</v>
      </c>
      <c r="M172" s="31">
        <v>1322</v>
      </c>
      <c r="N172" s="31">
        <v>1295.4000000000001</v>
      </c>
      <c r="O172" s="313">
        <v>7968750</v>
      </c>
      <c r="P172" s="314">
        <v>2.3701705366605645E-2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593.35</v>
      </c>
      <c r="F173" s="38">
        <v>593.26666666666677</v>
      </c>
      <c r="G173" s="39">
        <v>590.73333333333358</v>
      </c>
      <c r="H173" s="39">
        <v>588.11666666666679</v>
      </c>
      <c r="I173" s="39">
        <v>585.5833333333336</v>
      </c>
      <c r="J173" s="39">
        <v>595.88333333333355</v>
      </c>
      <c r="K173" s="39">
        <v>598.41666666666663</v>
      </c>
      <c r="L173" s="39">
        <v>601.03333333333353</v>
      </c>
      <c r="M173" s="31">
        <v>595.79999999999995</v>
      </c>
      <c r="N173" s="31">
        <v>590.65</v>
      </c>
      <c r="O173" s="313">
        <v>77758500</v>
      </c>
      <c r="P173" s="314">
        <v>-2.1174613563302472E-3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24603.3</v>
      </c>
      <c r="F174" s="38">
        <v>24489.850000000002</v>
      </c>
      <c r="G174" s="39">
        <v>24253.450000000004</v>
      </c>
      <c r="H174" s="39">
        <v>23903.600000000002</v>
      </c>
      <c r="I174" s="39">
        <v>23667.200000000004</v>
      </c>
      <c r="J174" s="39">
        <v>24839.700000000004</v>
      </c>
      <c r="K174" s="39">
        <v>25076.100000000006</v>
      </c>
      <c r="L174" s="39">
        <v>25425.950000000004</v>
      </c>
      <c r="M174" s="31">
        <v>24726.25</v>
      </c>
      <c r="N174" s="31">
        <v>24140</v>
      </c>
      <c r="O174" s="313">
        <v>255675</v>
      </c>
      <c r="P174" s="314">
        <v>3.3865750101091795E-2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3736.05</v>
      </c>
      <c r="F175" s="38">
        <v>3741.8666666666668</v>
      </c>
      <c r="G175" s="39">
        <v>3707.7833333333338</v>
      </c>
      <c r="H175" s="39">
        <v>3679.5166666666669</v>
      </c>
      <c r="I175" s="39">
        <v>3645.4333333333338</v>
      </c>
      <c r="J175" s="39">
        <v>3770.1333333333337</v>
      </c>
      <c r="K175" s="39">
        <v>3804.2166666666667</v>
      </c>
      <c r="L175" s="39">
        <v>3832.4833333333336</v>
      </c>
      <c r="M175" s="31">
        <v>3775.95</v>
      </c>
      <c r="N175" s="31">
        <v>3713.6</v>
      </c>
      <c r="O175" s="313">
        <v>1517725</v>
      </c>
      <c r="P175" s="314">
        <v>-2.8345070422535212E-2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2238.85</v>
      </c>
      <c r="F176" s="38">
        <v>2256.6166666666668</v>
      </c>
      <c r="G176" s="39">
        <v>2217.2333333333336</v>
      </c>
      <c r="H176" s="39">
        <v>2195.6166666666668</v>
      </c>
      <c r="I176" s="39">
        <v>2156.2333333333336</v>
      </c>
      <c r="J176" s="39">
        <v>2278.2333333333336</v>
      </c>
      <c r="K176" s="39">
        <v>2317.6166666666668</v>
      </c>
      <c r="L176" s="39">
        <v>2339.2333333333336</v>
      </c>
      <c r="M176" s="31">
        <v>2296</v>
      </c>
      <c r="N176" s="31">
        <v>2235</v>
      </c>
      <c r="O176" s="313">
        <v>4554750</v>
      </c>
      <c r="P176" s="314">
        <v>0.11615511854438522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1804.7</v>
      </c>
      <c r="F177" s="38">
        <v>1801.6333333333332</v>
      </c>
      <c r="G177" s="39">
        <v>1773.2666666666664</v>
      </c>
      <c r="H177" s="39">
        <v>1741.8333333333333</v>
      </c>
      <c r="I177" s="39">
        <v>1713.4666666666665</v>
      </c>
      <c r="J177" s="39">
        <v>1833.0666666666664</v>
      </c>
      <c r="K177" s="39">
        <v>1861.4333333333332</v>
      </c>
      <c r="L177" s="39">
        <v>1892.8666666666663</v>
      </c>
      <c r="M177" s="31">
        <v>1830</v>
      </c>
      <c r="N177" s="31">
        <v>1770.2</v>
      </c>
      <c r="O177" s="313">
        <v>5530200</v>
      </c>
      <c r="P177" s="314">
        <v>-2.3622881355932202E-2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1051</v>
      </c>
      <c r="F178" s="38">
        <v>1053.6833333333334</v>
      </c>
      <c r="G178" s="39">
        <v>1045.6166666666668</v>
      </c>
      <c r="H178" s="39">
        <v>1040.2333333333333</v>
      </c>
      <c r="I178" s="39">
        <v>1032.1666666666667</v>
      </c>
      <c r="J178" s="39">
        <v>1059.0666666666668</v>
      </c>
      <c r="K178" s="39">
        <v>1067.1333333333334</v>
      </c>
      <c r="L178" s="39">
        <v>1072.5166666666669</v>
      </c>
      <c r="M178" s="31">
        <v>1061.75</v>
      </c>
      <c r="N178" s="31">
        <v>1048.3</v>
      </c>
      <c r="O178" s="313">
        <v>27396600</v>
      </c>
      <c r="P178" s="314">
        <v>-2.8789075437568468E-3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446.5</v>
      </c>
      <c r="F179" s="38">
        <v>446.18333333333334</v>
      </c>
      <c r="G179" s="39">
        <v>442.61666666666667</v>
      </c>
      <c r="H179" s="39">
        <v>438.73333333333335</v>
      </c>
      <c r="I179" s="39">
        <v>435.16666666666669</v>
      </c>
      <c r="J179" s="39">
        <v>450.06666666666666</v>
      </c>
      <c r="K179" s="39">
        <v>453.63333333333338</v>
      </c>
      <c r="L179" s="39">
        <v>457.51666666666665</v>
      </c>
      <c r="M179" s="31">
        <v>449.75</v>
      </c>
      <c r="N179" s="31">
        <v>442.3</v>
      </c>
      <c r="O179" s="313">
        <v>8616000</v>
      </c>
      <c r="P179" s="314">
        <v>-4.506065857885615E-3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757.35</v>
      </c>
      <c r="F180" s="38">
        <v>755.48333333333323</v>
      </c>
      <c r="G180" s="39">
        <v>747.56666666666649</v>
      </c>
      <c r="H180" s="39">
        <v>737.7833333333333</v>
      </c>
      <c r="I180" s="39">
        <v>729.86666666666656</v>
      </c>
      <c r="J180" s="39">
        <v>765.26666666666642</v>
      </c>
      <c r="K180" s="39">
        <v>773.18333333333317</v>
      </c>
      <c r="L180" s="39">
        <v>782.96666666666636</v>
      </c>
      <c r="M180" s="31">
        <v>763.4</v>
      </c>
      <c r="N180" s="31">
        <v>745.7</v>
      </c>
      <c r="O180" s="313">
        <v>2877000</v>
      </c>
      <c r="P180" s="314">
        <v>-1.2358393408856848E-2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1006.55</v>
      </c>
      <c r="F181" s="38">
        <v>1008.4333333333334</v>
      </c>
      <c r="G181" s="39">
        <v>1000.7666666666668</v>
      </c>
      <c r="H181" s="39">
        <v>994.98333333333335</v>
      </c>
      <c r="I181" s="39">
        <v>987.31666666666672</v>
      </c>
      <c r="J181" s="39">
        <v>1014.2166666666668</v>
      </c>
      <c r="K181" s="39">
        <v>1021.8833333333333</v>
      </c>
      <c r="L181" s="39">
        <v>1027.666666666667</v>
      </c>
      <c r="M181" s="31">
        <v>1016.1</v>
      </c>
      <c r="N181" s="31">
        <v>1002.65</v>
      </c>
      <c r="O181" s="313">
        <v>7825400</v>
      </c>
      <c r="P181" s="314">
        <v>-7.533482142857143E-3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1548.65</v>
      </c>
      <c r="F182" s="38">
        <v>1550.6666666666667</v>
      </c>
      <c r="G182" s="39">
        <v>1538.5833333333335</v>
      </c>
      <c r="H182" s="39">
        <v>1528.5166666666667</v>
      </c>
      <c r="I182" s="39">
        <v>1516.4333333333334</v>
      </c>
      <c r="J182" s="39">
        <v>1560.7333333333336</v>
      </c>
      <c r="K182" s="39">
        <v>1572.8166666666671</v>
      </c>
      <c r="L182" s="39">
        <v>1582.8833333333337</v>
      </c>
      <c r="M182" s="31">
        <v>1562.75</v>
      </c>
      <c r="N182" s="31">
        <v>1540.6</v>
      </c>
      <c r="O182" s="313">
        <v>3685000</v>
      </c>
      <c r="P182" s="314">
        <v>2.2900763358778626E-2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851.5</v>
      </c>
      <c r="F183" s="38">
        <v>854.61666666666667</v>
      </c>
      <c r="G183" s="39">
        <v>842.93333333333339</v>
      </c>
      <c r="H183" s="39">
        <v>834.36666666666667</v>
      </c>
      <c r="I183" s="39">
        <v>822.68333333333339</v>
      </c>
      <c r="J183" s="39">
        <v>863.18333333333339</v>
      </c>
      <c r="K183" s="39">
        <v>874.86666666666656</v>
      </c>
      <c r="L183" s="39">
        <v>883.43333333333339</v>
      </c>
      <c r="M183" s="31">
        <v>866.3</v>
      </c>
      <c r="N183" s="31">
        <v>846.05</v>
      </c>
      <c r="O183" s="313">
        <v>10223100</v>
      </c>
      <c r="P183" s="314">
        <v>5.8226197130613007E-2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592</v>
      </c>
      <c r="F184" s="38">
        <v>592.55000000000007</v>
      </c>
      <c r="G184" s="39">
        <v>588.30000000000018</v>
      </c>
      <c r="H184" s="39">
        <v>584.60000000000014</v>
      </c>
      <c r="I184" s="39">
        <v>580.35000000000025</v>
      </c>
      <c r="J184" s="39">
        <v>596.25000000000011</v>
      </c>
      <c r="K184" s="39">
        <v>600.49999999999989</v>
      </c>
      <c r="L184" s="39">
        <v>604.20000000000005</v>
      </c>
      <c r="M184" s="31">
        <v>596.79999999999995</v>
      </c>
      <c r="N184" s="31">
        <v>588.85</v>
      </c>
      <c r="O184" s="313">
        <v>49676925</v>
      </c>
      <c r="P184" s="314">
        <v>4.9966869465694841E-2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223.15</v>
      </c>
      <c r="F185" s="38">
        <v>223.30000000000004</v>
      </c>
      <c r="G185" s="39">
        <v>221.40000000000009</v>
      </c>
      <c r="H185" s="39">
        <v>219.65000000000006</v>
      </c>
      <c r="I185" s="39">
        <v>217.75000000000011</v>
      </c>
      <c r="J185" s="39">
        <v>225.05000000000007</v>
      </c>
      <c r="K185" s="39">
        <v>226.95</v>
      </c>
      <c r="L185" s="39">
        <v>228.70000000000005</v>
      </c>
      <c r="M185" s="31">
        <v>225.2</v>
      </c>
      <c r="N185" s="31">
        <v>221.55</v>
      </c>
      <c r="O185" s="313">
        <v>85093875</v>
      </c>
      <c r="P185" s="314">
        <v>-1.4347146207974981E-2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113.45</v>
      </c>
      <c r="F186" s="38">
        <v>113.45</v>
      </c>
      <c r="G186" s="39">
        <v>112.60000000000001</v>
      </c>
      <c r="H186" s="39">
        <v>111.75</v>
      </c>
      <c r="I186" s="39">
        <v>110.9</v>
      </c>
      <c r="J186" s="39">
        <v>114.30000000000001</v>
      </c>
      <c r="K186" s="39">
        <v>115.15</v>
      </c>
      <c r="L186" s="39">
        <v>116.00000000000001</v>
      </c>
      <c r="M186" s="31">
        <v>114.3</v>
      </c>
      <c r="N186" s="31">
        <v>112.6</v>
      </c>
      <c r="O186" s="313">
        <v>225758500</v>
      </c>
      <c r="P186" s="314">
        <v>1.4859318597636355E-2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3331.25</v>
      </c>
      <c r="F187" s="38">
        <v>3331.0166666666664</v>
      </c>
      <c r="G187" s="39">
        <v>3318.1333333333328</v>
      </c>
      <c r="H187" s="39">
        <v>3305.0166666666664</v>
      </c>
      <c r="I187" s="39">
        <v>3292.1333333333328</v>
      </c>
      <c r="J187" s="39">
        <v>3344.1333333333328</v>
      </c>
      <c r="K187" s="39">
        <v>3357.016666666666</v>
      </c>
      <c r="L187" s="39">
        <v>3370.1333333333328</v>
      </c>
      <c r="M187" s="31">
        <v>3343.9</v>
      </c>
      <c r="N187" s="31">
        <v>3317.9</v>
      </c>
      <c r="O187" s="313">
        <v>11332475</v>
      </c>
      <c r="P187" s="314">
        <v>-1.9041415457327234E-2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1180.7</v>
      </c>
      <c r="F188" s="38">
        <v>1173.75</v>
      </c>
      <c r="G188" s="39">
        <v>1158.45</v>
      </c>
      <c r="H188" s="39">
        <v>1136.2</v>
      </c>
      <c r="I188" s="39">
        <v>1120.9000000000001</v>
      </c>
      <c r="J188" s="39">
        <v>1196</v>
      </c>
      <c r="K188" s="39">
        <v>1211.3000000000002</v>
      </c>
      <c r="L188" s="39">
        <v>1233.55</v>
      </c>
      <c r="M188" s="31">
        <v>1189.05</v>
      </c>
      <c r="N188" s="31">
        <v>1151.5</v>
      </c>
      <c r="O188" s="313">
        <v>13536000</v>
      </c>
      <c r="P188" s="314">
        <v>-1.4606293984862568E-3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3103.35</v>
      </c>
      <c r="F189" s="38">
        <v>3093.9666666666672</v>
      </c>
      <c r="G189" s="39">
        <v>3076.9333333333343</v>
      </c>
      <c r="H189" s="39">
        <v>3050.5166666666673</v>
      </c>
      <c r="I189" s="39">
        <v>3033.4833333333345</v>
      </c>
      <c r="J189" s="39">
        <v>3120.3833333333341</v>
      </c>
      <c r="K189" s="39">
        <v>3137.416666666667</v>
      </c>
      <c r="L189" s="39">
        <v>3163.8333333333339</v>
      </c>
      <c r="M189" s="31">
        <v>3111</v>
      </c>
      <c r="N189" s="31">
        <v>3067.55</v>
      </c>
      <c r="O189" s="313">
        <v>5941500</v>
      </c>
      <c r="P189" s="314">
        <v>2.3117654655818158E-2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1899</v>
      </c>
      <c r="F190" s="38">
        <v>1901.5</v>
      </c>
      <c r="G190" s="39">
        <v>1881.95</v>
      </c>
      <c r="H190" s="39">
        <v>1864.9</v>
      </c>
      <c r="I190" s="39">
        <v>1845.3500000000001</v>
      </c>
      <c r="J190" s="39">
        <v>1918.55</v>
      </c>
      <c r="K190" s="39">
        <v>1938.1000000000001</v>
      </c>
      <c r="L190" s="39">
        <v>1955.1499999999999</v>
      </c>
      <c r="M190" s="31">
        <v>1921.05</v>
      </c>
      <c r="N190" s="31">
        <v>1884.45</v>
      </c>
      <c r="O190" s="313">
        <v>1765000</v>
      </c>
      <c r="P190" s="314">
        <v>5.1534107834375932E-2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1738.85</v>
      </c>
      <c r="F191" s="38">
        <v>1735.25</v>
      </c>
      <c r="G191" s="39">
        <v>1716.6</v>
      </c>
      <c r="H191" s="39">
        <v>1694.35</v>
      </c>
      <c r="I191" s="39">
        <v>1675.6999999999998</v>
      </c>
      <c r="J191" s="39">
        <v>1757.5</v>
      </c>
      <c r="K191" s="39">
        <v>1776.15</v>
      </c>
      <c r="L191" s="39">
        <v>1798.4</v>
      </c>
      <c r="M191" s="31">
        <v>1753.9</v>
      </c>
      <c r="N191" s="31">
        <v>1713</v>
      </c>
      <c r="O191" s="313">
        <v>3607200</v>
      </c>
      <c r="P191" s="314">
        <v>3.3277870216306157E-4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1326.3</v>
      </c>
      <c r="F192" s="38">
        <v>1319.5</v>
      </c>
      <c r="G192" s="39">
        <v>1308.0999999999999</v>
      </c>
      <c r="H192" s="39">
        <v>1289.8999999999999</v>
      </c>
      <c r="I192" s="39">
        <v>1278.4999999999998</v>
      </c>
      <c r="J192" s="39">
        <v>1337.7</v>
      </c>
      <c r="K192" s="39">
        <v>1349.1000000000001</v>
      </c>
      <c r="L192" s="39">
        <v>1367.3000000000002</v>
      </c>
      <c r="M192" s="31">
        <v>1330.9</v>
      </c>
      <c r="N192" s="31">
        <v>1301.3</v>
      </c>
      <c r="O192" s="313">
        <v>7219800</v>
      </c>
      <c r="P192" s="314">
        <v>-9.4122166730695352E-3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1532.4</v>
      </c>
      <c r="F193" s="38">
        <v>1528.8833333333332</v>
      </c>
      <c r="G193" s="39">
        <v>1519.7166666666665</v>
      </c>
      <c r="H193" s="39">
        <v>1507.0333333333333</v>
      </c>
      <c r="I193" s="39">
        <v>1497.8666666666666</v>
      </c>
      <c r="J193" s="39">
        <v>1541.5666666666664</v>
      </c>
      <c r="K193" s="39">
        <v>1550.7333333333333</v>
      </c>
      <c r="L193" s="39">
        <v>1563.4166666666663</v>
      </c>
      <c r="M193" s="31">
        <v>1538.05</v>
      </c>
      <c r="N193" s="31">
        <v>1516.2</v>
      </c>
      <c r="O193" s="313">
        <v>2326000</v>
      </c>
      <c r="P193" s="314">
        <v>4.0250447227191413E-2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8405.15</v>
      </c>
      <c r="F194" s="38">
        <v>8411.3499999999985</v>
      </c>
      <c r="G194" s="39">
        <v>8357.1499999999978</v>
      </c>
      <c r="H194" s="39">
        <v>8309.15</v>
      </c>
      <c r="I194" s="39">
        <v>8254.9499999999989</v>
      </c>
      <c r="J194" s="39">
        <v>8459.3499999999967</v>
      </c>
      <c r="K194" s="39">
        <v>8513.5499999999975</v>
      </c>
      <c r="L194" s="39">
        <v>8561.5499999999956</v>
      </c>
      <c r="M194" s="31">
        <v>8465.5499999999993</v>
      </c>
      <c r="N194" s="31">
        <v>8363.35</v>
      </c>
      <c r="O194" s="313">
        <v>1572400</v>
      </c>
      <c r="P194" s="314">
        <v>1.7998187232940568E-2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669.85</v>
      </c>
      <c r="F195" s="38">
        <v>671.95</v>
      </c>
      <c r="G195" s="39">
        <v>666.10000000000014</v>
      </c>
      <c r="H195" s="39">
        <v>662.35000000000014</v>
      </c>
      <c r="I195" s="39">
        <v>656.50000000000023</v>
      </c>
      <c r="J195" s="39">
        <v>675.7</v>
      </c>
      <c r="K195" s="39">
        <v>681.55</v>
      </c>
      <c r="L195" s="39">
        <v>685.3</v>
      </c>
      <c r="M195" s="31">
        <v>677.8</v>
      </c>
      <c r="N195" s="31">
        <v>668.2</v>
      </c>
      <c r="O195" s="313">
        <v>23394800</v>
      </c>
      <c r="P195" s="314">
        <v>5.9148961214760758E-2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276.75</v>
      </c>
      <c r="F196" s="38">
        <v>276.63333333333338</v>
      </c>
      <c r="G196" s="39">
        <v>275.91666666666674</v>
      </c>
      <c r="H196" s="39">
        <v>275.08333333333337</v>
      </c>
      <c r="I196" s="39">
        <v>274.36666666666673</v>
      </c>
      <c r="J196" s="39">
        <v>277.46666666666675</v>
      </c>
      <c r="K196" s="39">
        <v>278.18333333333334</v>
      </c>
      <c r="L196" s="39">
        <v>279.01666666666677</v>
      </c>
      <c r="M196" s="31">
        <v>277.35000000000002</v>
      </c>
      <c r="N196" s="31">
        <v>275.8</v>
      </c>
      <c r="O196" s="313">
        <v>49028000</v>
      </c>
      <c r="P196" s="314">
        <v>6.939625260235947E-4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771.55</v>
      </c>
      <c r="F197" s="38">
        <v>767.63333333333321</v>
      </c>
      <c r="G197" s="39">
        <v>761.46666666666647</v>
      </c>
      <c r="H197" s="39">
        <v>751.38333333333321</v>
      </c>
      <c r="I197" s="39">
        <v>745.21666666666647</v>
      </c>
      <c r="J197" s="39">
        <v>777.71666666666647</v>
      </c>
      <c r="K197" s="39">
        <v>783.88333333333321</v>
      </c>
      <c r="L197" s="39">
        <v>793.96666666666647</v>
      </c>
      <c r="M197" s="31">
        <v>773.8</v>
      </c>
      <c r="N197" s="31">
        <v>757.55</v>
      </c>
      <c r="O197" s="313">
        <v>10751400</v>
      </c>
      <c r="P197" s="314">
        <v>4.4665289486907486E-4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396.35</v>
      </c>
      <c r="F198" s="38">
        <v>395.85000000000008</v>
      </c>
      <c r="G198" s="39">
        <v>394.15000000000015</v>
      </c>
      <c r="H198" s="39">
        <v>391.95000000000005</v>
      </c>
      <c r="I198" s="39">
        <v>390.25000000000011</v>
      </c>
      <c r="J198" s="39">
        <v>398.05000000000018</v>
      </c>
      <c r="K198" s="39">
        <v>399.75000000000011</v>
      </c>
      <c r="L198" s="39">
        <v>401.95000000000022</v>
      </c>
      <c r="M198" s="31">
        <v>397.55</v>
      </c>
      <c r="N198" s="31">
        <v>393.65</v>
      </c>
      <c r="O198" s="313">
        <v>36651000</v>
      </c>
      <c r="P198" s="314">
        <v>-2.0916813591921782E-2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184.3</v>
      </c>
      <c r="F199" s="38">
        <v>184.41666666666666</v>
      </c>
      <c r="G199" s="39">
        <v>182.43333333333331</v>
      </c>
      <c r="H199" s="39">
        <v>180.56666666666666</v>
      </c>
      <c r="I199" s="39">
        <v>178.58333333333331</v>
      </c>
      <c r="J199" s="39">
        <v>186.2833333333333</v>
      </c>
      <c r="K199" s="39">
        <v>188.26666666666665</v>
      </c>
      <c r="L199" s="39">
        <v>190.1333333333333</v>
      </c>
      <c r="M199" s="31">
        <v>186.4</v>
      </c>
      <c r="N199" s="31">
        <v>182.55</v>
      </c>
      <c r="O199" s="313">
        <v>97221000</v>
      </c>
      <c r="P199" s="314">
        <v>3.9654264382415812E-3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588.65</v>
      </c>
      <c r="F200" s="38">
        <v>585.23333333333335</v>
      </c>
      <c r="G200" s="39">
        <v>580.4666666666667</v>
      </c>
      <c r="H200" s="39">
        <v>572.2833333333333</v>
      </c>
      <c r="I200" s="39">
        <v>567.51666666666665</v>
      </c>
      <c r="J200" s="39">
        <v>593.41666666666674</v>
      </c>
      <c r="K200" s="39">
        <v>598.18333333333339</v>
      </c>
      <c r="L200" s="39">
        <v>606.36666666666679</v>
      </c>
      <c r="M200" s="31">
        <v>590</v>
      </c>
      <c r="N200" s="31">
        <v>577.04999999999995</v>
      </c>
      <c r="O200" s="313">
        <v>6840000</v>
      </c>
      <c r="P200" s="314">
        <v>2.1505376344086023E-2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F14" sqref="F14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50" t="s">
        <v>16</v>
      </c>
      <c r="B8" s="352"/>
      <c r="C8" s="356" t="s">
        <v>20</v>
      </c>
      <c r="D8" s="356" t="s">
        <v>21</v>
      </c>
      <c r="E8" s="347" t="s">
        <v>22</v>
      </c>
      <c r="F8" s="348"/>
      <c r="G8" s="349"/>
      <c r="H8" s="347" t="s">
        <v>23</v>
      </c>
      <c r="I8" s="348"/>
      <c r="J8" s="349"/>
      <c r="K8" s="26"/>
      <c r="L8" s="53"/>
      <c r="M8" s="53"/>
      <c r="N8" s="1"/>
      <c r="O8" s="1"/>
    </row>
    <row r="9" spans="1:15" ht="36" customHeight="1">
      <c r="A9" s="354"/>
      <c r="B9" s="355"/>
      <c r="C9" s="355"/>
      <c r="D9" s="3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19398.5</v>
      </c>
      <c r="D10" s="35">
        <v>19386.566666666666</v>
      </c>
      <c r="E10" s="35">
        <v>19351.533333333333</v>
      </c>
      <c r="F10" s="35">
        <v>19304.566666666666</v>
      </c>
      <c r="G10" s="35">
        <v>19269.533333333333</v>
      </c>
      <c r="H10" s="35">
        <v>19433.533333333333</v>
      </c>
      <c r="I10" s="35">
        <v>19468.566666666666</v>
      </c>
      <c r="J10" s="35">
        <v>19515.533333333333</v>
      </c>
      <c r="K10" s="35">
        <v>19421.599999999999</v>
      </c>
      <c r="L10" s="35">
        <v>19339.599999999999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45151.8</v>
      </c>
      <c r="D11" s="35">
        <v>45214.700000000004</v>
      </c>
      <c r="E11" s="35">
        <v>45010.500000000007</v>
      </c>
      <c r="F11" s="35">
        <v>44869.200000000004</v>
      </c>
      <c r="G11" s="35">
        <v>44665.000000000007</v>
      </c>
      <c r="H11" s="35">
        <v>45356.000000000007</v>
      </c>
      <c r="I11" s="35">
        <v>45560.200000000004</v>
      </c>
      <c r="J11" s="35">
        <v>45701.500000000007</v>
      </c>
      <c r="K11" s="35">
        <v>45418.9</v>
      </c>
      <c r="L11" s="35">
        <v>45073.4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3266.05</v>
      </c>
      <c r="D12" s="38">
        <v>3266.2333333333336</v>
      </c>
      <c r="E12" s="38">
        <v>3249.4666666666672</v>
      </c>
      <c r="F12" s="38">
        <v>3232.8833333333337</v>
      </c>
      <c r="G12" s="38">
        <v>3216.1166666666672</v>
      </c>
      <c r="H12" s="38">
        <v>3282.8166666666671</v>
      </c>
      <c r="I12" s="38">
        <v>3299.5833333333335</v>
      </c>
      <c r="J12" s="38">
        <v>3316.166666666667</v>
      </c>
      <c r="K12" s="38">
        <v>3283</v>
      </c>
      <c r="L12" s="38">
        <v>3249.65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5776.15</v>
      </c>
      <c r="D13" s="38">
        <v>5771.3166666666666</v>
      </c>
      <c r="E13" s="38">
        <v>5758.083333333333</v>
      </c>
      <c r="F13" s="38">
        <v>5740.0166666666664</v>
      </c>
      <c r="G13" s="38">
        <v>5726.7833333333328</v>
      </c>
      <c r="H13" s="38">
        <v>5789.3833333333332</v>
      </c>
      <c r="I13" s="38">
        <v>5802.6166666666668</v>
      </c>
      <c r="J13" s="38">
        <v>5820.6833333333334</v>
      </c>
      <c r="K13" s="38">
        <v>5784.55</v>
      </c>
      <c r="L13" s="38">
        <v>5753.25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29841.85</v>
      </c>
      <c r="D14" s="38">
        <v>29818.283333333336</v>
      </c>
      <c r="E14" s="38">
        <v>29726.216666666674</v>
      </c>
      <c r="F14" s="38">
        <v>29610.583333333339</v>
      </c>
      <c r="G14" s="38">
        <v>29518.516666666677</v>
      </c>
      <c r="H14" s="38">
        <v>29933.916666666672</v>
      </c>
      <c r="I14" s="38">
        <v>30025.98333333333</v>
      </c>
      <c r="J14" s="38">
        <v>30141.616666666669</v>
      </c>
      <c r="K14" s="38">
        <v>29910.35</v>
      </c>
      <c r="L14" s="38">
        <v>29702.65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5148</v>
      </c>
      <c r="D15" s="38">
        <v>5132.8</v>
      </c>
      <c r="E15" s="38">
        <v>5113.2000000000007</v>
      </c>
      <c r="F15" s="38">
        <v>5078.4000000000005</v>
      </c>
      <c r="G15" s="38">
        <v>5058.8000000000011</v>
      </c>
      <c r="H15" s="38">
        <v>5167.6000000000004</v>
      </c>
      <c r="I15" s="38">
        <v>5187.2000000000007</v>
      </c>
      <c r="J15" s="38">
        <v>5222</v>
      </c>
      <c r="K15" s="38">
        <v>5152.3999999999996</v>
      </c>
      <c r="L15" s="38">
        <v>5098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10194.15</v>
      </c>
      <c r="D16" s="38">
        <v>10170.883333333333</v>
      </c>
      <c r="E16" s="38">
        <v>10136.716666666667</v>
      </c>
      <c r="F16" s="38">
        <v>10079.283333333335</v>
      </c>
      <c r="G16" s="38">
        <v>10045.116666666669</v>
      </c>
      <c r="H16" s="38">
        <v>10228.316666666666</v>
      </c>
      <c r="I16" s="38">
        <v>10262.483333333334</v>
      </c>
      <c r="J16" s="38">
        <v>10319.916666666664</v>
      </c>
      <c r="K16" s="38">
        <v>10205.049999999999</v>
      </c>
      <c r="L16" s="38">
        <v>10113.450000000001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4390.6000000000004</v>
      </c>
      <c r="D17" s="38">
        <v>4393.416666666667</v>
      </c>
      <c r="E17" s="38">
        <v>4357.8833333333341</v>
      </c>
      <c r="F17" s="38">
        <v>4325.166666666667</v>
      </c>
      <c r="G17" s="38">
        <v>4289.6333333333341</v>
      </c>
      <c r="H17" s="38">
        <v>4426.1333333333341</v>
      </c>
      <c r="I17" s="38">
        <v>4461.666666666667</v>
      </c>
      <c r="J17" s="38">
        <v>4494.3833333333341</v>
      </c>
      <c r="K17" s="31">
        <v>4428.95</v>
      </c>
      <c r="L17" s="31">
        <v>4360.7</v>
      </c>
      <c r="M17" s="31">
        <v>0.89263000000000003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23306</v>
      </c>
      <c r="D18" s="38">
        <v>23285.666666666668</v>
      </c>
      <c r="E18" s="38">
        <v>23171.333333333336</v>
      </c>
      <c r="F18" s="38">
        <v>23036.666666666668</v>
      </c>
      <c r="G18" s="38">
        <v>22922.333333333336</v>
      </c>
      <c r="H18" s="38">
        <v>23420.333333333336</v>
      </c>
      <c r="I18" s="38">
        <v>23534.666666666672</v>
      </c>
      <c r="J18" s="38">
        <v>23669.333333333336</v>
      </c>
      <c r="K18" s="31">
        <v>23400</v>
      </c>
      <c r="L18" s="31">
        <v>23151</v>
      </c>
      <c r="M18" s="31">
        <v>6.0949999999999997E-2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188.85</v>
      </c>
      <c r="D19" s="38">
        <v>190.65</v>
      </c>
      <c r="E19" s="38">
        <v>185.95000000000002</v>
      </c>
      <c r="F19" s="38">
        <v>183.05</v>
      </c>
      <c r="G19" s="38">
        <v>178.35000000000002</v>
      </c>
      <c r="H19" s="38">
        <v>193.55</v>
      </c>
      <c r="I19" s="38">
        <v>198.25</v>
      </c>
      <c r="J19" s="38">
        <v>201.15</v>
      </c>
      <c r="K19" s="31">
        <v>195.35</v>
      </c>
      <c r="L19" s="31">
        <v>187.75</v>
      </c>
      <c r="M19" s="31">
        <v>43.775669999999998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210.6</v>
      </c>
      <c r="D20" s="38">
        <v>210.96666666666667</v>
      </c>
      <c r="E20" s="38">
        <v>209.73333333333335</v>
      </c>
      <c r="F20" s="38">
        <v>208.86666666666667</v>
      </c>
      <c r="G20" s="38">
        <v>207.63333333333335</v>
      </c>
      <c r="H20" s="38">
        <v>211.83333333333334</v>
      </c>
      <c r="I20" s="38">
        <v>213.06666666666663</v>
      </c>
      <c r="J20" s="38">
        <v>213.93333333333334</v>
      </c>
      <c r="K20" s="31">
        <v>212.2</v>
      </c>
      <c r="L20" s="31">
        <v>210.1</v>
      </c>
      <c r="M20" s="31">
        <v>13.486190000000001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1820.8</v>
      </c>
      <c r="D21" s="38">
        <v>1821.8833333333332</v>
      </c>
      <c r="E21" s="38">
        <v>1808.9666666666665</v>
      </c>
      <c r="F21" s="38">
        <v>1797.1333333333332</v>
      </c>
      <c r="G21" s="38">
        <v>1784.2166666666665</v>
      </c>
      <c r="H21" s="38">
        <v>1833.7166666666665</v>
      </c>
      <c r="I21" s="38">
        <v>1846.6333333333334</v>
      </c>
      <c r="J21" s="38">
        <v>1858.4666666666665</v>
      </c>
      <c r="K21" s="31">
        <v>1834.8</v>
      </c>
      <c r="L21" s="31">
        <v>1810.05</v>
      </c>
      <c r="M21" s="31">
        <v>2.6827800000000002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2399.15</v>
      </c>
      <c r="D22" s="38">
        <v>2395.0666666666671</v>
      </c>
      <c r="E22" s="38">
        <v>2378.0833333333339</v>
      </c>
      <c r="F22" s="38">
        <v>2357.0166666666669</v>
      </c>
      <c r="G22" s="38">
        <v>2340.0333333333338</v>
      </c>
      <c r="H22" s="38">
        <v>2416.1333333333341</v>
      </c>
      <c r="I22" s="38">
        <v>2433.1166666666668</v>
      </c>
      <c r="J22" s="38">
        <v>2454.1833333333343</v>
      </c>
      <c r="K22" s="31">
        <v>2412.0500000000002</v>
      </c>
      <c r="L22" s="31">
        <v>2374</v>
      </c>
      <c r="M22" s="31">
        <v>21.98481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948.2</v>
      </c>
      <c r="D23" s="38">
        <v>948.4666666666667</v>
      </c>
      <c r="E23" s="38">
        <v>940.73333333333335</v>
      </c>
      <c r="F23" s="38">
        <v>933.26666666666665</v>
      </c>
      <c r="G23" s="38">
        <v>925.5333333333333</v>
      </c>
      <c r="H23" s="38">
        <v>955.93333333333339</v>
      </c>
      <c r="I23" s="38">
        <v>963.66666666666674</v>
      </c>
      <c r="J23" s="38">
        <v>971.13333333333344</v>
      </c>
      <c r="K23" s="31">
        <v>956.2</v>
      </c>
      <c r="L23" s="31">
        <v>941</v>
      </c>
      <c r="M23" s="31">
        <v>5.6790000000000003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742.75</v>
      </c>
      <c r="D24" s="38">
        <v>741.23333333333323</v>
      </c>
      <c r="E24" s="38">
        <v>735.56666666666649</v>
      </c>
      <c r="F24" s="38">
        <v>728.38333333333321</v>
      </c>
      <c r="G24" s="38">
        <v>722.71666666666647</v>
      </c>
      <c r="H24" s="38">
        <v>748.41666666666652</v>
      </c>
      <c r="I24" s="38">
        <v>754.08333333333326</v>
      </c>
      <c r="J24" s="38">
        <v>761.26666666666654</v>
      </c>
      <c r="K24" s="31">
        <v>746.9</v>
      </c>
      <c r="L24" s="31">
        <v>734.05</v>
      </c>
      <c r="M24" s="31">
        <v>22.127790000000001</v>
      </c>
      <c r="N24" s="1"/>
      <c r="O24" s="1"/>
    </row>
    <row r="25" spans="1:15" ht="12.75" customHeight="1">
      <c r="A25" s="56">
        <v>16</v>
      </c>
      <c r="B25" s="58" t="s">
        <v>882</v>
      </c>
      <c r="C25" s="31">
        <v>245.65</v>
      </c>
      <c r="D25" s="38">
        <v>246.70000000000002</v>
      </c>
      <c r="E25" s="38">
        <v>244.00000000000003</v>
      </c>
      <c r="F25" s="38">
        <v>242.35000000000002</v>
      </c>
      <c r="G25" s="38">
        <v>239.65000000000003</v>
      </c>
      <c r="H25" s="38">
        <v>248.35000000000002</v>
      </c>
      <c r="I25" s="38">
        <v>251.05</v>
      </c>
      <c r="J25" s="38">
        <v>252.70000000000002</v>
      </c>
      <c r="K25" s="31">
        <v>249.4</v>
      </c>
      <c r="L25" s="31">
        <v>245.05</v>
      </c>
      <c r="M25" s="31">
        <v>22.116769999999999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770</v>
      </c>
      <c r="D26" s="38">
        <v>771.01666666666677</v>
      </c>
      <c r="E26" s="38">
        <v>766.03333333333353</v>
      </c>
      <c r="F26" s="38">
        <v>762.06666666666672</v>
      </c>
      <c r="G26" s="38">
        <v>757.08333333333348</v>
      </c>
      <c r="H26" s="38">
        <v>774.98333333333358</v>
      </c>
      <c r="I26" s="38">
        <v>779.96666666666692</v>
      </c>
      <c r="J26" s="38">
        <v>783.93333333333362</v>
      </c>
      <c r="K26" s="31">
        <v>776</v>
      </c>
      <c r="L26" s="31">
        <v>767.05</v>
      </c>
      <c r="M26" s="31">
        <v>8.2767999999999997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3512.25</v>
      </c>
      <c r="D27" s="38">
        <v>3505.8166666666671</v>
      </c>
      <c r="E27" s="38">
        <v>3486.6333333333341</v>
      </c>
      <c r="F27" s="38">
        <v>3461.0166666666669</v>
      </c>
      <c r="G27" s="38">
        <v>3441.8333333333339</v>
      </c>
      <c r="H27" s="38">
        <v>3531.4333333333343</v>
      </c>
      <c r="I27" s="38">
        <v>3550.6166666666677</v>
      </c>
      <c r="J27" s="38">
        <v>3576.2333333333345</v>
      </c>
      <c r="K27" s="31">
        <v>3525</v>
      </c>
      <c r="L27" s="31">
        <v>3480.2</v>
      </c>
      <c r="M27" s="31">
        <v>1.0098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432.4</v>
      </c>
      <c r="D28" s="38">
        <v>431.26666666666665</v>
      </c>
      <c r="E28" s="38">
        <v>427.83333333333331</v>
      </c>
      <c r="F28" s="38">
        <v>423.26666666666665</v>
      </c>
      <c r="G28" s="38">
        <v>419.83333333333331</v>
      </c>
      <c r="H28" s="38">
        <v>435.83333333333331</v>
      </c>
      <c r="I28" s="38">
        <v>439.26666666666671</v>
      </c>
      <c r="J28" s="38">
        <v>443.83333333333331</v>
      </c>
      <c r="K28" s="31">
        <v>434.7</v>
      </c>
      <c r="L28" s="31">
        <v>426.7</v>
      </c>
      <c r="M28" s="31">
        <v>20.574860000000001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5077.6499999999996</v>
      </c>
      <c r="D29" s="38">
        <v>5092.1833333333334</v>
      </c>
      <c r="E29" s="38">
        <v>5035.8666666666668</v>
      </c>
      <c r="F29" s="38">
        <v>4994.083333333333</v>
      </c>
      <c r="G29" s="38">
        <v>4937.7666666666664</v>
      </c>
      <c r="H29" s="38">
        <v>5133.9666666666672</v>
      </c>
      <c r="I29" s="38">
        <v>5190.2833333333347</v>
      </c>
      <c r="J29" s="38">
        <v>5232.0666666666675</v>
      </c>
      <c r="K29" s="31">
        <v>5148.5</v>
      </c>
      <c r="L29" s="31">
        <v>5050.3999999999996</v>
      </c>
      <c r="M29" s="31">
        <v>2.79982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399.05</v>
      </c>
      <c r="D30" s="38">
        <v>397.91666666666669</v>
      </c>
      <c r="E30" s="38">
        <v>395.18333333333339</v>
      </c>
      <c r="F30" s="38">
        <v>391.31666666666672</v>
      </c>
      <c r="G30" s="38">
        <v>388.58333333333343</v>
      </c>
      <c r="H30" s="38">
        <v>401.78333333333336</v>
      </c>
      <c r="I30" s="38">
        <v>404.51666666666659</v>
      </c>
      <c r="J30" s="38">
        <v>408.38333333333333</v>
      </c>
      <c r="K30" s="31">
        <v>400.65</v>
      </c>
      <c r="L30" s="31">
        <v>394.05</v>
      </c>
      <c r="M30" s="31">
        <v>13.489000000000001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165.15</v>
      </c>
      <c r="D31" s="38">
        <v>164.54999999999998</v>
      </c>
      <c r="E31" s="38">
        <v>163.59999999999997</v>
      </c>
      <c r="F31" s="38">
        <v>162.04999999999998</v>
      </c>
      <c r="G31" s="38">
        <v>161.09999999999997</v>
      </c>
      <c r="H31" s="38">
        <v>166.09999999999997</v>
      </c>
      <c r="I31" s="38">
        <v>167.04999999999995</v>
      </c>
      <c r="J31" s="38">
        <v>168.59999999999997</v>
      </c>
      <c r="K31" s="31">
        <v>165.5</v>
      </c>
      <c r="L31" s="31">
        <v>163</v>
      </c>
      <c r="M31" s="31">
        <v>79.574659999999994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3374.4</v>
      </c>
      <c r="D32" s="38">
        <v>3371.7166666666667</v>
      </c>
      <c r="E32" s="38">
        <v>3343.4333333333334</v>
      </c>
      <c r="F32" s="38">
        <v>3312.4666666666667</v>
      </c>
      <c r="G32" s="38">
        <v>3284.1833333333334</v>
      </c>
      <c r="H32" s="38">
        <v>3402.6833333333334</v>
      </c>
      <c r="I32" s="38">
        <v>3430.9666666666672</v>
      </c>
      <c r="J32" s="38">
        <v>3461.9333333333334</v>
      </c>
      <c r="K32" s="31">
        <v>3400</v>
      </c>
      <c r="L32" s="31">
        <v>3340.75</v>
      </c>
      <c r="M32" s="31">
        <v>6.3240600000000002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1869.15</v>
      </c>
      <c r="D33" s="38">
        <v>1885.3999999999999</v>
      </c>
      <c r="E33" s="38">
        <v>1847.7999999999997</v>
      </c>
      <c r="F33" s="38">
        <v>1826.4499999999998</v>
      </c>
      <c r="G33" s="38">
        <v>1788.8499999999997</v>
      </c>
      <c r="H33" s="38">
        <v>1906.7499999999998</v>
      </c>
      <c r="I33" s="38">
        <v>1944.3499999999997</v>
      </c>
      <c r="J33" s="38">
        <v>1965.6999999999998</v>
      </c>
      <c r="K33" s="31">
        <v>1923</v>
      </c>
      <c r="L33" s="31">
        <v>1864.05</v>
      </c>
      <c r="M33" s="31">
        <v>12.06128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649.9</v>
      </c>
      <c r="D34" s="38">
        <v>649.31666666666672</v>
      </c>
      <c r="E34" s="38">
        <v>645.63333333333344</v>
      </c>
      <c r="F34" s="38">
        <v>641.36666666666667</v>
      </c>
      <c r="G34" s="38">
        <v>637.68333333333339</v>
      </c>
      <c r="H34" s="38">
        <v>653.58333333333348</v>
      </c>
      <c r="I34" s="38">
        <v>657.26666666666665</v>
      </c>
      <c r="J34" s="38">
        <v>661.53333333333353</v>
      </c>
      <c r="K34" s="31">
        <v>653</v>
      </c>
      <c r="L34" s="31">
        <v>645.04999999999995</v>
      </c>
      <c r="M34" s="31">
        <v>5.1028399999999996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769.05</v>
      </c>
      <c r="D35" s="38">
        <v>770.88333333333333</v>
      </c>
      <c r="E35" s="38">
        <v>759.26666666666665</v>
      </c>
      <c r="F35" s="38">
        <v>749.48333333333335</v>
      </c>
      <c r="G35" s="38">
        <v>737.86666666666667</v>
      </c>
      <c r="H35" s="38">
        <v>780.66666666666663</v>
      </c>
      <c r="I35" s="38">
        <v>792.28333333333319</v>
      </c>
      <c r="J35" s="38">
        <v>802.06666666666661</v>
      </c>
      <c r="K35" s="31">
        <v>782.5</v>
      </c>
      <c r="L35" s="31">
        <v>761.1</v>
      </c>
      <c r="M35" s="31">
        <v>28.101400000000002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731.6</v>
      </c>
      <c r="D36" s="38">
        <v>726.36666666666667</v>
      </c>
      <c r="E36" s="38">
        <v>719.98333333333335</v>
      </c>
      <c r="F36" s="38">
        <v>708.36666666666667</v>
      </c>
      <c r="G36" s="38">
        <v>701.98333333333335</v>
      </c>
      <c r="H36" s="38">
        <v>737.98333333333335</v>
      </c>
      <c r="I36" s="38">
        <v>744.36666666666679</v>
      </c>
      <c r="J36" s="38">
        <v>755.98333333333335</v>
      </c>
      <c r="K36" s="31">
        <v>732.75</v>
      </c>
      <c r="L36" s="31">
        <v>714.75</v>
      </c>
      <c r="M36" s="31">
        <v>14.587289999999999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406.95</v>
      </c>
      <c r="D37" s="38">
        <v>407.7166666666667</v>
      </c>
      <c r="E37" s="38">
        <v>405.43333333333339</v>
      </c>
      <c r="F37" s="38">
        <v>403.91666666666669</v>
      </c>
      <c r="G37" s="38">
        <v>401.63333333333338</v>
      </c>
      <c r="H37" s="38">
        <v>409.23333333333341</v>
      </c>
      <c r="I37" s="38">
        <v>411.51666666666671</v>
      </c>
      <c r="J37" s="38">
        <v>413.03333333333342</v>
      </c>
      <c r="K37" s="31">
        <v>410</v>
      </c>
      <c r="L37" s="31">
        <v>406.2</v>
      </c>
      <c r="M37" s="31">
        <v>7.8898200000000003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966.5</v>
      </c>
      <c r="D38" s="38">
        <v>968.0333333333333</v>
      </c>
      <c r="E38" s="38">
        <v>960.56666666666661</v>
      </c>
      <c r="F38" s="38">
        <v>954.63333333333333</v>
      </c>
      <c r="G38" s="38">
        <v>947.16666666666663</v>
      </c>
      <c r="H38" s="38">
        <v>973.96666666666658</v>
      </c>
      <c r="I38" s="38">
        <v>981.43333333333328</v>
      </c>
      <c r="J38" s="38">
        <v>987.36666666666656</v>
      </c>
      <c r="K38" s="31">
        <v>975.5</v>
      </c>
      <c r="L38" s="31">
        <v>962.1</v>
      </c>
      <c r="M38" s="31">
        <v>82.000470000000007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4890.05</v>
      </c>
      <c r="D39" s="38">
        <v>4807.6833333333334</v>
      </c>
      <c r="E39" s="38">
        <v>4715.3666666666668</v>
      </c>
      <c r="F39" s="38">
        <v>4540.6833333333334</v>
      </c>
      <c r="G39" s="38">
        <v>4448.3666666666668</v>
      </c>
      <c r="H39" s="38">
        <v>4982.3666666666668</v>
      </c>
      <c r="I39" s="38">
        <v>5074.6833333333343</v>
      </c>
      <c r="J39" s="38">
        <v>5249.3666666666668</v>
      </c>
      <c r="K39" s="31">
        <v>4900</v>
      </c>
      <c r="L39" s="31">
        <v>4633</v>
      </c>
      <c r="M39" s="31">
        <v>8.9103300000000001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1613.7</v>
      </c>
      <c r="D40" s="38">
        <v>1621.0833333333333</v>
      </c>
      <c r="E40" s="38">
        <v>1600.1666666666665</v>
      </c>
      <c r="F40" s="38">
        <v>1586.6333333333332</v>
      </c>
      <c r="G40" s="38">
        <v>1565.7166666666665</v>
      </c>
      <c r="H40" s="38">
        <v>1634.6166666666666</v>
      </c>
      <c r="I40" s="38">
        <v>1655.5333333333331</v>
      </c>
      <c r="J40" s="38">
        <v>1669.0666666666666</v>
      </c>
      <c r="K40" s="31">
        <v>1642</v>
      </c>
      <c r="L40" s="31">
        <v>1607.55</v>
      </c>
      <c r="M40" s="31">
        <v>20.062059999999999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7171.75</v>
      </c>
      <c r="D41" s="38">
        <v>7131.9333333333343</v>
      </c>
      <c r="E41" s="38">
        <v>7050.9166666666688</v>
      </c>
      <c r="F41" s="38">
        <v>6930.0833333333348</v>
      </c>
      <c r="G41" s="38">
        <v>6849.0666666666693</v>
      </c>
      <c r="H41" s="38">
        <v>7252.7666666666682</v>
      </c>
      <c r="I41" s="38">
        <v>7333.7833333333347</v>
      </c>
      <c r="J41" s="38">
        <v>7454.6166666666677</v>
      </c>
      <c r="K41" s="31">
        <v>7212.95</v>
      </c>
      <c r="L41" s="31">
        <v>7011.1</v>
      </c>
      <c r="M41" s="31">
        <v>0.31695000000000001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7838.75</v>
      </c>
      <c r="D42" s="38">
        <v>7872.8833333333341</v>
      </c>
      <c r="E42" s="38">
        <v>7745.8666666666686</v>
      </c>
      <c r="F42" s="38">
        <v>7652.9833333333345</v>
      </c>
      <c r="G42" s="38">
        <v>7525.966666666669</v>
      </c>
      <c r="H42" s="38">
        <v>7965.7666666666682</v>
      </c>
      <c r="I42" s="38">
        <v>8092.7833333333328</v>
      </c>
      <c r="J42" s="38">
        <v>8185.6666666666679</v>
      </c>
      <c r="K42" s="31">
        <v>7999.9</v>
      </c>
      <c r="L42" s="31">
        <v>7780</v>
      </c>
      <c r="M42" s="31">
        <v>19.786660000000001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2418.15</v>
      </c>
      <c r="D43" s="38">
        <v>2397.7333333333331</v>
      </c>
      <c r="E43" s="38">
        <v>2370.4666666666662</v>
      </c>
      <c r="F43" s="38">
        <v>2322.7833333333333</v>
      </c>
      <c r="G43" s="38">
        <v>2295.5166666666664</v>
      </c>
      <c r="H43" s="38">
        <v>2445.4166666666661</v>
      </c>
      <c r="I43" s="38">
        <v>2472.6833333333334</v>
      </c>
      <c r="J43" s="38">
        <v>2520.3666666666659</v>
      </c>
      <c r="K43" s="31">
        <v>2425</v>
      </c>
      <c r="L43" s="31">
        <v>2350.0500000000002</v>
      </c>
      <c r="M43" s="31">
        <v>2.7965599999999999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224.95</v>
      </c>
      <c r="D44" s="38">
        <v>223.21666666666667</v>
      </c>
      <c r="E44" s="38">
        <v>217.83333333333334</v>
      </c>
      <c r="F44" s="38">
        <v>210.71666666666667</v>
      </c>
      <c r="G44" s="38">
        <v>205.33333333333334</v>
      </c>
      <c r="H44" s="38">
        <v>230.33333333333334</v>
      </c>
      <c r="I44" s="38">
        <v>235.71666666666667</v>
      </c>
      <c r="J44" s="38">
        <v>242.83333333333334</v>
      </c>
      <c r="K44" s="31">
        <v>228.6</v>
      </c>
      <c r="L44" s="31">
        <v>216.1</v>
      </c>
      <c r="M44" s="31">
        <v>425.92705999999998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205.2</v>
      </c>
      <c r="D45" s="38">
        <v>204.30000000000004</v>
      </c>
      <c r="E45" s="38">
        <v>202.70000000000007</v>
      </c>
      <c r="F45" s="38">
        <v>200.20000000000005</v>
      </c>
      <c r="G45" s="38">
        <v>198.60000000000008</v>
      </c>
      <c r="H45" s="38">
        <v>206.80000000000007</v>
      </c>
      <c r="I45" s="38">
        <v>208.40000000000003</v>
      </c>
      <c r="J45" s="38">
        <v>210.90000000000006</v>
      </c>
      <c r="K45" s="31">
        <v>205.9</v>
      </c>
      <c r="L45" s="31">
        <v>201.8</v>
      </c>
      <c r="M45" s="31">
        <v>200.60419999999999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80.25</v>
      </c>
      <c r="D46" s="38">
        <v>80.283333333333346</v>
      </c>
      <c r="E46" s="38">
        <v>79.416666666666686</v>
      </c>
      <c r="F46" s="38">
        <v>78.583333333333343</v>
      </c>
      <c r="G46" s="38">
        <v>77.716666666666683</v>
      </c>
      <c r="H46" s="38">
        <v>81.116666666666688</v>
      </c>
      <c r="I46" s="38">
        <v>81.983333333333334</v>
      </c>
      <c r="J46" s="38">
        <v>82.816666666666691</v>
      </c>
      <c r="K46" s="31">
        <v>81.150000000000006</v>
      </c>
      <c r="L46" s="31">
        <v>79.45</v>
      </c>
      <c r="M46" s="31">
        <v>130.88977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1658.9</v>
      </c>
      <c r="D47" s="38">
        <v>1652.6499999999999</v>
      </c>
      <c r="E47" s="38">
        <v>1630.2999999999997</v>
      </c>
      <c r="F47" s="38">
        <v>1601.6999999999998</v>
      </c>
      <c r="G47" s="38">
        <v>1579.3499999999997</v>
      </c>
      <c r="H47" s="38">
        <v>1681.2499999999998</v>
      </c>
      <c r="I47" s="38">
        <v>1703.5999999999997</v>
      </c>
      <c r="J47" s="38">
        <v>1732.1999999999998</v>
      </c>
      <c r="K47" s="31">
        <v>1675</v>
      </c>
      <c r="L47" s="31">
        <v>1624.05</v>
      </c>
      <c r="M47" s="31">
        <v>1.74004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121.75</v>
      </c>
      <c r="D48" s="38">
        <v>122.18333333333334</v>
      </c>
      <c r="E48" s="38">
        <v>120.61666666666667</v>
      </c>
      <c r="F48" s="38">
        <v>119.48333333333333</v>
      </c>
      <c r="G48" s="38">
        <v>117.91666666666667</v>
      </c>
      <c r="H48" s="38">
        <v>123.31666666666668</v>
      </c>
      <c r="I48" s="38">
        <v>124.88333333333334</v>
      </c>
      <c r="J48" s="38">
        <v>126.01666666666668</v>
      </c>
      <c r="K48" s="31">
        <v>123.75</v>
      </c>
      <c r="L48" s="31">
        <v>121.05</v>
      </c>
      <c r="M48" s="31">
        <v>156.15890999999999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677</v>
      </c>
      <c r="D49" s="38">
        <v>675</v>
      </c>
      <c r="E49" s="38">
        <v>672</v>
      </c>
      <c r="F49" s="38">
        <v>667</v>
      </c>
      <c r="G49" s="38">
        <v>664</v>
      </c>
      <c r="H49" s="38">
        <v>680</v>
      </c>
      <c r="I49" s="38">
        <v>683</v>
      </c>
      <c r="J49" s="38">
        <v>688</v>
      </c>
      <c r="K49" s="31">
        <v>678</v>
      </c>
      <c r="L49" s="31">
        <v>670</v>
      </c>
      <c r="M49" s="31">
        <v>4.2847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854.8</v>
      </c>
      <c r="D50" s="38">
        <v>848.23333333333323</v>
      </c>
      <c r="E50" s="38">
        <v>838.76666666666642</v>
      </c>
      <c r="F50" s="38">
        <v>822.73333333333323</v>
      </c>
      <c r="G50" s="38">
        <v>813.26666666666642</v>
      </c>
      <c r="H50" s="38">
        <v>864.26666666666642</v>
      </c>
      <c r="I50" s="38">
        <v>873.73333333333335</v>
      </c>
      <c r="J50" s="38">
        <v>889.76666666666642</v>
      </c>
      <c r="K50" s="31">
        <v>857.7</v>
      </c>
      <c r="L50" s="31">
        <v>832.2</v>
      </c>
      <c r="M50" s="31">
        <v>14.891069999999999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866.65</v>
      </c>
      <c r="D51" s="38">
        <v>866.9</v>
      </c>
      <c r="E51" s="38">
        <v>862.8</v>
      </c>
      <c r="F51" s="38">
        <v>858.94999999999993</v>
      </c>
      <c r="G51" s="38">
        <v>854.84999999999991</v>
      </c>
      <c r="H51" s="38">
        <v>870.75</v>
      </c>
      <c r="I51" s="38">
        <v>874.85000000000014</v>
      </c>
      <c r="J51" s="38">
        <v>878.7</v>
      </c>
      <c r="K51" s="31">
        <v>871</v>
      </c>
      <c r="L51" s="31">
        <v>863.05</v>
      </c>
      <c r="M51" s="31">
        <v>42.844769999999997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92.95</v>
      </c>
      <c r="D52" s="38">
        <v>91.15000000000002</v>
      </c>
      <c r="E52" s="38">
        <v>88.900000000000034</v>
      </c>
      <c r="F52" s="38">
        <v>84.850000000000009</v>
      </c>
      <c r="G52" s="38">
        <v>82.600000000000023</v>
      </c>
      <c r="H52" s="38">
        <v>95.200000000000045</v>
      </c>
      <c r="I52" s="38">
        <v>97.450000000000017</v>
      </c>
      <c r="J52" s="38">
        <v>101.50000000000006</v>
      </c>
      <c r="K52" s="31">
        <v>93.4</v>
      </c>
      <c r="L52" s="31">
        <v>87.1</v>
      </c>
      <c r="M52" s="31">
        <v>837.91105000000005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257.64999999999998</v>
      </c>
      <c r="D53" s="38">
        <v>259.55</v>
      </c>
      <c r="E53" s="38">
        <v>254.55</v>
      </c>
      <c r="F53" s="38">
        <v>251.45</v>
      </c>
      <c r="G53" s="38">
        <v>246.45</v>
      </c>
      <c r="H53" s="38">
        <v>262.65000000000003</v>
      </c>
      <c r="I53" s="38">
        <v>267.65000000000003</v>
      </c>
      <c r="J53" s="38">
        <v>270.75000000000006</v>
      </c>
      <c r="K53" s="31">
        <v>264.55</v>
      </c>
      <c r="L53" s="31">
        <v>256.45</v>
      </c>
      <c r="M53" s="31">
        <v>37.836260000000003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19162.55</v>
      </c>
      <c r="D54" s="38">
        <v>19152.850000000002</v>
      </c>
      <c r="E54" s="38">
        <v>19030.700000000004</v>
      </c>
      <c r="F54" s="38">
        <v>18898.850000000002</v>
      </c>
      <c r="G54" s="38">
        <v>18776.700000000004</v>
      </c>
      <c r="H54" s="38">
        <v>19284.700000000004</v>
      </c>
      <c r="I54" s="38">
        <v>19406.850000000006</v>
      </c>
      <c r="J54" s="38">
        <v>19538.700000000004</v>
      </c>
      <c r="K54" s="31">
        <v>19275</v>
      </c>
      <c r="L54" s="31">
        <v>19021</v>
      </c>
      <c r="M54" s="31">
        <v>0.44656000000000001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386.55</v>
      </c>
      <c r="D55" s="38">
        <v>382.88333333333338</v>
      </c>
      <c r="E55" s="38">
        <v>378.66666666666674</v>
      </c>
      <c r="F55" s="38">
        <v>370.78333333333336</v>
      </c>
      <c r="G55" s="38">
        <v>366.56666666666672</v>
      </c>
      <c r="H55" s="38">
        <v>390.76666666666677</v>
      </c>
      <c r="I55" s="38">
        <v>394.98333333333335</v>
      </c>
      <c r="J55" s="38">
        <v>402.86666666666679</v>
      </c>
      <c r="K55" s="31">
        <v>387.1</v>
      </c>
      <c r="L55" s="31">
        <v>375</v>
      </c>
      <c r="M55" s="31">
        <v>62.826830000000001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5096.1000000000004</v>
      </c>
      <c r="D56" s="38">
        <v>5057.333333333333</v>
      </c>
      <c r="E56" s="38">
        <v>4999.2666666666664</v>
      </c>
      <c r="F56" s="38">
        <v>4902.4333333333334</v>
      </c>
      <c r="G56" s="38">
        <v>4844.3666666666668</v>
      </c>
      <c r="H56" s="38">
        <v>5154.1666666666661</v>
      </c>
      <c r="I56" s="38">
        <v>5212.2333333333336</v>
      </c>
      <c r="J56" s="38">
        <v>5309.0666666666657</v>
      </c>
      <c r="K56" s="31">
        <v>5115.3999999999996</v>
      </c>
      <c r="L56" s="31">
        <v>4960.5</v>
      </c>
      <c r="M56" s="31">
        <v>1.86513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322.10000000000002</v>
      </c>
      <c r="D57" s="38">
        <v>322.51666666666665</v>
      </c>
      <c r="E57" s="38">
        <v>319.88333333333333</v>
      </c>
      <c r="F57" s="38">
        <v>317.66666666666669</v>
      </c>
      <c r="G57" s="38">
        <v>315.03333333333336</v>
      </c>
      <c r="H57" s="38">
        <v>324.73333333333329</v>
      </c>
      <c r="I57" s="38">
        <v>327.36666666666662</v>
      </c>
      <c r="J57" s="38">
        <v>329.58333333333326</v>
      </c>
      <c r="K57" s="31">
        <v>325.14999999999998</v>
      </c>
      <c r="L57" s="31">
        <v>320.3</v>
      </c>
      <c r="M57" s="31">
        <v>58.661169999999998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384.15</v>
      </c>
      <c r="D58" s="38">
        <v>382.38333333333338</v>
      </c>
      <c r="E58" s="38">
        <v>379.76666666666677</v>
      </c>
      <c r="F58" s="38">
        <v>375.38333333333338</v>
      </c>
      <c r="G58" s="38">
        <v>372.76666666666677</v>
      </c>
      <c r="H58" s="38">
        <v>386.76666666666677</v>
      </c>
      <c r="I58" s="38">
        <v>389.38333333333344</v>
      </c>
      <c r="J58" s="38">
        <v>393.76666666666677</v>
      </c>
      <c r="K58" s="31">
        <v>385</v>
      </c>
      <c r="L58" s="31">
        <v>378</v>
      </c>
      <c r="M58" s="31">
        <v>12.37128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1186.45</v>
      </c>
      <c r="D59" s="38">
        <v>1189.6499999999999</v>
      </c>
      <c r="E59" s="38">
        <v>1174.0499999999997</v>
      </c>
      <c r="F59" s="38">
        <v>1161.6499999999999</v>
      </c>
      <c r="G59" s="38">
        <v>1146.0499999999997</v>
      </c>
      <c r="H59" s="38">
        <v>1202.0499999999997</v>
      </c>
      <c r="I59" s="38">
        <v>1217.6499999999996</v>
      </c>
      <c r="J59" s="38">
        <v>1230.0499999999997</v>
      </c>
      <c r="K59" s="31">
        <v>1205.25</v>
      </c>
      <c r="L59" s="31">
        <v>1177.25</v>
      </c>
      <c r="M59" s="31">
        <v>13.143980000000001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1010.8</v>
      </c>
      <c r="D60" s="38">
        <v>1011.6666666666666</v>
      </c>
      <c r="E60" s="38">
        <v>1004.5333333333333</v>
      </c>
      <c r="F60" s="38">
        <v>998.26666666666665</v>
      </c>
      <c r="G60" s="38">
        <v>991.13333333333333</v>
      </c>
      <c r="H60" s="38">
        <v>1017.9333333333333</v>
      </c>
      <c r="I60" s="38">
        <v>1025.0666666666666</v>
      </c>
      <c r="J60" s="38">
        <v>1031.3333333333333</v>
      </c>
      <c r="K60" s="31">
        <v>1018.8</v>
      </c>
      <c r="L60" s="31">
        <v>1005.4</v>
      </c>
      <c r="M60" s="31">
        <v>7.4821900000000001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231.4</v>
      </c>
      <c r="D61" s="38">
        <v>231.45000000000002</v>
      </c>
      <c r="E61" s="38">
        <v>230.05000000000004</v>
      </c>
      <c r="F61" s="38">
        <v>228.70000000000002</v>
      </c>
      <c r="G61" s="38">
        <v>227.30000000000004</v>
      </c>
      <c r="H61" s="38">
        <v>232.80000000000004</v>
      </c>
      <c r="I61" s="38">
        <v>234.20000000000002</v>
      </c>
      <c r="J61" s="38">
        <v>235.55000000000004</v>
      </c>
      <c r="K61" s="31">
        <v>232.85</v>
      </c>
      <c r="L61" s="31">
        <v>230.1</v>
      </c>
      <c r="M61" s="31">
        <v>48.59892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4725.45</v>
      </c>
      <c r="D62" s="38">
        <v>4726.4833333333336</v>
      </c>
      <c r="E62" s="38">
        <v>4684.0166666666673</v>
      </c>
      <c r="F62" s="38">
        <v>4642.5833333333339</v>
      </c>
      <c r="G62" s="38">
        <v>4600.1166666666677</v>
      </c>
      <c r="H62" s="38">
        <v>4767.916666666667</v>
      </c>
      <c r="I62" s="38">
        <v>4810.3833333333341</v>
      </c>
      <c r="J62" s="38">
        <v>4851.8166666666666</v>
      </c>
      <c r="K62" s="31">
        <v>4768.95</v>
      </c>
      <c r="L62" s="31">
        <v>4685.05</v>
      </c>
      <c r="M62" s="31">
        <v>1.34422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1793.7</v>
      </c>
      <c r="D63" s="38">
        <v>1769.2</v>
      </c>
      <c r="E63" s="38">
        <v>1738.4</v>
      </c>
      <c r="F63" s="38">
        <v>1683.1000000000001</v>
      </c>
      <c r="G63" s="38">
        <v>1652.3000000000002</v>
      </c>
      <c r="H63" s="38">
        <v>1824.5</v>
      </c>
      <c r="I63" s="38">
        <v>1855.2999999999997</v>
      </c>
      <c r="J63" s="38">
        <v>1910.6</v>
      </c>
      <c r="K63" s="31">
        <v>1800</v>
      </c>
      <c r="L63" s="31">
        <v>1713.9</v>
      </c>
      <c r="M63" s="31">
        <v>17.39601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673.05</v>
      </c>
      <c r="D64" s="38">
        <v>668.7833333333333</v>
      </c>
      <c r="E64" s="38">
        <v>662.66666666666663</v>
      </c>
      <c r="F64" s="38">
        <v>652.2833333333333</v>
      </c>
      <c r="G64" s="38">
        <v>646.16666666666663</v>
      </c>
      <c r="H64" s="38">
        <v>679.16666666666663</v>
      </c>
      <c r="I64" s="38">
        <v>685.28333333333342</v>
      </c>
      <c r="J64" s="38">
        <v>695.66666666666663</v>
      </c>
      <c r="K64" s="31">
        <v>674.9</v>
      </c>
      <c r="L64" s="31">
        <v>658.4</v>
      </c>
      <c r="M64" s="31">
        <v>11.930249999999999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961.05</v>
      </c>
      <c r="D65" s="38">
        <v>958.56666666666661</v>
      </c>
      <c r="E65" s="38">
        <v>951.28333333333319</v>
      </c>
      <c r="F65" s="38">
        <v>941.51666666666654</v>
      </c>
      <c r="G65" s="38">
        <v>934.23333333333312</v>
      </c>
      <c r="H65" s="38">
        <v>968.33333333333326</v>
      </c>
      <c r="I65" s="38">
        <v>975.61666666666656</v>
      </c>
      <c r="J65" s="38">
        <v>985.38333333333333</v>
      </c>
      <c r="K65" s="31">
        <v>965.85</v>
      </c>
      <c r="L65" s="31">
        <v>948.8</v>
      </c>
      <c r="M65" s="31">
        <v>2.3238400000000001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285.85000000000002</v>
      </c>
      <c r="D66" s="38">
        <v>287.06666666666666</v>
      </c>
      <c r="E66" s="38">
        <v>284.08333333333331</v>
      </c>
      <c r="F66" s="38">
        <v>282.31666666666666</v>
      </c>
      <c r="G66" s="38">
        <v>279.33333333333331</v>
      </c>
      <c r="H66" s="38">
        <v>288.83333333333331</v>
      </c>
      <c r="I66" s="38">
        <v>291.81666666666666</v>
      </c>
      <c r="J66" s="38">
        <v>293.58333333333331</v>
      </c>
      <c r="K66" s="31">
        <v>290.05</v>
      </c>
      <c r="L66" s="31">
        <v>285.3</v>
      </c>
      <c r="M66" s="31">
        <v>13.086880000000001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1874.65</v>
      </c>
      <c r="D67" s="38">
        <v>1870.75</v>
      </c>
      <c r="E67" s="38">
        <v>1856.6</v>
      </c>
      <c r="F67" s="38">
        <v>1838.55</v>
      </c>
      <c r="G67" s="38">
        <v>1824.3999999999999</v>
      </c>
      <c r="H67" s="38">
        <v>1888.8</v>
      </c>
      <c r="I67" s="38">
        <v>1902.95</v>
      </c>
      <c r="J67" s="38">
        <v>1921</v>
      </c>
      <c r="K67" s="31">
        <v>1884.9</v>
      </c>
      <c r="L67" s="31">
        <v>1852.7</v>
      </c>
      <c r="M67" s="31">
        <v>8.3938600000000001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592.45000000000005</v>
      </c>
      <c r="D68" s="38">
        <v>588.30000000000007</v>
      </c>
      <c r="E68" s="38">
        <v>580.75000000000011</v>
      </c>
      <c r="F68" s="38">
        <v>569.05000000000007</v>
      </c>
      <c r="G68" s="38">
        <v>561.50000000000011</v>
      </c>
      <c r="H68" s="38">
        <v>600.00000000000011</v>
      </c>
      <c r="I68" s="38">
        <v>607.55000000000007</v>
      </c>
      <c r="J68" s="38">
        <v>619.25000000000011</v>
      </c>
      <c r="K68" s="31">
        <v>595.85</v>
      </c>
      <c r="L68" s="31">
        <v>576.6</v>
      </c>
      <c r="M68" s="31">
        <v>16.074079999999999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2174.65</v>
      </c>
      <c r="D69" s="38">
        <v>2174.3833333333337</v>
      </c>
      <c r="E69" s="38">
        <v>2158.0666666666675</v>
      </c>
      <c r="F69" s="38">
        <v>2141.483333333334</v>
      </c>
      <c r="G69" s="38">
        <v>2125.1666666666679</v>
      </c>
      <c r="H69" s="38">
        <v>2190.9666666666672</v>
      </c>
      <c r="I69" s="38">
        <v>2207.2833333333338</v>
      </c>
      <c r="J69" s="38">
        <v>2223.8666666666668</v>
      </c>
      <c r="K69" s="31">
        <v>2190.6999999999998</v>
      </c>
      <c r="L69" s="31">
        <v>2157.8000000000002</v>
      </c>
      <c r="M69" s="31">
        <v>1.44754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2131.0500000000002</v>
      </c>
      <c r="D70" s="38">
        <v>2152.0666666666666</v>
      </c>
      <c r="E70" s="38">
        <v>2101.4333333333334</v>
      </c>
      <c r="F70" s="38">
        <v>2071.8166666666666</v>
      </c>
      <c r="G70" s="38">
        <v>2021.1833333333334</v>
      </c>
      <c r="H70" s="38">
        <v>2181.6833333333334</v>
      </c>
      <c r="I70" s="38">
        <v>2232.3166666666666</v>
      </c>
      <c r="J70" s="38">
        <v>2261.9333333333334</v>
      </c>
      <c r="K70" s="31">
        <v>2202.6999999999998</v>
      </c>
      <c r="L70" s="31">
        <v>2122.4499999999998</v>
      </c>
      <c r="M70" s="31">
        <v>4.8595600000000001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391.9</v>
      </c>
      <c r="D71" s="38">
        <v>390.58333333333331</v>
      </c>
      <c r="E71" s="38">
        <v>387.71666666666664</v>
      </c>
      <c r="F71" s="38">
        <v>383.5333333333333</v>
      </c>
      <c r="G71" s="38">
        <v>380.66666666666663</v>
      </c>
      <c r="H71" s="38">
        <v>394.76666666666665</v>
      </c>
      <c r="I71" s="38">
        <v>397.63333333333333</v>
      </c>
      <c r="J71" s="38">
        <v>401.81666666666666</v>
      </c>
      <c r="K71" s="31">
        <v>393.45</v>
      </c>
      <c r="L71" s="31">
        <v>386.4</v>
      </c>
      <c r="M71" s="31">
        <v>24.021789999999999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189.7</v>
      </c>
      <c r="D72" s="38">
        <v>189.55000000000004</v>
      </c>
      <c r="E72" s="38">
        <v>188.20000000000007</v>
      </c>
      <c r="F72" s="38">
        <v>186.70000000000005</v>
      </c>
      <c r="G72" s="38">
        <v>185.35000000000008</v>
      </c>
      <c r="H72" s="38">
        <v>191.05000000000007</v>
      </c>
      <c r="I72" s="38">
        <v>192.40000000000003</v>
      </c>
      <c r="J72" s="38">
        <v>193.90000000000006</v>
      </c>
      <c r="K72" s="31">
        <v>190.9</v>
      </c>
      <c r="L72" s="31">
        <v>188.05</v>
      </c>
      <c r="M72" s="31">
        <v>8.6846099999999993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3747.95</v>
      </c>
      <c r="D73" s="38">
        <v>3695.3666666666668</v>
      </c>
      <c r="E73" s="38">
        <v>3615.7333333333336</v>
      </c>
      <c r="F73" s="38">
        <v>3483.5166666666669</v>
      </c>
      <c r="G73" s="38">
        <v>3403.8833333333337</v>
      </c>
      <c r="H73" s="38">
        <v>3827.5833333333335</v>
      </c>
      <c r="I73" s="38">
        <v>3907.2166666666667</v>
      </c>
      <c r="J73" s="38">
        <v>4039.4333333333334</v>
      </c>
      <c r="K73" s="31">
        <v>3775</v>
      </c>
      <c r="L73" s="31">
        <v>3563.15</v>
      </c>
      <c r="M73" s="31">
        <v>16.115819999999999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4206.1000000000004</v>
      </c>
      <c r="D74" s="38">
        <v>4223.75</v>
      </c>
      <c r="E74" s="38">
        <v>4127.55</v>
      </c>
      <c r="F74" s="38">
        <v>4049</v>
      </c>
      <c r="G74" s="38">
        <v>3952.8</v>
      </c>
      <c r="H74" s="38">
        <v>4302.3</v>
      </c>
      <c r="I74" s="38">
        <v>4398.5000000000009</v>
      </c>
      <c r="J74" s="38">
        <v>4477.05</v>
      </c>
      <c r="K74" s="31">
        <v>4319.95</v>
      </c>
      <c r="L74" s="31">
        <v>4145.2</v>
      </c>
      <c r="M74" s="31">
        <v>5.9633099999999999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499.7</v>
      </c>
      <c r="D75" s="38">
        <v>497.31666666666666</v>
      </c>
      <c r="E75" s="38">
        <v>490.88333333333333</v>
      </c>
      <c r="F75" s="38">
        <v>482.06666666666666</v>
      </c>
      <c r="G75" s="38">
        <v>475.63333333333333</v>
      </c>
      <c r="H75" s="38">
        <v>506.13333333333333</v>
      </c>
      <c r="I75" s="38">
        <v>512.56666666666661</v>
      </c>
      <c r="J75" s="38">
        <v>521.38333333333333</v>
      </c>
      <c r="K75" s="31">
        <v>503.75</v>
      </c>
      <c r="L75" s="31">
        <v>488.5</v>
      </c>
      <c r="M75" s="31">
        <v>28.46706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3820.1</v>
      </c>
      <c r="D76" s="38">
        <v>3839.4333333333329</v>
      </c>
      <c r="E76" s="38">
        <v>3781.8666666666659</v>
      </c>
      <c r="F76" s="38">
        <v>3743.6333333333328</v>
      </c>
      <c r="G76" s="38">
        <v>3686.0666666666657</v>
      </c>
      <c r="H76" s="38">
        <v>3877.6666666666661</v>
      </c>
      <c r="I76" s="38">
        <v>3935.2333333333327</v>
      </c>
      <c r="J76" s="38">
        <v>3973.4666666666662</v>
      </c>
      <c r="K76" s="31">
        <v>3897</v>
      </c>
      <c r="L76" s="31">
        <v>3801.2</v>
      </c>
      <c r="M76" s="31">
        <v>3.1149399999999998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5178.3500000000004</v>
      </c>
      <c r="D77" s="38">
        <v>5172.3833333333341</v>
      </c>
      <c r="E77" s="38">
        <v>5142.9666666666681</v>
      </c>
      <c r="F77" s="38">
        <v>5107.5833333333339</v>
      </c>
      <c r="G77" s="38">
        <v>5078.1666666666679</v>
      </c>
      <c r="H77" s="38">
        <v>5207.7666666666682</v>
      </c>
      <c r="I77" s="38">
        <v>5237.1833333333343</v>
      </c>
      <c r="J77" s="38">
        <v>5272.5666666666684</v>
      </c>
      <c r="K77" s="31">
        <v>5201.8</v>
      </c>
      <c r="L77" s="31">
        <v>5137</v>
      </c>
      <c r="M77" s="31">
        <v>2.8205399999999998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3309.75</v>
      </c>
      <c r="D78" s="38">
        <v>3337.7166666666667</v>
      </c>
      <c r="E78" s="38">
        <v>3252.0333333333333</v>
      </c>
      <c r="F78" s="38">
        <v>3194.3166666666666</v>
      </c>
      <c r="G78" s="38">
        <v>3108.6333333333332</v>
      </c>
      <c r="H78" s="38">
        <v>3395.4333333333334</v>
      </c>
      <c r="I78" s="38">
        <v>3481.1166666666668</v>
      </c>
      <c r="J78" s="38">
        <v>3538.8333333333335</v>
      </c>
      <c r="K78" s="31">
        <v>3423.4</v>
      </c>
      <c r="L78" s="31">
        <v>3280</v>
      </c>
      <c r="M78" s="31">
        <v>29.31606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2261.9499999999998</v>
      </c>
      <c r="D79" s="38">
        <v>2244.2999999999997</v>
      </c>
      <c r="E79" s="38">
        <v>2219.7499999999995</v>
      </c>
      <c r="F79" s="38">
        <v>2177.5499999999997</v>
      </c>
      <c r="G79" s="38">
        <v>2152.9999999999995</v>
      </c>
      <c r="H79" s="38">
        <v>2286.4999999999995</v>
      </c>
      <c r="I79" s="38">
        <v>2311.0499999999997</v>
      </c>
      <c r="J79" s="38">
        <v>2353.2499999999995</v>
      </c>
      <c r="K79" s="31">
        <v>2268.85</v>
      </c>
      <c r="L79" s="31">
        <v>2202.1</v>
      </c>
      <c r="M79" s="31">
        <v>3.1815899999999999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133.30000000000001</v>
      </c>
      <c r="D80" s="38">
        <v>133.04999999999998</v>
      </c>
      <c r="E80" s="38">
        <v>131.99999999999997</v>
      </c>
      <c r="F80" s="38">
        <v>130.69999999999999</v>
      </c>
      <c r="G80" s="38">
        <v>129.64999999999998</v>
      </c>
      <c r="H80" s="38">
        <v>134.34999999999997</v>
      </c>
      <c r="I80" s="38">
        <v>135.39999999999998</v>
      </c>
      <c r="J80" s="38">
        <v>136.69999999999996</v>
      </c>
      <c r="K80" s="31">
        <v>134.1</v>
      </c>
      <c r="L80" s="31">
        <v>131.75</v>
      </c>
      <c r="M80" s="31">
        <v>224.43254999999999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2959.55</v>
      </c>
      <c r="D81" s="38">
        <v>2971.85</v>
      </c>
      <c r="E81" s="38">
        <v>2937.7</v>
      </c>
      <c r="F81" s="38">
        <v>2915.85</v>
      </c>
      <c r="G81" s="38">
        <v>2881.7</v>
      </c>
      <c r="H81" s="38">
        <v>2993.7</v>
      </c>
      <c r="I81" s="38">
        <v>3027.8500000000004</v>
      </c>
      <c r="J81" s="38">
        <v>3049.7</v>
      </c>
      <c r="K81" s="31">
        <v>3006</v>
      </c>
      <c r="L81" s="31">
        <v>2950</v>
      </c>
      <c r="M81" s="31">
        <v>0.69455999999999996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315.75</v>
      </c>
      <c r="D82" s="38">
        <v>314.68333333333334</v>
      </c>
      <c r="E82" s="38">
        <v>311.86666666666667</v>
      </c>
      <c r="F82" s="38">
        <v>307.98333333333335</v>
      </c>
      <c r="G82" s="38">
        <v>305.16666666666669</v>
      </c>
      <c r="H82" s="38">
        <v>318.56666666666666</v>
      </c>
      <c r="I82" s="38">
        <v>321.38333333333338</v>
      </c>
      <c r="J82" s="38">
        <v>325.26666666666665</v>
      </c>
      <c r="K82" s="31">
        <v>317.5</v>
      </c>
      <c r="L82" s="31">
        <v>310.8</v>
      </c>
      <c r="M82" s="31">
        <v>19.979600000000001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107.4</v>
      </c>
      <c r="D83" s="38">
        <v>107.03333333333335</v>
      </c>
      <c r="E83" s="38">
        <v>106.51666666666669</v>
      </c>
      <c r="F83" s="38">
        <v>105.63333333333335</v>
      </c>
      <c r="G83" s="38">
        <v>105.1166666666667</v>
      </c>
      <c r="H83" s="38">
        <v>107.91666666666669</v>
      </c>
      <c r="I83" s="38">
        <v>108.43333333333334</v>
      </c>
      <c r="J83" s="38">
        <v>109.31666666666668</v>
      </c>
      <c r="K83" s="31">
        <v>107.55</v>
      </c>
      <c r="L83" s="31">
        <v>106.15</v>
      </c>
      <c r="M83" s="31">
        <v>109.03523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1064.05</v>
      </c>
      <c r="D84" s="38">
        <v>1061.3</v>
      </c>
      <c r="E84" s="38">
        <v>1053.6499999999999</v>
      </c>
      <c r="F84" s="38">
        <v>1043.25</v>
      </c>
      <c r="G84" s="38">
        <v>1035.5999999999999</v>
      </c>
      <c r="H84" s="38">
        <v>1071.6999999999998</v>
      </c>
      <c r="I84" s="38">
        <v>1079.3499999999999</v>
      </c>
      <c r="J84" s="38">
        <v>1089.7499999999998</v>
      </c>
      <c r="K84" s="31">
        <v>1068.95</v>
      </c>
      <c r="L84" s="31">
        <v>1050.9000000000001</v>
      </c>
      <c r="M84" s="31">
        <v>2.3874900000000001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1096.95</v>
      </c>
      <c r="D85" s="38">
        <v>1085.6499999999999</v>
      </c>
      <c r="E85" s="38">
        <v>1071.2999999999997</v>
      </c>
      <c r="F85" s="38">
        <v>1045.6499999999999</v>
      </c>
      <c r="G85" s="38">
        <v>1031.2999999999997</v>
      </c>
      <c r="H85" s="38">
        <v>1111.2999999999997</v>
      </c>
      <c r="I85" s="38">
        <v>1125.6499999999996</v>
      </c>
      <c r="J85" s="38">
        <v>1151.2999999999997</v>
      </c>
      <c r="K85" s="31">
        <v>1100</v>
      </c>
      <c r="L85" s="31">
        <v>1060</v>
      </c>
      <c r="M85" s="31">
        <v>21.061109999999999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1559.5</v>
      </c>
      <c r="D86" s="38">
        <v>1542.3666666666668</v>
      </c>
      <c r="E86" s="38">
        <v>1514.7333333333336</v>
      </c>
      <c r="F86" s="38">
        <v>1469.9666666666667</v>
      </c>
      <c r="G86" s="38">
        <v>1442.3333333333335</v>
      </c>
      <c r="H86" s="38">
        <v>1587.1333333333337</v>
      </c>
      <c r="I86" s="38">
        <v>1614.7666666666669</v>
      </c>
      <c r="J86" s="38">
        <v>1659.5333333333338</v>
      </c>
      <c r="K86" s="31">
        <v>1570</v>
      </c>
      <c r="L86" s="31">
        <v>1497.6</v>
      </c>
      <c r="M86" s="31">
        <v>14.868270000000001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1777.9</v>
      </c>
      <c r="D87" s="38">
        <v>1775.2833333333335</v>
      </c>
      <c r="E87" s="38">
        <v>1766.2666666666671</v>
      </c>
      <c r="F87" s="38">
        <v>1754.6333333333337</v>
      </c>
      <c r="G87" s="38">
        <v>1745.6166666666672</v>
      </c>
      <c r="H87" s="38">
        <v>1786.916666666667</v>
      </c>
      <c r="I87" s="38">
        <v>1795.9333333333334</v>
      </c>
      <c r="J87" s="38">
        <v>1807.5666666666668</v>
      </c>
      <c r="K87" s="31">
        <v>1784.3</v>
      </c>
      <c r="L87" s="31">
        <v>1763.65</v>
      </c>
      <c r="M87" s="31">
        <v>3.9901599999999999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474.15</v>
      </c>
      <c r="D88" s="38">
        <v>473.31666666666666</v>
      </c>
      <c r="E88" s="38">
        <v>470.33333333333331</v>
      </c>
      <c r="F88" s="38">
        <v>466.51666666666665</v>
      </c>
      <c r="G88" s="38">
        <v>463.5333333333333</v>
      </c>
      <c r="H88" s="38">
        <v>477.13333333333333</v>
      </c>
      <c r="I88" s="38">
        <v>480.11666666666667</v>
      </c>
      <c r="J88" s="38">
        <v>483.93333333333334</v>
      </c>
      <c r="K88" s="31">
        <v>476.3</v>
      </c>
      <c r="L88" s="31">
        <v>469.5</v>
      </c>
      <c r="M88" s="31">
        <v>3.8298399999999999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3734.9</v>
      </c>
      <c r="D89" s="38">
        <v>3724.6333333333332</v>
      </c>
      <c r="E89" s="38">
        <v>3700.2666666666664</v>
      </c>
      <c r="F89" s="38">
        <v>3665.6333333333332</v>
      </c>
      <c r="G89" s="38">
        <v>3641.2666666666664</v>
      </c>
      <c r="H89" s="38">
        <v>3759.2666666666664</v>
      </c>
      <c r="I89" s="38">
        <v>3783.6333333333332</v>
      </c>
      <c r="J89" s="38">
        <v>3818.2666666666664</v>
      </c>
      <c r="K89" s="31">
        <v>3749</v>
      </c>
      <c r="L89" s="31">
        <v>3690</v>
      </c>
      <c r="M89" s="31">
        <v>7.9882999999999997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1287.0999999999999</v>
      </c>
      <c r="D90" s="38">
        <v>1284.9166666666667</v>
      </c>
      <c r="E90" s="38">
        <v>1275.8833333333334</v>
      </c>
      <c r="F90" s="38">
        <v>1264.6666666666667</v>
      </c>
      <c r="G90" s="38">
        <v>1255.6333333333334</v>
      </c>
      <c r="H90" s="38">
        <v>1296.1333333333334</v>
      </c>
      <c r="I90" s="38">
        <v>1305.1666666666667</v>
      </c>
      <c r="J90" s="38">
        <v>1316.3833333333334</v>
      </c>
      <c r="K90" s="31">
        <v>1293.95</v>
      </c>
      <c r="L90" s="31">
        <v>1273.7</v>
      </c>
      <c r="M90" s="31">
        <v>5.5184300000000004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1194.8</v>
      </c>
      <c r="D91" s="38">
        <v>1194.9999999999998</v>
      </c>
      <c r="E91" s="38">
        <v>1187.3999999999996</v>
      </c>
      <c r="F91" s="38">
        <v>1179.9999999999998</v>
      </c>
      <c r="G91" s="38">
        <v>1172.3999999999996</v>
      </c>
      <c r="H91" s="38">
        <v>1202.3999999999996</v>
      </c>
      <c r="I91" s="38">
        <v>1209.9999999999995</v>
      </c>
      <c r="J91" s="38">
        <v>1217.3999999999996</v>
      </c>
      <c r="K91" s="31">
        <v>1202.5999999999999</v>
      </c>
      <c r="L91" s="31">
        <v>1187.5999999999999</v>
      </c>
      <c r="M91" s="31">
        <v>16.536100000000001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2796.15</v>
      </c>
      <c r="D92" s="38">
        <v>2815.1333333333332</v>
      </c>
      <c r="E92" s="38">
        <v>2764.2666666666664</v>
      </c>
      <c r="F92" s="38">
        <v>2732.3833333333332</v>
      </c>
      <c r="G92" s="38">
        <v>2681.5166666666664</v>
      </c>
      <c r="H92" s="38">
        <v>2847.0166666666664</v>
      </c>
      <c r="I92" s="38">
        <v>2897.8833333333332</v>
      </c>
      <c r="J92" s="38">
        <v>2929.7666666666664</v>
      </c>
      <c r="K92" s="31">
        <v>2866</v>
      </c>
      <c r="L92" s="31">
        <v>2783.25</v>
      </c>
      <c r="M92" s="31">
        <v>47.470210000000002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2294.8000000000002</v>
      </c>
      <c r="D93" s="38">
        <v>2296.15</v>
      </c>
      <c r="E93" s="38">
        <v>2274.9</v>
      </c>
      <c r="F93" s="38">
        <v>2255</v>
      </c>
      <c r="G93" s="38">
        <v>2233.75</v>
      </c>
      <c r="H93" s="38">
        <v>2316.0500000000002</v>
      </c>
      <c r="I93" s="38">
        <v>2337.3000000000002</v>
      </c>
      <c r="J93" s="38">
        <v>2357.2000000000003</v>
      </c>
      <c r="K93" s="31">
        <v>2317.4</v>
      </c>
      <c r="L93" s="31">
        <v>2276.25</v>
      </c>
      <c r="M93" s="31">
        <v>5.6955299999999998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1673.3</v>
      </c>
      <c r="D94" s="38">
        <v>1687.2833333333335</v>
      </c>
      <c r="E94" s="38">
        <v>1654.5666666666671</v>
      </c>
      <c r="F94" s="38">
        <v>1635.8333333333335</v>
      </c>
      <c r="G94" s="38">
        <v>1603.116666666667</v>
      </c>
      <c r="H94" s="38">
        <v>1706.0166666666671</v>
      </c>
      <c r="I94" s="38">
        <v>1738.7333333333338</v>
      </c>
      <c r="J94" s="38">
        <v>1757.4666666666672</v>
      </c>
      <c r="K94" s="31">
        <v>1720</v>
      </c>
      <c r="L94" s="31">
        <v>1668.55</v>
      </c>
      <c r="M94" s="31">
        <v>185.82876999999999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673.6</v>
      </c>
      <c r="D95" s="38">
        <v>664.86666666666667</v>
      </c>
      <c r="E95" s="38">
        <v>653.7833333333333</v>
      </c>
      <c r="F95" s="38">
        <v>633.96666666666658</v>
      </c>
      <c r="G95" s="38">
        <v>622.88333333333321</v>
      </c>
      <c r="H95" s="38">
        <v>684.68333333333339</v>
      </c>
      <c r="I95" s="38">
        <v>695.76666666666665</v>
      </c>
      <c r="J95" s="38">
        <v>715.58333333333348</v>
      </c>
      <c r="K95" s="31">
        <v>675.95</v>
      </c>
      <c r="L95" s="31">
        <v>645.04999999999995</v>
      </c>
      <c r="M95" s="31">
        <v>58.716419999999999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3158.2</v>
      </c>
      <c r="D96" s="38">
        <v>3120.1333333333332</v>
      </c>
      <c r="E96" s="38">
        <v>3068.2666666666664</v>
      </c>
      <c r="F96" s="38">
        <v>2978.333333333333</v>
      </c>
      <c r="G96" s="38">
        <v>2926.4666666666662</v>
      </c>
      <c r="H96" s="38">
        <v>3210.0666666666666</v>
      </c>
      <c r="I96" s="38">
        <v>3261.9333333333334</v>
      </c>
      <c r="J96" s="38">
        <v>3351.8666666666668</v>
      </c>
      <c r="K96" s="31">
        <v>3172</v>
      </c>
      <c r="L96" s="31">
        <v>3030.2</v>
      </c>
      <c r="M96" s="31">
        <v>30.691469999999999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421.5</v>
      </c>
      <c r="D97" s="38">
        <v>422.75</v>
      </c>
      <c r="E97" s="38">
        <v>418.1</v>
      </c>
      <c r="F97" s="38">
        <v>414.70000000000005</v>
      </c>
      <c r="G97" s="38">
        <v>410.05000000000007</v>
      </c>
      <c r="H97" s="38">
        <v>426.15</v>
      </c>
      <c r="I97" s="38">
        <v>430.79999999999995</v>
      </c>
      <c r="J97" s="38">
        <v>434.19999999999993</v>
      </c>
      <c r="K97" s="31">
        <v>427.4</v>
      </c>
      <c r="L97" s="31">
        <v>419.35</v>
      </c>
      <c r="M97" s="31">
        <v>47.835279999999997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290.8</v>
      </c>
      <c r="D98" s="38">
        <v>286.51666666666665</v>
      </c>
      <c r="E98" s="38">
        <v>280.7833333333333</v>
      </c>
      <c r="F98" s="38">
        <v>270.76666666666665</v>
      </c>
      <c r="G98" s="38">
        <v>265.0333333333333</v>
      </c>
      <c r="H98" s="38">
        <v>296.5333333333333</v>
      </c>
      <c r="I98" s="38">
        <v>302.26666666666665</v>
      </c>
      <c r="J98" s="38">
        <v>312.2833333333333</v>
      </c>
      <c r="K98" s="31">
        <v>292.25</v>
      </c>
      <c r="L98" s="31">
        <v>276.5</v>
      </c>
      <c r="M98" s="31">
        <v>75.69059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2755.85</v>
      </c>
      <c r="D99" s="38">
        <v>2737.1166666666668</v>
      </c>
      <c r="E99" s="38">
        <v>2714.8333333333335</v>
      </c>
      <c r="F99" s="38">
        <v>2673.8166666666666</v>
      </c>
      <c r="G99" s="38">
        <v>2651.5333333333333</v>
      </c>
      <c r="H99" s="38">
        <v>2778.1333333333337</v>
      </c>
      <c r="I99" s="38">
        <v>2800.4166666666665</v>
      </c>
      <c r="J99" s="38">
        <v>2841.4333333333338</v>
      </c>
      <c r="K99" s="31">
        <v>2759.4</v>
      </c>
      <c r="L99" s="31">
        <v>2696.1</v>
      </c>
      <c r="M99" s="31">
        <v>17.175470000000001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311.5</v>
      </c>
      <c r="D100" s="38">
        <v>311.46666666666664</v>
      </c>
      <c r="E100" s="38">
        <v>310.5333333333333</v>
      </c>
      <c r="F100" s="38">
        <v>309.56666666666666</v>
      </c>
      <c r="G100" s="38">
        <v>308.63333333333333</v>
      </c>
      <c r="H100" s="38">
        <v>312.43333333333328</v>
      </c>
      <c r="I100" s="38">
        <v>313.36666666666656</v>
      </c>
      <c r="J100" s="38">
        <v>314.33333333333326</v>
      </c>
      <c r="K100" s="31">
        <v>312.39999999999998</v>
      </c>
      <c r="L100" s="31">
        <v>310.5</v>
      </c>
      <c r="M100" s="31">
        <v>3.1118600000000001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42493.05</v>
      </c>
      <c r="D101" s="38">
        <v>42625.4</v>
      </c>
      <c r="E101" s="38">
        <v>42148.200000000004</v>
      </c>
      <c r="F101" s="38">
        <v>41803.350000000006</v>
      </c>
      <c r="G101" s="38">
        <v>41326.150000000009</v>
      </c>
      <c r="H101" s="38">
        <v>42970.25</v>
      </c>
      <c r="I101" s="38">
        <v>43447.45</v>
      </c>
      <c r="J101" s="38">
        <v>43792.299999999996</v>
      </c>
      <c r="K101" s="31">
        <v>43102.6</v>
      </c>
      <c r="L101" s="31">
        <v>42280.55</v>
      </c>
      <c r="M101" s="31">
        <v>1.9689999999999999E-2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958</v>
      </c>
      <c r="D102" s="38">
        <v>954.58333333333337</v>
      </c>
      <c r="E102" s="38">
        <v>944.41666666666674</v>
      </c>
      <c r="F102" s="38">
        <v>930.83333333333337</v>
      </c>
      <c r="G102" s="38">
        <v>920.66666666666674</v>
      </c>
      <c r="H102" s="38">
        <v>968.16666666666674</v>
      </c>
      <c r="I102" s="38">
        <v>978.33333333333348</v>
      </c>
      <c r="J102" s="38">
        <v>991.91666666666674</v>
      </c>
      <c r="K102" s="31">
        <v>964.75</v>
      </c>
      <c r="L102" s="31">
        <v>941</v>
      </c>
      <c r="M102" s="31">
        <v>138.17767000000001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1327.1</v>
      </c>
      <c r="D103" s="38">
        <v>1322.9166666666667</v>
      </c>
      <c r="E103" s="38">
        <v>1310.8333333333335</v>
      </c>
      <c r="F103" s="38">
        <v>1294.5666666666668</v>
      </c>
      <c r="G103" s="38">
        <v>1282.4833333333336</v>
      </c>
      <c r="H103" s="38">
        <v>1339.1833333333334</v>
      </c>
      <c r="I103" s="38">
        <v>1351.2666666666669</v>
      </c>
      <c r="J103" s="38">
        <v>1367.5333333333333</v>
      </c>
      <c r="K103" s="31">
        <v>1335</v>
      </c>
      <c r="L103" s="31">
        <v>1306.6500000000001</v>
      </c>
      <c r="M103" s="31">
        <v>4.8299500000000002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572.4</v>
      </c>
      <c r="D104" s="38">
        <v>571.4666666666667</v>
      </c>
      <c r="E104" s="38">
        <v>565.53333333333342</v>
      </c>
      <c r="F104" s="38">
        <v>558.66666666666674</v>
      </c>
      <c r="G104" s="38">
        <v>552.73333333333346</v>
      </c>
      <c r="H104" s="38">
        <v>578.33333333333337</v>
      </c>
      <c r="I104" s="38">
        <v>584.26666666666677</v>
      </c>
      <c r="J104" s="38">
        <v>591.13333333333333</v>
      </c>
      <c r="K104" s="31">
        <v>577.4</v>
      </c>
      <c r="L104" s="31">
        <v>564.6</v>
      </c>
      <c r="M104" s="31">
        <v>12.22653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</v>
      </c>
      <c r="D105" s="38">
        <v>7.4333333333333327</v>
      </c>
      <c r="E105" s="38">
        <v>7.3166666666666655</v>
      </c>
      <c r="F105" s="38">
        <v>7.2333333333333325</v>
      </c>
      <c r="G105" s="38">
        <v>7.1166666666666654</v>
      </c>
      <c r="H105" s="38">
        <v>7.5166666666666657</v>
      </c>
      <c r="I105" s="38">
        <v>7.6333333333333329</v>
      </c>
      <c r="J105" s="38">
        <v>7.7166666666666659</v>
      </c>
      <c r="K105" s="31">
        <v>7.55</v>
      </c>
      <c r="L105" s="31">
        <v>7.35</v>
      </c>
      <c r="M105" s="31">
        <v>522.51220999999998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80.349999999999994</v>
      </c>
      <c r="D106" s="38">
        <v>79.933333333333337</v>
      </c>
      <c r="E106" s="38">
        <v>78.416666666666671</v>
      </c>
      <c r="F106" s="38">
        <v>76.483333333333334</v>
      </c>
      <c r="G106" s="38">
        <v>74.966666666666669</v>
      </c>
      <c r="H106" s="38">
        <v>81.866666666666674</v>
      </c>
      <c r="I106" s="38">
        <v>83.383333333333326</v>
      </c>
      <c r="J106" s="38">
        <v>85.316666666666677</v>
      </c>
      <c r="K106" s="31">
        <v>81.45</v>
      </c>
      <c r="L106" s="31">
        <v>78</v>
      </c>
      <c r="M106" s="31">
        <v>745.63753999999994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484.4</v>
      </c>
      <c r="D107" s="38">
        <v>482.91666666666669</v>
      </c>
      <c r="E107" s="38">
        <v>480.23333333333335</v>
      </c>
      <c r="F107" s="38">
        <v>476.06666666666666</v>
      </c>
      <c r="G107" s="38">
        <v>473.38333333333333</v>
      </c>
      <c r="H107" s="38">
        <v>487.08333333333337</v>
      </c>
      <c r="I107" s="38">
        <v>489.76666666666665</v>
      </c>
      <c r="J107" s="38">
        <v>493.93333333333339</v>
      </c>
      <c r="K107" s="31">
        <v>485.6</v>
      </c>
      <c r="L107" s="31">
        <v>478.75</v>
      </c>
      <c r="M107" s="31">
        <v>7.77738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380.35</v>
      </c>
      <c r="D108" s="38">
        <v>380.26666666666671</v>
      </c>
      <c r="E108" s="38">
        <v>376.73333333333341</v>
      </c>
      <c r="F108" s="38">
        <v>373.11666666666667</v>
      </c>
      <c r="G108" s="38">
        <v>369.58333333333337</v>
      </c>
      <c r="H108" s="38">
        <v>383.88333333333344</v>
      </c>
      <c r="I108" s="38">
        <v>387.41666666666674</v>
      </c>
      <c r="J108" s="38">
        <v>391.03333333333347</v>
      </c>
      <c r="K108" s="31">
        <v>383.8</v>
      </c>
      <c r="L108" s="31">
        <v>376.65</v>
      </c>
      <c r="M108" s="31">
        <v>35.914479999999998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304.7</v>
      </c>
      <c r="D109" s="38">
        <v>302.60000000000002</v>
      </c>
      <c r="E109" s="38">
        <v>299.70000000000005</v>
      </c>
      <c r="F109" s="38">
        <v>294.70000000000005</v>
      </c>
      <c r="G109" s="38">
        <v>291.80000000000007</v>
      </c>
      <c r="H109" s="38">
        <v>307.60000000000002</v>
      </c>
      <c r="I109" s="38">
        <v>310.5</v>
      </c>
      <c r="J109" s="38">
        <v>315.5</v>
      </c>
      <c r="K109" s="31">
        <v>305.5</v>
      </c>
      <c r="L109" s="31">
        <v>297.60000000000002</v>
      </c>
      <c r="M109" s="31">
        <v>15.372350000000001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2654.6</v>
      </c>
      <c r="D110" s="38">
        <v>2643.1</v>
      </c>
      <c r="E110" s="38">
        <v>2616.5</v>
      </c>
      <c r="F110" s="38">
        <v>2578.4</v>
      </c>
      <c r="G110" s="38">
        <v>2551.8000000000002</v>
      </c>
      <c r="H110" s="38">
        <v>2681.2</v>
      </c>
      <c r="I110" s="38">
        <v>2707.7999999999993</v>
      </c>
      <c r="J110" s="38">
        <v>2745.8999999999996</v>
      </c>
      <c r="K110" s="31">
        <v>2669.7</v>
      </c>
      <c r="L110" s="31">
        <v>2605</v>
      </c>
      <c r="M110" s="31">
        <v>6.2896999999999998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1399.55</v>
      </c>
      <c r="D111" s="38">
        <v>1394.6666666666667</v>
      </c>
      <c r="E111" s="38">
        <v>1376.2333333333336</v>
      </c>
      <c r="F111" s="38">
        <v>1352.9166666666667</v>
      </c>
      <c r="G111" s="38">
        <v>1334.4833333333336</v>
      </c>
      <c r="H111" s="38">
        <v>1417.9833333333336</v>
      </c>
      <c r="I111" s="38">
        <v>1436.4166666666665</v>
      </c>
      <c r="J111" s="38">
        <v>1459.7333333333336</v>
      </c>
      <c r="K111" s="31">
        <v>1413.1</v>
      </c>
      <c r="L111" s="31">
        <v>1371.35</v>
      </c>
      <c r="M111" s="31">
        <v>52.883510000000001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162.9</v>
      </c>
      <c r="D112" s="38">
        <v>163.08333333333334</v>
      </c>
      <c r="E112" s="38">
        <v>162.06666666666669</v>
      </c>
      <c r="F112" s="38">
        <v>161.23333333333335</v>
      </c>
      <c r="G112" s="38">
        <v>160.2166666666667</v>
      </c>
      <c r="H112" s="38">
        <v>163.91666666666669</v>
      </c>
      <c r="I112" s="38">
        <v>164.93333333333334</v>
      </c>
      <c r="J112" s="38">
        <v>165.76666666666668</v>
      </c>
      <c r="K112" s="31">
        <v>164.1</v>
      </c>
      <c r="L112" s="31">
        <v>162.25</v>
      </c>
      <c r="M112" s="31">
        <v>38.64967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1347.3</v>
      </c>
      <c r="D113" s="38">
        <v>1348.75</v>
      </c>
      <c r="E113" s="38">
        <v>1339.55</v>
      </c>
      <c r="F113" s="38">
        <v>1331.8</v>
      </c>
      <c r="G113" s="38">
        <v>1322.6</v>
      </c>
      <c r="H113" s="38">
        <v>1356.5</v>
      </c>
      <c r="I113" s="38">
        <v>1365.6999999999998</v>
      </c>
      <c r="J113" s="38">
        <v>1373.45</v>
      </c>
      <c r="K113" s="31">
        <v>1357.95</v>
      </c>
      <c r="L113" s="31">
        <v>1341</v>
      </c>
      <c r="M113" s="31">
        <v>54.149360000000001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95.5</v>
      </c>
      <c r="D114" s="38">
        <v>94.866666666666674</v>
      </c>
      <c r="E114" s="38">
        <v>94.033333333333346</v>
      </c>
      <c r="F114" s="38">
        <v>92.566666666666677</v>
      </c>
      <c r="G114" s="38">
        <v>91.733333333333348</v>
      </c>
      <c r="H114" s="38">
        <v>96.333333333333343</v>
      </c>
      <c r="I114" s="38">
        <v>97.166666666666657</v>
      </c>
      <c r="J114" s="38">
        <v>98.63333333333334</v>
      </c>
      <c r="K114" s="31">
        <v>95.7</v>
      </c>
      <c r="L114" s="31">
        <v>93.4</v>
      </c>
      <c r="M114" s="31">
        <v>142.83796000000001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750.1</v>
      </c>
      <c r="D115" s="38">
        <v>749.01666666666677</v>
      </c>
      <c r="E115" s="38">
        <v>744.13333333333355</v>
      </c>
      <c r="F115" s="38">
        <v>738.16666666666674</v>
      </c>
      <c r="G115" s="38">
        <v>733.28333333333353</v>
      </c>
      <c r="H115" s="38">
        <v>754.98333333333358</v>
      </c>
      <c r="I115" s="38">
        <v>759.86666666666679</v>
      </c>
      <c r="J115" s="38">
        <v>765.8333333333336</v>
      </c>
      <c r="K115" s="31">
        <v>753.9</v>
      </c>
      <c r="L115" s="31">
        <v>743.05</v>
      </c>
      <c r="M115" s="31">
        <v>2.1562700000000001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630.6</v>
      </c>
      <c r="D116" s="38">
        <v>630.23333333333323</v>
      </c>
      <c r="E116" s="38">
        <v>627.46666666666647</v>
      </c>
      <c r="F116" s="38">
        <v>624.33333333333326</v>
      </c>
      <c r="G116" s="38">
        <v>621.56666666666649</v>
      </c>
      <c r="H116" s="38">
        <v>633.36666666666645</v>
      </c>
      <c r="I116" s="38">
        <v>636.1333333333331</v>
      </c>
      <c r="J116" s="38">
        <v>639.26666666666642</v>
      </c>
      <c r="K116" s="31">
        <v>633</v>
      </c>
      <c r="L116" s="31">
        <v>627.1</v>
      </c>
      <c r="M116" s="31">
        <v>6.9023000000000003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33.450000000000003</v>
      </c>
      <c r="D117" s="38">
        <v>33.583333333333336</v>
      </c>
      <c r="E117" s="38">
        <v>33.016666666666673</v>
      </c>
      <c r="F117" s="38">
        <v>32.583333333333336</v>
      </c>
      <c r="G117" s="38">
        <v>32.016666666666673</v>
      </c>
      <c r="H117" s="38">
        <v>34.016666666666673</v>
      </c>
      <c r="I117" s="38">
        <v>34.583333333333336</v>
      </c>
      <c r="J117" s="38">
        <v>35.016666666666673</v>
      </c>
      <c r="K117" s="31">
        <v>34.15</v>
      </c>
      <c r="L117" s="31">
        <v>33.15</v>
      </c>
      <c r="M117" s="31">
        <v>415.85187000000002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475.1</v>
      </c>
      <c r="D118" s="38">
        <v>473.34999999999997</v>
      </c>
      <c r="E118" s="38">
        <v>466.04999999999995</v>
      </c>
      <c r="F118" s="38">
        <v>457</v>
      </c>
      <c r="G118" s="38">
        <v>449.7</v>
      </c>
      <c r="H118" s="38">
        <v>482.39999999999992</v>
      </c>
      <c r="I118" s="38">
        <v>489.7</v>
      </c>
      <c r="J118" s="38">
        <v>498.74999999999989</v>
      </c>
      <c r="K118" s="31">
        <v>480.65</v>
      </c>
      <c r="L118" s="31">
        <v>464.3</v>
      </c>
      <c r="M118" s="31">
        <v>162.52992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624.65</v>
      </c>
      <c r="D119" s="38">
        <v>623.70000000000005</v>
      </c>
      <c r="E119" s="38">
        <v>611.40000000000009</v>
      </c>
      <c r="F119" s="38">
        <v>598.15000000000009</v>
      </c>
      <c r="G119" s="38">
        <v>585.85000000000014</v>
      </c>
      <c r="H119" s="38">
        <v>636.95000000000005</v>
      </c>
      <c r="I119" s="38">
        <v>649.25</v>
      </c>
      <c r="J119" s="38">
        <v>662.5</v>
      </c>
      <c r="K119" s="31">
        <v>636</v>
      </c>
      <c r="L119" s="31">
        <v>610.45000000000005</v>
      </c>
      <c r="M119" s="31">
        <v>70.481979999999993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301.75</v>
      </c>
      <c r="D120" s="38">
        <v>301.63333333333333</v>
      </c>
      <c r="E120" s="38">
        <v>293.36666666666667</v>
      </c>
      <c r="F120" s="38">
        <v>284.98333333333335</v>
      </c>
      <c r="G120" s="38">
        <v>276.7166666666667</v>
      </c>
      <c r="H120" s="38">
        <v>310.01666666666665</v>
      </c>
      <c r="I120" s="38">
        <v>318.2833333333333</v>
      </c>
      <c r="J120" s="38">
        <v>326.66666666666663</v>
      </c>
      <c r="K120" s="31">
        <v>309.89999999999998</v>
      </c>
      <c r="L120" s="31">
        <v>293.25</v>
      </c>
      <c r="M120" s="31">
        <v>74.668300000000002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791.9</v>
      </c>
      <c r="D121" s="38">
        <v>794.5333333333333</v>
      </c>
      <c r="E121" s="38">
        <v>785.46666666666658</v>
      </c>
      <c r="F121" s="38">
        <v>779.0333333333333</v>
      </c>
      <c r="G121" s="38">
        <v>769.96666666666658</v>
      </c>
      <c r="H121" s="38">
        <v>800.96666666666658</v>
      </c>
      <c r="I121" s="38">
        <v>810.03333333333319</v>
      </c>
      <c r="J121" s="38">
        <v>816.46666666666658</v>
      </c>
      <c r="K121" s="31">
        <v>803.6</v>
      </c>
      <c r="L121" s="31">
        <v>788.1</v>
      </c>
      <c r="M121" s="31">
        <v>25.268940000000001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493.55</v>
      </c>
      <c r="D122" s="38">
        <v>494.11666666666662</v>
      </c>
      <c r="E122" s="38">
        <v>484.43333333333322</v>
      </c>
      <c r="F122" s="38">
        <v>475.31666666666661</v>
      </c>
      <c r="G122" s="38">
        <v>465.63333333333321</v>
      </c>
      <c r="H122" s="38">
        <v>503.23333333333323</v>
      </c>
      <c r="I122" s="38">
        <v>512.91666666666663</v>
      </c>
      <c r="J122" s="38">
        <v>522.0333333333333</v>
      </c>
      <c r="K122" s="31">
        <v>503.8</v>
      </c>
      <c r="L122" s="31">
        <v>485</v>
      </c>
      <c r="M122" s="31">
        <v>31.512840000000001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1864.85</v>
      </c>
      <c r="D123" s="38">
        <v>1861.9333333333332</v>
      </c>
      <c r="E123" s="38">
        <v>1856.0666666666664</v>
      </c>
      <c r="F123" s="38">
        <v>1847.2833333333333</v>
      </c>
      <c r="G123" s="38">
        <v>1841.4166666666665</v>
      </c>
      <c r="H123" s="38">
        <v>1870.7166666666662</v>
      </c>
      <c r="I123" s="38">
        <v>1876.583333333333</v>
      </c>
      <c r="J123" s="38">
        <v>1885.3666666666661</v>
      </c>
      <c r="K123" s="31">
        <v>1867.8</v>
      </c>
      <c r="L123" s="31">
        <v>1853.15</v>
      </c>
      <c r="M123" s="31">
        <v>31.191849999999999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131.55000000000001</v>
      </c>
      <c r="D124" s="38">
        <v>132.81666666666666</v>
      </c>
      <c r="E124" s="38">
        <v>129.43333333333334</v>
      </c>
      <c r="F124" s="38">
        <v>127.31666666666666</v>
      </c>
      <c r="G124" s="38">
        <v>123.93333333333334</v>
      </c>
      <c r="H124" s="38">
        <v>134.93333333333334</v>
      </c>
      <c r="I124" s="38">
        <v>138.31666666666666</v>
      </c>
      <c r="J124" s="38">
        <v>140.43333333333334</v>
      </c>
      <c r="K124" s="31">
        <v>136.19999999999999</v>
      </c>
      <c r="L124" s="31">
        <v>130.69999999999999</v>
      </c>
      <c r="M124" s="31">
        <v>130.36098999999999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2289.4499999999998</v>
      </c>
      <c r="D125" s="38">
        <v>2274.8333333333335</v>
      </c>
      <c r="E125" s="38">
        <v>2249.666666666667</v>
      </c>
      <c r="F125" s="38">
        <v>2209.8833333333337</v>
      </c>
      <c r="G125" s="38">
        <v>2184.7166666666672</v>
      </c>
      <c r="H125" s="38">
        <v>2314.6166666666668</v>
      </c>
      <c r="I125" s="38">
        <v>2339.7833333333338</v>
      </c>
      <c r="J125" s="38">
        <v>2379.5666666666666</v>
      </c>
      <c r="K125" s="31">
        <v>2300</v>
      </c>
      <c r="L125" s="31">
        <v>2235.0500000000002</v>
      </c>
      <c r="M125" s="31">
        <v>2.56081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354.35</v>
      </c>
      <c r="D126" s="38">
        <v>351.45</v>
      </c>
      <c r="E126" s="38">
        <v>347.29999999999995</v>
      </c>
      <c r="F126" s="38">
        <v>340.24999999999994</v>
      </c>
      <c r="G126" s="38">
        <v>336.09999999999991</v>
      </c>
      <c r="H126" s="38">
        <v>358.5</v>
      </c>
      <c r="I126" s="38">
        <v>362.65</v>
      </c>
      <c r="J126" s="38">
        <v>369.70000000000005</v>
      </c>
      <c r="K126" s="31">
        <v>355.6</v>
      </c>
      <c r="L126" s="31">
        <v>344.4</v>
      </c>
      <c r="M126" s="31">
        <v>26.494019999999999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393.75</v>
      </c>
      <c r="D127" s="38">
        <v>396.90000000000003</v>
      </c>
      <c r="E127" s="38">
        <v>386.90000000000009</v>
      </c>
      <c r="F127" s="38">
        <v>380.05000000000007</v>
      </c>
      <c r="G127" s="38">
        <v>370.05000000000013</v>
      </c>
      <c r="H127" s="38">
        <v>403.75000000000006</v>
      </c>
      <c r="I127" s="38">
        <v>413.74999999999994</v>
      </c>
      <c r="J127" s="38">
        <v>420.6</v>
      </c>
      <c r="K127" s="31">
        <v>406.9</v>
      </c>
      <c r="L127" s="31">
        <v>390.05</v>
      </c>
      <c r="M127" s="31">
        <v>59.184010000000001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626.75</v>
      </c>
      <c r="D128" s="38">
        <v>627.08333333333337</v>
      </c>
      <c r="E128" s="38">
        <v>624.66666666666674</v>
      </c>
      <c r="F128" s="38">
        <v>622.58333333333337</v>
      </c>
      <c r="G128" s="38">
        <v>620.16666666666674</v>
      </c>
      <c r="H128" s="38">
        <v>629.16666666666674</v>
      </c>
      <c r="I128" s="38">
        <v>631.58333333333348</v>
      </c>
      <c r="J128" s="38">
        <v>633.66666666666674</v>
      </c>
      <c r="K128" s="31">
        <v>629.5</v>
      </c>
      <c r="L128" s="31">
        <v>625</v>
      </c>
      <c r="M128" s="31">
        <v>5.6901400000000004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2470.8000000000002</v>
      </c>
      <c r="D129" s="38">
        <v>2470.0333333333333</v>
      </c>
      <c r="E129" s="38">
        <v>2455.1166666666668</v>
      </c>
      <c r="F129" s="38">
        <v>2439.4333333333334</v>
      </c>
      <c r="G129" s="38">
        <v>2424.5166666666669</v>
      </c>
      <c r="H129" s="38">
        <v>2485.7166666666667</v>
      </c>
      <c r="I129" s="38">
        <v>2500.6333333333337</v>
      </c>
      <c r="J129" s="38">
        <v>2516.3166666666666</v>
      </c>
      <c r="K129" s="31">
        <v>2484.9499999999998</v>
      </c>
      <c r="L129" s="31">
        <v>2454.35</v>
      </c>
      <c r="M129" s="31">
        <v>11.91896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5242.1000000000004</v>
      </c>
      <c r="D130" s="38">
        <v>5292.3833333333341</v>
      </c>
      <c r="E130" s="38">
        <v>5154.7666666666682</v>
      </c>
      <c r="F130" s="38">
        <v>5067.4333333333343</v>
      </c>
      <c r="G130" s="38">
        <v>4929.8166666666684</v>
      </c>
      <c r="H130" s="38">
        <v>5379.7166666666681</v>
      </c>
      <c r="I130" s="38">
        <v>5517.3333333333348</v>
      </c>
      <c r="J130" s="38">
        <v>5604.6666666666679</v>
      </c>
      <c r="K130" s="31">
        <v>5430</v>
      </c>
      <c r="L130" s="31">
        <v>5205.05</v>
      </c>
      <c r="M130" s="31">
        <v>14.32005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4005.95</v>
      </c>
      <c r="D131" s="38">
        <v>3987.2333333333331</v>
      </c>
      <c r="E131" s="38">
        <v>3955.8666666666663</v>
      </c>
      <c r="F131" s="38">
        <v>3905.7833333333333</v>
      </c>
      <c r="G131" s="38">
        <v>3874.4166666666665</v>
      </c>
      <c r="H131" s="38">
        <v>4037.3166666666662</v>
      </c>
      <c r="I131" s="38">
        <v>4068.6833333333329</v>
      </c>
      <c r="J131" s="38">
        <v>4118.7666666666664</v>
      </c>
      <c r="K131" s="31">
        <v>4018.6</v>
      </c>
      <c r="L131" s="31">
        <v>3937.15</v>
      </c>
      <c r="M131" s="31">
        <v>2.8832100000000001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897.3</v>
      </c>
      <c r="D132" s="38">
        <v>897.38333333333333</v>
      </c>
      <c r="E132" s="38">
        <v>892.26666666666665</v>
      </c>
      <c r="F132" s="38">
        <v>887.23333333333335</v>
      </c>
      <c r="G132" s="38">
        <v>882.11666666666667</v>
      </c>
      <c r="H132" s="38">
        <v>902.41666666666663</v>
      </c>
      <c r="I132" s="38">
        <v>907.53333333333319</v>
      </c>
      <c r="J132" s="38">
        <v>912.56666666666661</v>
      </c>
      <c r="K132" s="31">
        <v>902.5</v>
      </c>
      <c r="L132" s="31">
        <v>892.35</v>
      </c>
      <c r="M132" s="31">
        <v>7.1472600000000002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1475.35</v>
      </c>
      <c r="D133" s="38">
        <v>1470.1499999999999</v>
      </c>
      <c r="E133" s="38">
        <v>1462.2999999999997</v>
      </c>
      <c r="F133" s="38">
        <v>1449.2499999999998</v>
      </c>
      <c r="G133" s="38">
        <v>1441.3999999999996</v>
      </c>
      <c r="H133" s="38">
        <v>1483.1999999999998</v>
      </c>
      <c r="I133" s="38">
        <v>1491.0499999999997</v>
      </c>
      <c r="J133" s="38">
        <v>1504.1</v>
      </c>
      <c r="K133" s="31">
        <v>1478</v>
      </c>
      <c r="L133" s="31">
        <v>1457.1</v>
      </c>
      <c r="M133" s="31">
        <v>14.56527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343.2</v>
      </c>
      <c r="D134" s="38">
        <v>342.59999999999997</v>
      </c>
      <c r="E134" s="38">
        <v>339.89999999999992</v>
      </c>
      <c r="F134" s="38">
        <v>336.59999999999997</v>
      </c>
      <c r="G134" s="38">
        <v>333.89999999999992</v>
      </c>
      <c r="H134" s="38">
        <v>345.89999999999992</v>
      </c>
      <c r="I134" s="38">
        <v>348.59999999999997</v>
      </c>
      <c r="J134" s="38">
        <v>351.89999999999992</v>
      </c>
      <c r="K134" s="31">
        <v>345.3</v>
      </c>
      <c r="L134" s="31">
        <v>339.3</v>
      </c>
      <c r="M134" s="31">
        <v>17.792590000000001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538.54999999999995</v>
      </c>
      <c r="D135" s="38">
        <v>534.25</v>
      </c>
      <c r="E135" s="38">
        <v>528.54999999999995</v>
      </c>
      <c r="F135" s="38">
        <v>518.54999999999995</v>
      </c>
      <c r="G135" s="38">
        <v>512.84999999999991</v>
      </c>
      <c r="H135" s="38">
        <v>544.25</v>
      </c>
      <c r="I135" s="38">
        <v>549.95000000000005</v>
      </c>
      <c r="J135" s="38">
        <v>559.95000000000005</v>
      </c>
      <c r="K135" s="31">
        <v>539.95000000000005</v>
      </c>
      <c r="L135" s="31">
        <v>524.25</v>
      </c>
      <c r="M135" s="31">
        <v>26.919029999999999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9992.2999999999993</v>
      </c>
      <c r="D136" s="38">
        <v>9901.4166666666661</v>
      </c>
      <c r="E136" s="38">
        <v>9765.8833333333314</v>
      </c>
      <c r="F136" s="38">
        <v>9539.4666666666653</v>
      </c>
      <c r="G136" s="38">
        <v>9403.9333333333307</v>
      </c>
      <c r="H136" s="38">
        <v>10127.833333333332</v>
      </c>
      <c r="I136" s="38">
        <v>10263.366666666669</v>
      </c>
      <c r="J136" s="38">
        <v>10489.783333333333</v>
      </c>
      <c r="K136" s="31">
        <v>10036.950000000001</v>
      </c>
      <c r="L136" s="31">
        <v>9675</v>
      </c>
      <c r="M136" s="31">
        <v>8.1504399999999997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603.65</v>
      </c>
      <c r="D137" s="38">
        <v>603.2833333333333</v>
      </c>
      <c r="E137" s="38">
        <v>594.21666666666658</v>
      </c>
      <c r="F137" s="38">
        <v>584.7833333333333</v>
      </c>
      <c r="G137" s="38">
        <v>575.71666666666658</v>
      </c>
      <c r="H137" s="38">
        <v>612.71666666666658</v>
      </c>
      <c r="I137" s="38">
        <v>621.78333333333319</v>
      </c>
      <c r="J137" s="38">
        <v>631.21666666666658</v>
      </c>
      <c r="K137" s="31">
        <v>612.35</v>
      </c>
      <c r="L137" s="31">
        <v>593.85</v>
      </c>
      <c r="M137" s="31">
        <v>49.000450000000001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930.05</v>
      </c>
      <c r="D138" s="38">
        <v>929.85</v>
      </c>
      <c r="E138" s="38">
        <v>919.2</v>
      </c>
      <c r="F138" s="38">
        <v>908.35</v>
      </c>
      <c r="G138" s="38">
        <v>897.7</v>
      </c>
      <c r="H138" s="38">
        <v>940.7</v>
      </c>
      <c r="I138" s="38">
        <v>951.34999999999991</v>
      </c>
      <c r="J138" s="38">
        <v>962.2</v>
      </c>
      <c r="K138" s="31">
        <v>940.5</v>
      </c>
      <c r="L138" s="31">
        <v>919</v>
      </c>
      <c r="M138" s="31">
        <v>10.40442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808.05</v>
      </c>
      <c r="D139" s="38">
        <v>805.08333333333337</v>
      </c>
      <c r="E139" s="38">
        <v>795.16666666666674</v>
      </c>
      <c r="F139" s="38">
        <v>782.28333333333342</v>
      </c>
      <c r="G139" s="38">
        <v>772.36666666666679</v>
      </c>
      <c r="H139" s="38">
        <v>817.9666666666667</v>
      </c>
      <c r="I139" s="38">
        <v>827.88333333333344</v>
      </c>
      <c r="J139" s="38">
        <v>840.76666666666665</v>
      </c>
      <c r="K139" s="31">
        <v>815</v>
      </c>
      <c r="L139" s="31">
        <v>792.2</v>
      </c>
      <c r="M139" s="31">
        <v>6.9728300000000001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90.3</v>
      </c>
      <c r="D140" s="38">
        <v>90.866666666666674</v>
      </c>
      <c r="E140" s="38">
        <v>88.083333333333343</v>
      </c>
      <c r="F140" s="38">
        <v>85.866666666666674</v>
      </c>
      <c r="G140" s="38">
        <v>83.083333333333343</v>
      </c>
      <c r="H140" s="38">
        <v>93.083333333333343</v>
      </c>
      <c r="I140" s="38">
        <v>95.866666666666674</v>
      </c>
      <c r="J140" s="38">
        <v>98.083333333333343</v>
      </c>
      <c r="K140" s="31">
        <v>93.65</v>
      </c>
      <c r="L140" s="31">
        <v>88.65</v>
      </c>
      <c r="M140" s="31">
        <v>607.17633999999998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1882.05</v>
      </c>
      <c r="D141" s="38">
        <v>1873.1666666666667</v>
      </c>
      <c r="E141" s="38">
        <v>1861.8833333333334</v>
      </c>
      <c r="F141" s="38">
        <v>1841.7166666666667</v>
      </c>
      <c r="G141" s="38">
        <v>1830.4333333333334</v>
      </c>
      <c r="H141" s="38">
        <v>1893.3333333333335</v>
      </c>
      <c r="I141" s="38">
        <v>1904.6166666666668</v>
      </c>
      <c r="J141" s="38">
        <v>1924.7833333333335</v>
      </c>
      <c r="K141" s="31">
        <v>1884.45</v>
      </c>
      <c r="L141" s="31">
        <v>1853</v>
      </c>
      <c r="M141" s="31">
        <v>6.1749400000000003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100191.2</v>
      </c>
      <c r="D142" s="38">
        <v>99863.400000000009</v>
      </c>
      <c r="E142" s="38">
        <v>99426.800000000017</v>
      </c>
      <c r="F142" s="38">
        <v>98662.400000000009</v>
      </c>
      <c r="G142" s="38">
        <v>98225.800000000017</v>
      </c>
      <c r="H142" s="38">
        <v>100627.80000000002</v>
      </c>
      <c r="I142" s="38">
        <v>101064.40000000002</v>
      </c>
      <c r="J142" s="38">
        <v>101828.80000000002</v>
      </c>
      <c r="K142" s="31">
        <v>100300</v>
      </c>
      <c r="L142" s="31">
        <v>99099</v>
      </c>
      <c r="M142" s="31">
        <v>5.4300000000000001E-2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58.4</v>
      </c>
      <c r="D143" s="38">
        <v>58.566666666666663</v>
      </c>
      <c r="E143" s="38">
        <v>57.833333333333329</v>
      </c>
      <c r="F143" s="38">
        <v>57.266666666666666</v>
      </c>
      <c r="G143" s="38">
        <v>56.533333333333331</v>
      </c>
      <c r="H143" s="38">
        <v>59.133333333333326</v>
      </c>
      <c r="I143" s="38">
        <v>59.86666666666666</v>
      </c>
      <c r="J143" s="38">
        <v>60.433333333333323</v>
      </c>
      <c r="K143" s="31">
        <v>59.3</v>
      </c>
      <c r="L143" s="31">
        <v>58</v>
      </c>
      <c r="M143" s="31">
        <v>70.180480000000003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1260.0999999999999</v>
      </c>
      <c r="D144" s="38">
        <v>1255.3666666666666</v>
      </c>
      <c r="E144" s="38">
        <v>1244.7333333333331</v>
      </c>
      <c r="F144" s="38">
        <v>1229.3666666666666</v>
      </c>
      <c r="G144" s="38">
        <v>1218.7333333333331</v>
      </c>
      <c r="H144" s="38">
        <v>1270.7333333333331</v>
      </c>
      <c r="I144" s="38">
        <v>1281.3666666666668</v>
      </c>
      <c r="J144" s="38">
        <v>1296.7333333333331</v>
      </c>
      <c r="K144" s="31">
        <v>1266</v>
      </c>
      <c r="L144" s="31">
        <v>1240</v>
      </c>
      <c r="M144" s="31">
        <v>3.7993800000000002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4441.05</v>
      </c>
      <c r="D145" s="38">
        <v>4454.5333333333328</v>
      </c>
      <c r="E145" s="38">
        <v>4377.0666666666657</v>
      </c>
      <c r="F145" s="38">
        <v>4313.083333333333</v>
      </c>
      <c r="G145" s="38">
        <v>4235.6166666666659</v>
      </c>
      <c r="H145" s="38">
        <v>4518.5166666666655</v>
      </c>
      <c r="I145" s="38">
        <v>4595.9833333333327</v>
      </c>
      <c r="J145" s="38">
        <v>4659.9666666666653</v>
      </c>
      <c r="K145" s="31">
        <v>4532</v>
      </c>
      <c r="L145" s="31">
        <v>4390.55</v>
      </c>
      <c r="M145" s="31">
        <v>2.5870600000000001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4615</v>
      </c>
      <c r="D146" s="38">
        <v>4598.6833333333334</v>
      </c>
      <c r="E146" s="38">
        <v>4565.3666666666668</v>
      </c>
      <c r="F146" s="38">
        <v>4515.7333333333336</v>
      </c>
      <c r="G146" s="38">
        <v>4482.416666666667</v>
      </c>
      <c r="H146" s="38">
        <v>4648.3166666666666</v>
      </c>
      <c r="I146" s="38">
        <v>4681.6333333333341</v>
      </c>
      <c r="J146" s="38">
        <v>4731.2666666666664</v>
      </c>
      <c r="K146" s="31">
        <v>4632</v>
      </c>
      <c r="L146" s="31">
        <v>4549.05</v>
      </c>
      <c r="M146" s="31">
        <v>1.4550399999999999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22899.9</v>
      </c>
      <c r="D147" s="38">
        <v>22807.966666666664</v>
      </c>
      <c r="E147" s="38">
        <v>22671.933333333327</v>
      </c>
      <c r="F147" s="38">
        <v>22443.966666666664</v>
      </c>
      <c r="G147" s="38">
        <v>22307.933333333327</v>
      </c>
      <c r="H147" s="38">
        <v>23035.933333333327</v>
      </c>
      <c r="I147" s="38">
        <v>23171.96666666666</v>
      </c>
      <c r="J147" s="38">
        <v>23399.933333333327</v>
      </c>
      <c r="K147" s="31">
        <v>22944</v>
      </c>
      <c r="L147" s="31">
        <v>22580</v>
      </c>
      <c r="M147" s="31">
        <v>0.38888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45.4</v>
      </c>
      <c r="D148" s="38">
        <v>45.4</v>
      </c>
      <c r="E148" s="38">
        <v>45.099999999999994</v>
      </c>
      <c r="F148" s="38">
        <v>44.8</v>
      </c>
      <c r="G148" s="38">
        <v>44.499999999999993</v>
      </c>
      <c r="H148" s="38">
        <v>45.699999999999996</v>
      </c>
      <c r="I148" s="38">
        <v>45.999999999999993</v>
      </c>
      <c r="J148" s="38">
        <v>46.3</v>
      </c>
      <c r="K148" s="31">
        <v>45.7</v>
      </c>
      <c r="L148" s="31">
        <v>45.1</v>
      </c>
      <c r="M148" s="31">
        <v>93.011030000000005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107.5</v>
      </c>
      <c r="D149" s="38">
        <v>107.35000000000001</v>
      </c>
      <c r="E149" s="38">
        <v>106.95000000000002</v>
      </c>
      <c r="F149" s="38">
        <v>106.4</v>
      </c>
      <c r="G149" s="38">
        <v>106.00000000000001</v>
      </c>
      <c r="H149" s="38">
        <v>107.90000000000002</v>
      </c>
      <c r="I149" s="38">
        <v>108.30000000000003</v>
      </c>
      <c r="J149" s="38">
        <v>108.85000000000002</v>
      </c>
      <c r="K149" s="31">
        <v>107.75</v>
      </c>
      <c r="L149" s="31">
        <v>106.8</v>
      </c>
      <c r="M149" s="31">
        <v>39.506810000000002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193.4</v>
      </c>
      <c r="D150" s="38">
        <v>193.5</v>
      </c>
      <c r="E150" s="38">
        <v>192.25</v>
      </c>
      <c r="F150" s="38">
        <v>191.1</v>
      </c>
      <c r="G150" s="38">
        <v>189.85</v>
      </c>
      <c r="H150" s="38">
        <v>194.65</v>
      </c>
      <c r="I150" s="38">
        <v>195.9</v>
      </c>
      <c r="J150" s="38">
        <v>197.05</v>
      </c>
      <c r="K150" s="31">
        <v>194.75</v>
      </c>
      <c r="L150" s="31">
        <v>192.35</v>
      </c>
      <c r="M150" s="31">
        <v>65.589100000000002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143.35</v>
      </c>
      <c r="D151" s="38">
        <v>144.29999999999998</v>
      </c>
      <c r="E151" s="38">
        <v>141.74999999999997</v>
      </c>
      <c r="F151" s="38">
        <v>140.14999999999998</v>
      </c>
      <c r="G151" s="38">
        <v>137.59999999999997</v>
      </c>
      <c r="H151" s="38">
        <v>145.89999999999998</v>
      </c>
      <c r="I151" s="38">
        <v>148.44999999999999</v>
      </c>
      <c r="J151" s="38">
        <v>150.04999999999998</v>
      </c>
      <c r="K151" s="31">
        <v>146.85</v>
      </c>
      <c r="L151" s="31">
        <v>142.69999999999999</v>
      </c>
      <c r="M151" s="31">
        <v>187.91002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1011.65</v>
      </c>
      <c r="D152" s="38">
        <v>1007.4</v>
      </c>
      <c r="E152" s="38">
        <v>992.25</v>
      </c>
      <c r="F152" s="38">
        <v>972.85</v>
      </c>
      <c r="G152" s="38">
        <v>957.7</v>
      </c>
      <c r="H152" s="38">
        <v>1026.8</v>
      </c>
      <c r="I152" s="38">
        <v>1041.9499999999998</v>
      </c>
      <c r="J152" s="38">
        <v>1061.3499999999999</v>
      </c>
      <c r="K152" s="31">
        <v>1022.55</v>
      </c>
      <c r="L152" s="31">
        <v>988</v>
      </c>
      <c r="M152" s="31">
        <v>4.7462799999999996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3862.9</v>
      </c>
      <c r="D153" s="38">
        <v>3855.7166666666667</v>
      </c>
      <c r="E153" s="38">
        <v>3821.7833333333333</v>
      </c>
      <c r="F153" s="38">
        <v>3780.6666666666665</v>
      </c>
      <c r="G153" s="38">
        <v>3746.7333333333331</v>
      </c>
      <c r="H153" s="38">
        <v>3896.8333333333335</v>
      </c>
      <c r="I153" s="38">
        <v>3930.7666666666669</v>
      </c>
      <c r="J153" s="38">
        <v>3971.8833333333337</v>
      </c>
      <c r="K153" s="31">
        <v>3889.65</v>
      </c>
      <c r="L153" s="31">
        <v>3814.6</v>
      </c>
      <c r="M153" s="31">
        <v>0.43575999999999998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249.35</v>
      </c>
      <c r="D154" s="38">
        <v>248.88333333333335</v>
      </c>
      <c r="E154" s="38">
        <v>246.76666666666671</v>
      </c>
      <c r="F154" s="38">
        <v>244.18333333333337</v>
      </c>
      <c r="G154" s="38">
        <v>242.06666666666672</v>
      </c>
      <c r="H154" s="38">
        <v>251.4666666666667</v>
      </c>
      <c r="I154" s="38">
        <v>253.58333333333331</v>
      </c>
      <c r="J154" s="38">
        <v>256.16666666666669</v>
      </c>
      <c r="K154" s="31">
        <v>251</v>
      </c>
      <c r="L154" s="31">
        <v>246.3</v>
      </c>
      <c r="M154" s="31">
        <v>10.89199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162.80000000000001</v>
      </c>
      <c r="D155" s="38">
        <v>162.85000000000002</v>
      </c>
      <c r="E155" s="38">
        <v>161.30000000000004</v>
      </c>
      <c r="F155" s="38">
        <v>159.80000000000001</v>
      </c>
      <c r="G155" s="38">
        <v>158.25000000000003</v>
      </c>
      <c r="H155" s="38">
        <v>164.35000000000005</v>
      </c>
      <c r="I155" s="38">
        <v>165.9</v>
      </c>
      <c r="J155" s="38">
        <v>167.40000000000006</v>
      </c>
      <c r="K155" s="31">
        <v>164.4</v>
      </c>
      <c r="L155" s="31">
        <v>161.35</v>
      </c>
      <c r="M155" s="31">
        <v>87.953419999999994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36721.599999999999</v>
      </c>
      <c r="D156" s="38">
        <v>36921.950000000004</v>
      </c>
      <c r="E156" s="38">
        <v>36463.900000000009</v>
      </c>
      <c r="F156" s="38">
        <v>36206.200000000004</v>
      </c>
      <c r="G156" s="38">
        <v>35748.150000000009</v>
      </c>
      <c r="H156" s="38">
        <v>37179.650000000009</v>
      </c>
      <c r="I156" s="38">
        <v>37637.700000000012</v>
      </c>
      <c r="J156" s="38">
        <v>37895.400000000009</v>
      </c>
      <c r="K156" s="31">
        <v>37380</v>
      </c>
      <c r="L156" s="31">
        <v>36664.25</v>
      </c>
      <c r="M156" s="31">
        <v>0.30541000000000001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1199.55</v>
      </c>
      <c r="D157" s="38">
        <v>1196.5</v>
      </c>
      <c r="E157" s="38">
        <v>1183.05</v>
      </c>
      <c r="F157" s="38">
        <v>1166.55</v>
      </c>
      <c r="G157" s="38">
        <v>1153.0999999999999</v>
      </c>
      <c r="H157" s="38">
        <v>1213</v>
      </c>
      <c r="I157" s="38">
        <v>1226.4499999999998</v>
      </c>
      <c r="J157" s="38">
        <v>1242.95</v>
      </c>
      <c r="K157" s="31">
        <v>1209.95</v>
      </c>
      <c r="L157" s="31">
        <v>1180</v>
      </c>
      <c r="M157" s="31">
        <v>3.5533299999999999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853.45</v>
      </c>
      <c r="D158" s="38">
        <v>853.80000000000007</v>
      </c>
      <c r="E158" s="38">
        <v>845.60000000000014</v>
      </c>
      <c r="F158" s="38">
        <v>837.75000000000011</v>
      </c>
      <c r="G158" s="38">
        <v>829.55000000000018</v>
      </c>
      <c r="H158" s="38">
        <v>861.65000000000009</v>
      </c>
      <c r="I158" s="38">
        <v>869.85000000000014</v>
      </c>
      <c r="J158" s="38">
        <v>877.7</v>
      </c>
      <c r="K158" s="31">
        <v>862</v>
      </c>
      <c r="L158" s="31">
        <v>845.95</v>
      </c>
      <c r="M158" s="31">
        <v>35.11139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950.15</v>
      </c>
      <c r="D159" s="38">
        <v>947.0333333333333</v>
      </c>
      <c r="E159" s="38">
        <v>939.26666666666665</v>
      </c>
      <c r="F159" s="38">
        <v>928.38333333333333</v>
      </c>
      <c r="G159" s="38">
        <v>920.61666666666667</v>
      </c>
      <c r="H159" s="38">
        <v>957.91666666666663</v>
      </c>
      <c r="I159" s="38">
        <v>965.68333333333328</v>
      </c>
      <c r="J159" s="38">
        <v>976.56666666666661</v>
      </c>
      <c r="K159" s="31">
        <v>954.8</v>
      </c>
      <c r="L159" s="31">
        <v>936.15</v>
      </c>
      <c r="M159" s="31">
        <v>15.658469999999999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4856.3</v>
      </c>
      <c r="D160" s="38">
        <v>4847.833333333333</v>
      </c>
      <c r="E160" s="38">
        <v>4826.5166666666664</v>
      </c>
      <c r="F160" s="38">
        <v>4796.7333333333336</v>
      </c>
      <c r="G160" s="38">
        <v>4775.416666666667</v>
      </c>
      <c r="H160" s="38">
        <v>4877.6166666666659</v>
      </c>
      <c r="I160" s="38">
        <v>4898.9333333333334</v>
      </c>
      <c r="J160" s="38">
        <v>4928.7166666666653</v>
      </c>
      <c r="K160" s="31">
        <v>4869.1499999999996</v>
      </c>
      <c r="L160" s="31">
        <v>4818.05</v>
      </c>
      <c r="M160" s="31">
        <v>4.12181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226.1</v>
      </c>
      <c r="D161" s="38">
        <v>225.58333333333334</v>
      </c>
      <c r="E161" s="38">
        <v>224.16666666666669</v>
      </c>
      <c r="F161" s="38">
        <v>222.23333333333335</v>
      </c>
      <c r="G161" s="38">
        <v>220.81666666666669</v>
      </c>
      <c r="H161" s="38">
        <v>227.51666666666668</v>
      </c>
      <c r="I161" s="38">
        <v>228.93333333333337</v>
      </c>
      <c r="J161" s="38">
        <v>230.86666666666667</v>
      </c>
      <c r="K161" s="31">
        <v>227</v>
      </c>
      <c r="L161" s="31">
        <v>223.65</v>
      </c>
      <c r="M161" s="31">
        <v>15.72523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223.3</v>
      </c>
      <c r="D162" s="38">
        <v>223.25</v>
      </c>
      <c r="E162" s="38">
        <v>221.15</v>
      </c>
      <c r="F162" s="38">
        <v>219</v>
      </c>
      <c r="G162" s="38">
        <v>216.9</v>
      </c>
      <c r="H162" s="38">
        <v>225.4</v>
      </c>
      <c r="I162" s="38">
        <v>227.50000000000003</v>
      </c>
      <c r="J162" s="38">
        <v>229.65</v>
      </c>
      <c r="K162" s="31">
        <v>225.35</v>
      </c>
      <c r="L162" s="31">
        <v>221.1</v>
      </c>
      <c r="M162" s="31">
        <v>77.082970000000003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14657.8</v>
      </c>
      <c r="D163" s="38">
        <v>14613.9</v>
      </c>
      <c r="E163" s="38">
        <v>14512.9</v>
      </c>
      <c r="F163" s="38">
        <v>14368</v>
      </c>
      <c r="G163" s="38">
        <v>14267</v>
      </c>
      <c r="H163" s="38">
        <v>14758.8</v>
      </c>
      <c r="I163" s="38">
        <v>14859.8</v>
      </c>
      <c r="J163" s="38">
        <v>15004.699999999999</v>
      </c>
      <c r="K163" s="31">
        <v>14714.9</v>
      </c>
      <c r="L163" s="31">
        <v>14469</v>
      </c>
      <c r="M163" s="31">
        <v>4.8590000000000001E-2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2608.85</v>
      </c>
      <c r="D164" s="38">
        <v>2603.4833333333331</v>
      </c>
      <c r="E164" s="38">
        <v>2580.3666666666663</v>
      </c>
      <c r="F164" s="38">
        <v>2551.8833333333332</v>
      </c>
      <c r="G164" s="38">
        <v>2528.7666666666664</v>
      </c>
      <c r="H164" s="38">
        <v>2631.9666666666662</v>
      </c>
      <c r="I164" s="38">
        <v>2655.083333333333</v>
      </c>
      <c r="J164" s="38">
        <v>2683.5666666666662</v>
      </c>
      <c r="K164" s="31">
        <v>2626.6</v>
      </c>
      <c r="L164" s="31">
        <v>2575</v>
      </c>
      <c r="M164" s="31">
        <v>5.4393200000000004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3857.05</v>
      </c>
      <c r="D165" s="38">
        <v>3852.9166666666665</v>
      </c>
      <c r="E165" s="38">
        <v>3837.1833333333329</v>
      </c>
      <c r="F165" s="38">
        <v>3817.3166666666666</v>
      </c>
      <c r="G165" s="38">
        <v>3801.583333333333</v>
      </c>
      <c r="H165" s="38">
        <v>3872.7833333333328</v>
      </c>
      <c r="I165" s="38">
        <v>3888.5166666666664</v>
      </c>
      <c r="J165" s="38">
        <v>3908.3833333333328</v>
      </c>
      <c r="K165" s="31">
        <v>3868.65</v>
      </c>
      <c r="L165" s="31">
        <v>3833.05</v>
      </c>
      <c r="M165" s="31">
        <v>1.0837000000000001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58.6</v>
      </c>
      <c r="D166" s="38">
        <v>58.166666666666664</v>
      </c>
      <c r="E166" s="38">
        <v>57.233333333333327</v>
      </c>
      <c r="F166" s="38">
        <v>55.86666666666666</v>
      </c>
      <c r="G166" s="38">
        <v>54.933333333333323</v>
      </c>
      <c r="H166" s="38">
        <v>59.533333333333331</v>
      </c>
      <c r="I166" s="38">
        <v>60.466666666666669</v>
      </c>
      <c r="J166" s="38">
        <v>61.833333333333336</v>
      </c>
      <c r="K166" s="31">
        <v>59.1</v>
      </c>
      <c r="L166" s="31">
        <v>56.8</v>
      </c>
      <c r="M166" s="31">
        <v>1412.1105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691.6</v>
      </c>
      <c r="D167" s="38">
        <v>693.58333333333337</v>
      </c>
      <c r="E167" s="38">
        <v>685.16666666666674</v>
      </c>
      <c r="F167" s="38">
        <v>678.73333333333335</v>
      </c>
      <c r="G167" s="38">
        <v>670.31666666666672</v>
      </c>
      <c r="H167" s="38">
        <v>700.01666666666677</v>
      </c>
      <c r="I167" s="38">
        <v>708.43333333333351</v>
      </c>
      <c r="J167" s="38">
        <v>714.86666666666679</v>
      </c>
      <c r="K167" s="31">
        <v>702</v>
      </c>
      <c r="L167" s="31">
        <v>687.15</v>
      </c>
      <c r="M167" s="31">
        <v>13.16315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3552.7</v>
      </c>
      <c r="D168" s="38">
        <v>3544.2999999999997</v>
      </c>
      <c r="E168" s="38">
        <v>3520.5999999999995</v>
      </c>
      <c r="F168" s="38">
        <v>3488.4999999999995</v>
      </c>
      <c r="G168" s="38">
        <v>3464.7999999999993</v>
      </c>
      <c r="H168" s="38">
        <v>3576.3999999999996</v>
      </c>
      <c r="I168" s="38">
        <v>3600.0999999999995</v>
      </c>
      <c r="J168" s="38">
        <v>3632.2</v>
      </c>
      <c r="K168" s="31">
        <v>3568</v>
      </c>
      <c r="L168" s="31">
        <v>3512.2</v>
      </c>
      <c r="M168" s="31">
        <v>2.4620899999999999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368.4</v>
      </c>
      <c r="D169" s="38">
        <v>367.8</v>
      </c>
      <c r="E169" s="38">
        <v>359.6</v>
      </c>
      <c r="F169" s="38">
        <v>350.8</v>
      </c>
      <c r="G169" s="38">
        <v>342.6</v>
      </c>
      <c r="H169" s="38">
        <v>376.6</v>
      </c>
      <c r="I169" s="38">
        <v>384.79999999999995</v>
      </c>
      <c r="J169" s="38">
        <v>393.6</v>
      </c>
      <c r="K169" s="31">
        <v>376</v>
      </c>
      <c r="L169" s="31">
        <v>359</v>
      </c>
      <c r="M169" s="31">
        <v>98.320179999999993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253.25</v>
      </c>
      <c r="D170" s="38">
        <v>252.23333333333335</v>
      </c>
      <c r="E170" s="38">
        <v>250.51666666666671</v>
      </c>
      <c r="F170" s="38">
        <v>247.78333333333336</v>
      </c>
      <c r="G170" s="38">
        <v>246.06666666666672</v>
      </c>
      <c r="H170" s="38">
        <v>254.9666666666667</v>
      </c>
      <c r="I170" s="38">
        <v>256.68333333333334</v>
      </c>
      <c r="J170" s="38">
        <v>259.41666666666669</v>
      </c>
      <c r="K170" s="31">
        <v>253.95</v>
      </c>
      <c r="L170" s="31">
        <v>249.5</v>
      </c>
      <c r="M170" s="31">
        <v>40.056809999999999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577.1</v>
      </c>
      <c r="D171" s="38">
        <v>574.1</v>
      </c>
      <c r="E171" s="38">
        <v>568</v>
      </c>
      <c r="F171" s="38">
        <v>558.9</v>
      </c>
      <c r="G171" s="38">
        <v>552.79999999999995</v>
      </c>
      <c r="H171" s="38">
        <v>583.20000000000005</v>
      </c>
      <c r="I171" s="38">
        <v>589.30000000000018</v>
      </c>
      <c r="J171" s="38">
        <v>598.40000000000009</v>
      </c>
      <c r="K171" s="31">
        <v>580.20000000000005</v>
      </c>
      <c r="L171" s="31">
        <v>565</v>
      </c>
      <c r="M171" s="31">
        <v>2.9276499999999999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940.85</v>
      </c>
      <c r="D172" s="38">
        <v>938.6</v>
      </c>
      <c r="E172" s="38">
        <v>932.2</v>
      </c>
      <c r="F172" s="38">
        <v>923.55000000000007</v>
      </c>
      <c r="G172" s="38">
        <v>917.15000000000009</v>
      </c>
      <c r="H172" s="38">
        <v>947.25</v>
      </c>
      <c r="I172" s="38">
        <v>953.64999999999986</v>
      </c>
      <c r="J172" s="38">
        <v>962.3</v>
      </c>
      <c r="K172" s="31">
        <v>945</v>
      </c>
      <c r="L172" s="31">
        <v>929.95</v>
      </c>
      <c r="M172" s="31">
        <v>2.18648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166.5</v>
      </c>
      <c r="D173" s="38">
        <v>165.96666666666667</v>
      </c>
      <c r="E173" s="38">
        <v>164.93333333333334</v>
      </c>
      <c r="F173" s="38">
        <v>163.36666666666667</v>
      </c>
      <c r="G173" s="38">
        <v>162.33333333333334</v>
      </c>
      <c r="H173" s="38">
        <v>167.53333333333333</v>
      </c>
      <c r="I173" s="38">
        <v>168.56666666666669</v>
      </c>
      <c r="J173" s="38">
        <v>170.13333333333333</v>
      </c>
      <c r="K173" s="31">
        <v>167</v>
      </c>
      <c r="L173" s="31">
        <v>164.4</v>
      </c>
      <c r="M173" s="31">
        <v>56.213749999999997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2584.5</v>
      </c>
      <c r="D174" s="38">
        <v>2589.7666666666669</v>
      </c>
      <c r="E174" s="38">
        <v>2570.5333333333338</v>
      </c>
      <c r="F174" s="38">
        <v>2556.5666666666671</v>
      </c>
      <c r="G174" s="38">
        <v>2537.3333333333339</v>
      </c>
      <c r="H174" s="38">
        <v>2603.7333333333336</v>
      </c>
      <c r="I174" s="38">
        <v>2622.9666666666662</v>
      </c>
      <c r="J174" s="38">
        <v>2636.9333333333334</v>
      </c>
      <c r="K174" s="31">
        <v>2609</v>
      </c>
      <c r="L174" s="31">
        <v>2575.8000000000002</v>
      </c>
      <c r="M174" s="31">
        <v>47.294789999999999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88.05</v>
      </c>
      <c r="D175" s="38">
        <v>88.116666666666674</v>
      </c>
      <c r="E175" s="38">
        <v>87.533333333333346</v>
      </c>
      <c r="F175" s="38">
        <v>87.016666666666666</v>
      </c>
      <c r="G175" s="38">
        <v>86.433333333333337</v>
      </c>
      <c r="H175" s="38">
        <v>88.633333333333354</v>
      </c>
      <c r="I175" s="38">
        <v>89.216666666666669</v>
      </c>
      <c r="J175" s="38">
        <v>89.733333333333363</v>
      </c>
      <c r="K175" s="31">
        <v>88.7</v>
      </c>
      <c r="L175" s="31">
        <v>87.6</v>
      </c>
      <c r="M175" s="31">
        <v>123.58194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836.45</v>
      </c>
      <c r="D176" s="38">
        <v>836.68333333333339</v>
      </c>
      <c r="E176" s="38">
        <v>829.56666666666683</v>
      </c>
      <c r="F176" s="38">
        <v>822.68333333333339</v>
      </c>
      <c r="G176" s="38">
        <v>815.56666666666683</v>
      </c>
      <c r="H176" s="38">
        <v>843.56666666666683</v>
      </c>
      <c r="I176" s="38">
        <v>850.68333333333339</v>
      </c>
      <c r="J176" s="38">
        <v>857.56666666666683</v>
      </c>
      <c r="K176" s="31">
        <v>843.8</v>
      </c>
      <c r="L176" s="31">
        <v>829.8</v>
      </c>
      <c r="M176" s="31">
        <v>12.580959999999999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1291.55</v>
      </c>
      <c r="D177" s="38">
        <v>1297.7833333333333</v>
      </c>
      <c r="E177" s="38">
        <v>1278.8666666666666</v>
      </c>
      <c r="F177" s="38">
        <v>1266.1833333333332</v>
      </c>
      <c r="G177" s="38">
        <v>1247.2666666666664</v>
      </c>
      <c r="H177" s="38">
        <v>1310.4666666666667</v>
      </c>
      <c r="I177" s="38">
        <v>1329.3833333333337</v>
      </c>
      <c r="J177" s="38">
        <v>1342.0666666666668</v>
      </c>
      <c r="K177" s="31">
        <v>1316.7</v>
      </c>
      <c r="L177" s="31">
        <v>1285.0999999999999</v>
      </c>
      <c r="M177" s="31">
        <v>9.6070399999999996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590.6</v>
      </c>
      <c r="D178" s="38">
        <v>590.83333333333337</v>
      </c>
      <c r="E178" s="38">
        <v>587.9666666666667</v>
      </c>
      <c r="F178" s="38">
        <v>585.33333333333337</v>
      </c>
      <c r="G178" s="38">
        <v>582.4666666666667</v>
      </c>
      <c r="H178" s="38">
        <v>593.4666666666667</v>
      </c>
      <c r="I178" s="38">
        <v>596.33333333333326</v>
      </c>
      <c r="J178" s="38">
        <v>598.9666666666667</v>
      </c>
      <c r="K178" s="31">
        <v>593.70000000000005</v>
      </c>
      <c r="L178" s="31">
        <v>588.20000000000005</v>
      </c>
      <c r="M178" s="31">
        <v>135.98114000000001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24432.5</v>
      </c>
      <c r="D179" s="38">
        <v>24331.966666666664</v>
      </c>
      <c r="E179" s="38">
        <v>24104.133333333328</v>
      </c>
      <c r="F179" s="38">
        <v>23775.766666666663</v>
      </c>
      <c r="G179" s="38">
        <v>23547.933333333327</v>
      </c>
      <c r="H179" s="38">
        <v>24660.333333333328</v>
      </c>
      <c r="I179" s="38">
        <v>24888.166666666664</v>
      </c>
      <c r="J179" s="38">
        <v>25216.533333333329</v>
      </c>
      <c r="K179" s="31">
        <v>24559.8</v>
      </c>
      <c r="L179" s="31">
        <v>24003.599999999999</v>
      </c>
      <c r="M179" s="31">
        <v>0.43292000000000003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1802.25</v>
      </c>
      <c r="D180" s="38">
        <v>1799.7166666666665</v>
      </c>
      <c r="E180" s="38">
        <v>1771.4333333333329</v>
      </c>
      <c r="F180" s="38">
        <v>1740.6166666666666</v>
      </c>
      <c r="G180" s="38">
        <v>1712.333333333333</v>
      </c>
      <c r="H180" s="38">
        <v>1830.5333333333328</v>
      </c>
      <c r="I180" s="38">
        <v>1858.8166666666662</v>
      </c>
      <c r="J180" s="38">
        <v>1889.6333333333328</v>
      </c>
      <c r="K180" s="31">
        <v>1828</v>
      </c>
      <c r="L180" s="31">
        <v>1768.9</v>
      </c>
      <c r="M180" s="31">
        <v>26.316210000000002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3710</v>
      </c>
      <c r="D181" s="38">
        <v>3723.0833333333335</v>
      </c>
      <c r="E181" s="38">
        <v>3687.166666666667</v>
      </c>
      <c r="F181" s="38">
        <v>3664.3333333333335</v>
      </c>
      <c r="G181" s="38">
        <v>3628.416666666667</v>
      </c>
      <c r="H181" s="38">
        <v>3745.916666666667</v>
      </c>
      <c r="I181" s="38">
        <v>3781.8333333333339</v>
      </c>
      <c r="J181" s="38">
        <v>3804.666666666667</v>
      </c>
      <c r="K181" s="31">
        <v>3759</v>
      </c>
      <c r="L181" s="31">
        <v>3700.25</v>
      </c>
      <c r="M181" s="31">
        <v>2.2954699999999999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515.79999999999995</v>
      </c>
      <c r="D182" s="38">
        <v>514.0333333333333</v>
      </c>
      <c r="E182" s="38">
        <v>510.81666666666661</v>
      </c>
      <c r="F182" s="38">
        <v>505.83333333333331</v>
      </c>
      <c r="G182" s="38">
        <v>502.61666666666662</v>
      </c>
      <c r="H182" s="38">
        <v>519.01666666666665</v>
      </c>
      <c r="I182" s="38">
        <v>522.23333333333335</v>
      </c>
      <c r="J182" s="38">
        <v>527.21666666666658</v>
      </c>
      <c r="K182" s="31">
        <v>517.25</v>
      </c>
      <c r="L182" s="31">
        <v>509.05</v>
      </c>
      <c r="M182" s="31">
        <v>8.6680700000000002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2224.65</v>
      </c>
      <c r="D183" s="38">
        <v>2243.2166666666667</v>
      </c>
      <c r="E183" s="38">
        <v>2201.4333333333334</v>
      </c>
      <c r="F183" s="38">
        <v>2178.2166666666667</v>
      </c>
      <c r="G183" s="38">
        <v>2136.4333333333334</v>
      </c>
      <c r="H183" s="38">
        <v>2266.4333333333334</v>
      </c>
      <c r="I183" s="38">
        <v>2308.2166666666672</v>
      </c>
      <c r="J183" s="38">
        <v>2331.4333333333334</v>
      </c>
      <c r="K183" s="31">
        <v>2285</v>
      </c>
      <c r="L183" s="31">
        <v>2220</v>
      </c>
      <c r="M183" s="31">
        <v>8.1306200000000004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1044.7</v>
      </c>
      <c r="D184" s="38">
        <v>1048.3500000000001</v>
      </c>
      <c r="E184" s="38">
        <v>1039.0000000000002</v>
      </c>
      <c r="F184" s="38">
        <v>1033.3000000000002</v>
      </c>
      <c r="G184" s="38">
        <v>1023.9500000000003</v>
      </c>
      <c r="H184" s="38">
        <v>1054.0500000000002</v>
      </c>
      <c r="I184" s="38">
        <v>1063.4000000000001</v>
      </c>
      <c r="J184" s="38">
        <v>1069.1000000000001</v>
      </c>
      <c r="K184" s="31">
        <v>1057.7</v>
      </c>
      <c r="L184" s="31">
        <v>1042.6500000000001</v>
      </c>
      <c r="M184" s="31">
        <v>18.407160000000001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443.45</v>
      </c>
      <c r="D185" s="38">
        <v>443.56666666666666</v>
      </c>
      <c r="E185" s="38">
        <v>440.18333333333334</v>
      </c>
      <c r="F185" s="38">
        <v>436.91666666666669</v>
      </c>
      <c r="G185" s="38">
        <v>433.53333333333336</v>
      </c>
      <c r="H185" s="38">
        <v>446.83333333333331</v>
      </c>
      <c r="I185" s="38">
        <v>450.21666666666664</v>
      </c>
      <c r="J185" s="38">
        <v>453.48333333333329</v>
      </c>
      <c r="K185" s="31">
        <v>446.95</v>
      </c>
      <c r="L185" s="31">
        <v>440.3</v>
      </c>
      <c r="M185" s="31">
        <v>4.1105499999999999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754.95</v>
      </c>
      <c r="D186" s="38">
        <v>752</v>
      </c>
      <c r="E186" s="38">
        <v>743.3</v>
      </c>
      <c r="F186" s="38">
        <v>731.65</v>
      </c>
      <c r="G186" s="38">
        <v>722.94999999999993</v>
      </c>
      <c r="H186" s="38">
        <v>763.65</v>
      </c>
      <c r="I186" s="38">
        <v>772.35</v>
      </c>
      <c r="J186" s="38">
        <v>784</v>
      </c>
      <c r="K186" s="31">
        <v>760.7</v>
      </c>
      <c r="L186" s="31">
        <v>740.35</v>
      </c>
      <c r="M186" s="31">
        <v>6.9891199999999998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1007.35</v>
      </c>
      <c r="D187" s="38">
        <v>1009.1333333333332</v>
      </c>
      <c r="E187" s="38">
        <v>1001.7666666666664</v>
      </c>
      <c r="F187" s="38">
        <v>996.18333333333317</v>
      </c>
      <c r="G187" s="38">
        <v>988.81666666666638</v>
      </c>
      <c r="H187" s="38">
        <v>1014.7166666666665</v>
      </c>
      <c r="I187" s="38">
        <v>1022.0833333333333</v>
      </c>
      <c r="J187" s="38">
        <v>1027.6666666666665</v>
      </c>
      <c r="K187" s="31">
        <v>1016.5</v>
      </c>
      <c r="L187" s="31">
        <v>1003.55</v>
      </c>
      <c r="M187" s="31">
        <v>6.1230000000000002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1538.4</v>
      </c>
      <c r="D188" s="38">
        <v>1541.3333333333333</v>
      </c>
      <c r="E188" s="38">
        <v>1527.6666666666665</v>
      </c>
      <c r="F188" s="38">
        <v>1516.9333333333332</v>
      </c>
      <c r="G188" s="38">
        <v>1503.2666666666664</v>
      </c>
      <c r="H188" s="38">
        <v>1552.0666666666666</v>
      </c>
      <c r="I188" s="38">
        <v>1565.7333333333331</v>
      </c>
      <c r="J188" s="38">
        <v>1576.4666666666667</v>
      </c>
      <c r="K188" s="31">
        <v>1555</v>
      </c>
      <c r="L188" s="31">
        <v>1530.6</v>
      </c>
      <c r="M188" s="31">
        <v>4.4512600000000004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845.9</v>
      </c>
      <c r="D189" s="38">
        <v>849.43333333333339</v>
      </c>
      <c r="E189" s="38">
        <v>837.61666666666679</v>
      </c>
      <c r="F189" s="38">
        <v>829.33333333333337</v>
      </c>
      <c r="G189" s="38">
        <v>817.51666666666677</v>
      </c>
      <c r="H189" s="38">
        <v>857.71666666666681</v>
      </c>
      <c r="I189" s="38">
        <v>869.53333333333342</v>
      </c>
      <c r="J189" s="38">
        <v>877.81666666666683</v>
      </c>
      <c r="K189" s="31">
        <v>861.25</v>
      </c>
      <c r="L189" s="31">
        <v>841.15</v>
      </c>
      <c r="M189" s="31">
        <v>25.37154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7553.05</v>
      </c>
      <c r="D190" s="38">
        <v>7548.1166666666659</v>
      </c>
      <c r="E190" s="38">
        <v>7511.2333333333318</v>
      </c>
      <c r="F190" s="38">
        <v>7469.4166666666661</v>
      </c>
      <c r="G190" s="38">
        <v>7432.5333333333319</v>
      </c>
      <c r="H190" s="38">
        <v>7589.9333333333316</v>
      </c>
      <c r="I190" s="38">
        <v>7626.8166666666648</v>
      </c>
      <c r="J190" s="38">
        <v>7668.6333333333314</v>
      </c>
      <c r="K190" s="31">
        <v>7585</v>
      </c>
      <c r="L190" s="31">
        <v>7506.3</v>
      </c>
      <c r="M190" s="31">
        <v>0.75249999999999995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588.25</v>
      </c>
      <c r="D191" s="38">
        <v>588.73333333333335</v>
      </c>
      <c r="E191" s="38">
        <v>584.4666666666667</v>
      </c>
      <c r="F191" s="38">
        <v>580.68333333333339</v>
      </c>
      <c r="G191" s="38">
        <v>576.41666666666674</v>
      </c>
      <c r="H191" s="38">
        <v>592.51666666666665</v>
      </c>
      <c r="I191" s="38">
        <v>596.7833333333333</v>
      </c>
      <c r="J191" s="38">
        <v>600.56666666666661</v>
      </c>
      <c r="K191" s="31">
        <v>593</v>
      </c>
      <c r="L191" s="31">
        <v>584.95000000000005</v>
      </c>
      <c r="M191" s="31">
        <v>87.159189999999995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221.7</v>
      </c>
      <c r="D192" s="38">
        <v>222</v>
      </c>
      <c r="E192" s="38">
        <v>220.25</v>
      </c>
      <c r="F192" s="38">
        <v>218.8</v>
      </c>
      <c r="G192" s="38">
        <v>217.05</v>
      </c>
      <c r="H192" s="38">
        <v>223.45</v>
      </c>
      <c r="I192" s="38">
        <v>225.2</v>
      </c>
      <c r="J192" s="38">
        <v>226.64999999999998</v>
      </c>
      <c r="K192" s="31">
        <v>223.75</v>
      </c>
      <c r="L192" s="31">
        <v>220.55</v>
      </c>
      <c r="M192" s="31">
        <v>58.793419999999998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112.95</v>
      </c>
      <c r="D193" s="38">
        <v>112.89999999999999</v>
      </c>
      <c r="E193" s="38">
        <v>112.24999999999999</v>
      </c>
      <c r="F193" s="38">
        <v>111.55</v>
      </c>
      <c r="G193" s="38">
        <v>110.89999999999999</v>
      </c>
      <c r="H193" s="38">
        <v>113.59999999999998</v>
      </c>
      <c r="I193" s="38">
        <v>114.24999999999999</v>
      </c>
      <c r="J193" s="38">
        <v>114.94999999999997</v>
      </c>
      <c r="K193" s="31">
        <v>113.55</v>
      </c>
      <c r="L193" s="31">
        <v>112.2</v>
      </c>
      <c r="M193" s="31">
        <v>278.77179999999998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3319.95</v>
      </c>
      <c r="D194" s="38">
        <v>3317.9833333333336</v>
      </c>
      <c r="E194" s="38">
        <v>3306.9666666666672</v>
      </c>
      <c r="F194" s="38">
        <v>3293.9833333333336</v>
      </c>
      <c r="G194" s="38">
        <v>3282.9666666666672</v>
      </c>
      <c r="H194" s="38">
        <v>3330.9666666666672</v>
      </c>
      <c r="I194" s="38">
        <v>3341.9833333333336</v>
      </c>
      <c r="J194" s="38">
        <v>3354.9666666666672</v>
      </c>
      <c r="K194" s="31">
        <v>3329</v>
      </c>
      <c r="L194" s="31">
        <v>3305</v>
      </c>
      <c r="M194" s="31">
        <v>14.53008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1175</v>
      </c>
      <c r="D195" s="38">
        <v>1168.8166666666666</v>
      </c>
      <c r="E195" s="38">
        <v>1152.6833333333332</v>
      </c>
      <c r="F195" s="38">
        <v>1130.3666666666666</v>
      </c>
      <c r="G195" s="38">
        <v>1114.2333333333331</v>
      </c>
      <c r="H195" s="38">
        <v>1191.1333333333332</v>
      </c>
      <c r="I195" s="38">
        <v>1207.2666666666664</v>
      </c>
      <c r="J195" s="38">
        <v>1229.5833333333333</v>
      </c>
      <c r="K195" s="31">
        <v>1184.95</v>
      </c>
      <c r="L195" s="31">
        <v>1146.5</v>
      </c>
      <c r="M195" s="31">
        <v>37.328380000000003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3156.75</v>
      </c>
      <c r="D196" s="38">
        <v>3162.9666666666667</v>
      </c>
      <c r="E196" s="38">
        <v>3136.0333333333333</v>
      </c>
      <c r="F196" s="38">
        <v>3115.3166666666666</v>
      </c>
      <c r="G196" s="38">
        <v>3088.3833333333332</v>
      </c>
      <c r="H196" s="38">
        <v>3183.6833333333334</v>
      </c>
      <c r="I196" s="38">
        <v>3210.6166666666668</v>
      </c>
      <c r="J196" s="38">
        <v>3231.3333333333335</v>
      </c>
      <c r="K196" s="31">
        <v>3189.9</v>
      </c>
      <c r="L196" s="31">
        <v>3142.25</v>
      </c>
      <c r="M196" s="31">
        <v>1.05629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3099.85</v>
      </c>
      <c r="D197" s="38">
        <v>3092.25</v>
      </c>
      <c r="E197" s="38">
        <v>3070.6</v>
      </c>
      <c r="F197" s="38">
        <v>3041.35</v>
      </c>
      <c r="G197" s="38">
        <v>3019.7</v>
      </c>
      <c r="H197" s="38">
        <v>3121.5</v>
      </c>
      <c r="I197" s="38">
        <v>3143.1499999999996</v>
      </c>
      <c r="J197" s="38">
        <v>3172.4</v>
      </c>
      <c r="K197" s="31">
        <v>3113.9</v>
      </c>
      <c r="L197" s="31">
        <v>3063</v>
      </c>
      <c r="M197" s="31">
        <v>6.4366300000000001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1886</v>
      </c>
      <c r="D198" s="38">
        <v>1886.6499999999999</v>
      </c>
      <c r="E198" s="38">
        <v>1865.9499999999998</v>
      </c>
      <c r="F198" s="38">
        <v>1845.8999999999999</v>
      </c>
      <c r="G198" s="38">
        <v>1825.1999999999998</v>
      </c>
      <c r="H198" s="38">
        <v>1906.6999999999998</v>
      </c>
      <c r="I198" s="38">
        <v>1927.4</v>
      </c>
      <c r="J198" s="38">
        <v>1947.4499999999998</v>
      </c>
      <c r="K198" s="31">
        <v>1907.35</v>
      </c>
      <c r="L198" s="31">
        <v>1866.6</v>
      </c>
      <c r="M198" s="31">
        <v>3.1030899999999999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609.70000000000005</v>
      </c>
      <c r="D199" s="38">
        <v>607.5</v>
      </c>
      <c r="E199" s="38">
        <v>595.1</v>
      </c>
      <c r="F199" s="38">
        <v>580.5</v>
      </c>
      <c r="G199" s="38">
        <v>568.1</v>
      </c>
      <c r="H199" s="38">
        <v>622.1</v>
      </c>
      <c r="I199" s="38">
        <v>634.50000000000011</v>
      </c>
      <c r="J199" s="38">
        <v>649.1</v>
      </c>
      <c r="K199" s="31">
        <v>619.9</v>
      </c>
      <c r="L199" s="31">
        <v>592.9</v>
      </c>
      <c r="M199" s="31">
        <v>13.67642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1731.7</v>
      </c>
      <c r="D200" s="38">
        <v>1726.5666666666666</v>
      </c>
      <c r="E200" s="38">
        <v>1707.1333333333332</v>
      </c>
      <c r="F200" s="38">
        <v>1682.5666666666666</v>
      </c>
      <c r="G200" s="38">
        <v>1663.1333333333332</v>
      </c>
      <c r="H200" s="38">
        <v>1751.1333333333332</v>
      </c>
      <c r="I200" s="38">
        <v>1770.5666666666666</v>
      </c>
      <c r="J200" s="38">
        <v>1795.1333333333332</v>
      </c>
      <c r="K200" s="31">
        <v>1746</v>
      </c>
      <c r="L200" s="31">
        <v>1702</v>
      </c>
      <c r="M200" s="31">
        <v>5.0276899999999998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33.35</v>
      </c>
      <c r="D201" s="38">
        <v>33.4</v>
      </c>
      <c r="E201" s="38">
        <v>33.199999999999996</v>
      </c>
      <c r="F201" s="38">
        <v>33.049999999999997</v>
      </c>
      <c r="G201" s="38">
        <v>32.849999999999994</v>
      </c>
      <c r="H201" s="38">
        <v>33.549999999999997</v>
      </c>
      <c r="I201" s="38">
        <v>33.75</v>
      </c>
      <c r="J201" s="38">
        <v>33.9</v>
      </c>
      <c r="K201" s="31">
        <v>33.6</v>
      </c>
      <c r="L201" s="31">
        <v>33.25</v>
      </c>
      <c r="M201" s="31">
        <v>43.209290000000003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75.599999999999994</v>
      </c>
      <c r="D202" s="38">
        <v>76.05</v>
      </c>
      <c r="E202" s="38">
        <v>74.399999999999991</v>
      </c>
      <c r="F202" s="38">
        <v>73.199999999999989</v>
      </c>
      <c r="G202" s="38">
        <v>71.549999999999983</v>
      </c>
      <c r="H202" s="38">
        <v>77.25</v>
      </c>
      <c r="I202" s="38">
        <v>78.900000000000006</v>
      </c>
      <c r="J202" s="38">
        <v>80.100000000000009</v>
      </c>
      <c r="K202" s="31">
        <v>77.7</v>
      </c>
      <c r="L202" s="31">
        <v>74.849999999999994</v>
      </c>
      <c r="M202" s="31">
        <v>77.165639999999996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1319.8</v>
      </c>
      <c r="D203" s="38">
        <v>1312.3833333333332</v>
      </c>
      <c r="E203" s="38">
        <v>1300.9166666666665</v>
      </c>
      <c r="F203" s="38">
        <v>1282.0333333333333</v>
      </c>
      <c r="G203" s="38">
        <v>1270.5666666666666</v>
      </c>
      <c r="H203" s="38">
        <v>1331.2666666666664</v>
      </c>
      <c r="I203" s="38">
        <v>1342.7333333333331</v>
      </c>
      <c r="J203" s="38">
        <v>1361.6166666666663</v>
      </c>
      <c r="K203" s="31">
        <v>1323.85</v>
      </c>
      <c r="L203" s="31">
        <v>1293.5</v>
      </c>
      <c r="M203" s="31">
        <v>17.005710000000001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1521.65</v>
      </c>
      <c r="D204" s="38">
        <v>1522.3666666666668</v>
      </c>
      <c r="E204" s="38">
        <v>1509.7333333333336</v>
      </c>
      <c r="F204" s="38">
        <v>1497.8166666666668</v>
      </c>
      <c r="G204" s="38">
        <v>1485.1833333333336</v>
      </c>
      <c r="H204" s="38">
        <v>1534.2833333333335</v>
      </c>
      <c r="I204" s="38">
        <v>1546.9166666666667</v>
      </c>
      <c r="J204" s="38">
        <v>1558.8333333333335</v>
      </c>
      <c r="K204" s="31">
        <v>1535</v>
      </c>
      <c r="L204" s="31">
        <v>1510.45</v>
      </c>
      <c r="M204" s="31">
        <v>5.6921999999999997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8377.2000000000007</v>
      </c>
      <c r="D205" s="38">
        <v>8390.65</v>
      </c>
      <c r="E205" s="38">
        <v>8329.2999999999993</v>
      </c>
      <c r="F205" s="38">
        <v>8281.4</v>
      </c>
      <c r="G205" s="38">
        <v>8220.0499999999993</v>
      </c>
      <c r="H205" s="38">
        <v>8438.5499999999993</v>
      </c>
      <c r="I205" s="38">
        <v>8499.9000000000015</v>
      </c>
      <c r="J205" s="38">
        <v>8547.7999999999993</v>
      </c>
      <c r="K205" s="31">
        <v>8452</v>
      </c>
      <c r="L205" s="31">
        <v>8342.75</v>
      </c>
      <c r="M205" s="31">
        <v>1.9535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77.650000000000006</v>
      </c>
      <c r="D206" s="38">
        <v>77.083333333333329</v>
      </c>
      <c r="E206" s="38">
        <v>76.316666666666663</v>
      </c>
      <c r="F206" s="38">
        <v>74.983333333333334</v>
      </c>
      <c r="G206" s="38">
        <v>74.216666666666669</v>
      </c>
      <c r="H206" s="38">
        <v>78.416666666666657</v>
      </c>
      <c r="I206" s="38">
        <v>79.183333333333337</v>
      </c>
      <c r="J206" s="38">
        <v>80.516666666666652</v>
      </c>
      <c r="K206" s="31">
        <v>77.849999999999994</v>
      </c>
      <c r="L206" s="31">
        <v>75.75</v>
      </c>
      <c r="M206" s="31">
        <v>206.55727999999999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669.8</v>
      </c>
      <c r="D207" s="38">
        <v>672.66666666666663</v>
      </c>
      <c r="E207" s="38">
        <v>666.33333333333326</v>
      </c>
      <c r="F207" s="38">
        <v>662.86666666666667</v>
      </c>
      <c r="G207" s="38">
        <v>656.5333333333333</v>
      </c>
      <c r="H207" s="38">
        <v>676.13333333333321</v>
      </c>
      <c r="I207" s="38">
        <v>682.46666666666647</v>
      </c>
      <c r="J207" s="38">
        <v>685.93333333333317</v>
      </c>
      <c r="K207" s="31">
        <v>679</v>
      </c>
      <c r="L207" s="31">
        <v>669.2</v>
      </c>
      <c r="M207" s="31">
        <v>22.577660000000002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825.65</v>
      </c>
      <c r="D208" s="38">
        <v>819.43333333333339</v>
      </c>
      <c r="E208" s="38">
        <v>809.36666666666679</v>
      </c>
      <c r="F208" s="38">
        <v>793.08333333333337</v>
      </c>
      <c r="G208" s="38">
        <v>783.01666666666677</v>
      </c>
      <c r="H208" s="38">
        <v>835.71666666666681</v>
      </c>
      <c r="I208" s="38">
        <v>845.78333333333342</v>
      </c>
      <c r="J208" s="38">
        <v>862.06666666666683</v>
      </c>
      <c r="K208" s="31">
        <v>829.5</v>
      </c>
      <c r="L208" s="31">
        <v>803.15</v>
      </c>
      <c r="M208" s="31">
        <v>27.738409999999998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277.45</v>
      </c>
      <c r="D209" s="38">
        <v>277.71666666666664</v>
      </c>
      <c r="E209" s="38">
        <v>276.73333333333329</v>
      </c>
      <c r="F209" s="38">
        <v>276.01666666666665</v>
      </c>
      <c r="G209" s="38">
        <v>275.0333333333333</v>
      </c>
      <c r="H209" s="38">
        <v>278.43333333333328</v>
      </c>
      <c r="I209" s="38">
        <v>279.41666666666663</v>
      </c>
      <c r="J209" s="38">
        <v>280.13333333333327</v>
      </c>
      <c r="K209" s="31">
        <v>278.7</v>
      </c>
      <c r="L209" s="31">
        <v>277</v>
      </c>
      <c r="M209" s="31">
        <v>29.45805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766.65</v>
      </c>
      <c r="D210" s="38">
        <v>763.19999999999993</v>
      </c>
      <c r="E210" s="38">
        <v>757.44999999999982</v>
      </c>
      <c r="F210" s="38">
        <v>748.24999999999989</v>
      </c>
      <c r="G210" s="38">
        <v>742.49999999999977</v>
      </c>
      <c r="H210" s="38">
        <v>772.39999999999986</v>
      </c>
      <c r="I210" s="38">
        <v>778.15000000000009</v>
      </c>
      <c r="J210" s="38">
        <v>787.34999999999991</v>
      </c>
      <c r="K210" s="31">
        <v>768.95</v>
      </c>
      <c r="L210" s="31">
        <v>754</v>
      </c>
      <c r="M210" s="31">
        <v>14.112299999999999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1481.55</v>
      </c>
      <c r="D211" s="38">
        <v>1474.8833333333332</v>
      </c>
      <c r="E211" s="38">
        <v>1464.7666666666664</v>
      </c>
      <c r="F211" s="38">
        <v>1447.9833333333331</v>
      </c>
      <c r="G211" s="38">
        <v>1437.8666666666663</v>
      </c>
      <c r="H211" s="38">
        <v>1491.6666666666665</v>
      </c>
      <c r="I211" s="38">
        <v>1501.7833333333333</v>
      </c>
      <c r="J211" s="38">
        <v>1518.5666666666666</v>
      </c>
      <c r="K211" s="31">
        <v>1485</v>
      </c>
      <c r="L211" s="31">
        <v>1458.1</v>
      </c>
      <c r="M211" s="31">
        <v>0.53585000000000005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393.9</v>
      </c>
      <c r="D212" s="38">
        <v>393.7166666666667</v>
      </c>
      <c r="E212" s="38">
        <v>392.03333333333342</v>
      </c>
      <c r="F212" s="38">
        <v>390.16666666666674</v>
      </c>
      <c r="G212" s="38">
        <v>388.48333333333346</v>
      </c>
      <c r="H212" s="38">
        <v>395.58333333333337</v>
      </c>
      <c r="I212" s="38">
        <v>397.26666666666665</v>
      </c>
      <c r="J212" s="38">
        <v>399.13333333333333</v>
      </c>
      <c r="K212" s="31">
        <v>395.4</v>
      </c>
      <c r="L212" s="31">
        <v>391.85</v>
      </c>
      <c r="M212" s="31">
        <v>61.834789999999998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17.149999999999999</v>
      </c>
      <c r="D213" s="38">
        <v>17.133333333333329</v>
      </c>
      <c r="E213" s="38">
        <v>16.816666666666659</v>
      </c>
      <c r="F213" s="38">
        <v>16.483333333333331</v>
      </c>
      <c r="G213" s="38">
        <v>16.166666666666661</v>
      </c>
      <c r="H213" s="38">
        <v>17.466666666666658</v>
      </c>
      <c r="I213" s="38">
        <v>17.783333333333328</v>
      </c>
      <c r="J213" s="38">
        <v>18.116666666666656</v>
      </c>
      <c r="K213" s="31">
        <v>17.45</v>
      </c>
      <c r="L213" s="31">
        <v>16.8</v>
      </c>
      <c r="M213" s="31">
        <v>2143.4175700000001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183.1</v>
      </c>
      <c r="D214" s="38">
        <v>183.26666666666665</v>
      </c>
      <c r="E214" s="38">
        <v>181.43333333333331</v>
      </c>
      <c r="F214" s="38">
        <v>179.76666666666665</v>
      </c>
      <c r="G214" s="38">
        <v>177.93333333333331</v>
      </c>
      <c r="H214" s="38">
        <v>184.93333333333331</v>
      </c>
      <c r="I214" s="38">
        <v>186.76666666666668</v>
      </c>
      <c r="J214" s="38">
        <v>188.43333333333331</v>
      </c>
      <c r="K214" s="31">
        <v>185.1</v>
      </c>
      <c r="L214" s="31">
        <v>181.6</v>
      </c>
      <c r="M214" s="31">
        <v>64.808440000000004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74.05</v>
      </c>
      <c r="D215" s="38">
        <v>74.283333333333317</v>
      </c>
      <c r="E215" s="38">
        <v>73.46666666666664</v>
      </c>
      <c r="F215" s="38">
        <v>72.883333333333326</v>
      </c>
      <c r="G215" s="38">
        <v>72.066666666666649</v>
      </c>
      <c r="H215" s="38">
        <v>74.866666666666632</v>
      </c>
      <c r="I215" s="38">
        <v>75.683333333333323</v>
      </c>
      <c r="J215" s="38">
        <v>76.266666666666623</v>
      </c>
      <c r="K215" s="31">
        <v>75.099999999999994</v>
      </c>
      <c r="L215" s="31">
        <v>73.7</v>
      </c>
      <c r="M215" s="31">
        <v>254.59693999999999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585</v>
      </c>
      <c r="D216" s="38">
        <v>582</v>
      </c>
      <c r="E216" s="38">
        <v>577</v>
      </c>
      <c r="F216" s="38">
        <v>569</v>
      </c>
      <c r="G216" s="38">
        <v>564</v>
      </c>
      <c r="H216" s="38">
        <v>590</v>
      </c>
      <c r="I216" s="38">
        <v>595</v>
      </c>
      <c r="J216" s="38">
        <v>603</v>
      </c>
      <c r="K216" s="31">
        <v>587</v>
      </c>
      <c r="L216" s="31">
        <v>574</v>
      </c>
      <c r="M216" s="31">
        <v>6.41465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7"/>
      <c r="B1" s="358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45113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0" t="s">
        <v>16</v>
      </c>
      <c r="B9" s="352" t="s">
        <v>18</v>
      </c>
      <c r="C9" s="356" t="s">
        <v>20</v>
      </c>
      <c r="D9" s="356" t="s">
        <v>21</v>
      </c>
      <c r="E9" s="347" t="s">
        <v>22</v>
      </c>
      <c r="F9" s="348"/>
      <c r="G9" s="349"/>
      <c r="H9" s="347" t="s">
        <v>23</v>
      </c>
      <c r="I9" s="348"/>
      <c r="J9" s="349"/>
      <c r="K9" s="26"/>
      <c r="L9" s="27"/>
      <c r="M9" s="53"/>
      <c r="N9" s="1"/>
      <c r="O9" s="1"/>
    </row>
    <row r="10" spans="1:15" ht="42.75" customHeight="1">
      <c r="A10" s="354"/>
      <c r="B10" s="355"/>
      <c r="C10" s="355"/>
      <c r="D10" s="3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474.9</v>
      </c>
      <c r="D11" s="38">
        <v>476.2</v>
      </c>
      <c r="E11" s="38">
        <v>469.79999999999995</v>
      </c>
      <c r="F11" s="38">
        <v>464.7</v>
      </c>
      <c r="G11" s="38">
        <v>458.29999999999995</v>
      </c>
      <c r="H11" s="38">
        <v>481.29999999999995</v>
      </c>
      <c r="I11" s="38">
        <v>487.69999999999993</v>
      </c>
      <c r="J11" s="38">
        <v>492.79999999999995</v>
      </c>
      <c r="K11" s="31">
        <v>482.6</v>
      </c>
      <c r="L11" s="31">
        <v>471.1</v>
      </c>
      <c r="M11" s="31">
        <v>4.4045899999999998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27326.3</v>
      </c>
      <c r="D12" s="38">
        <v>27292.116666666669</v>
      </c>
      <c r="E12" s="38">
        <v>27134.233333333337</v>
      </c>
      <c r="F12" s="38">
        <v>26942.166666666668</v>
      </c>
      <c r="G12" s="38">
        <v>26784.283333333336</v>
      </c>
      <c r="H12" s="38">
        <v>27484.183333333338</v>
      </c>
      <c r="I12" s="38">
        <v>27642.066666666669</v>
      </c>
      <c r="J12" s="38">
        <v>27834.133333333339</v>
      </c>
      <c r="K12" s="31">
        <v>27450</v>
      </c>
      <c r="L12" s="31">
        <v>27100.05</v>
      </c>
      <c r="M12" s="31">
        <v>1.396E-2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467.25</v>
      </c>
      <c r="D13" s="38">
        <v>465.90000000000003</v>
      </c>
      <c r="E13" s="38">
        <v>459.85000000000008</v>
      </c>
      <c r="F13" s="38">
        <v>452.45000000000005</v>
      </c>
      <c r="G13" s="38">
        <v>446.40000000000009</v>
      </c>
      <c r="H13" s="38">
        <v>473.30000000000007</v>
      </c>
      <c r="I13" s="38">
        <v>479.35</v>
      </c>
      <c r="J13" s="38">
        <v>486.75000000000006</v>
      </c>
      <c r="K13" s="31">
        <v>471.95</v>
      </c>
      <c r="L13" s="31">
        <v>458.5</v>
      </c>
      <c r="M13" s="31">
        <v>1.90855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486.35</v>
      </c>
      <c r="D14" s="38">
        <v>488.31666666666666</v>
      </c>
      <c r="E14" s="38">
        <v>483.13333333333333</v>
      </c>
      <c r="F14" s="38">
        <v>479.91666666666669</v>
      </c>
      <c r="G14" s="38">
        <v>474.73333333333335</v>
      </c>
      <c r="H14" s="38">
        <v>491.5333333333333</v>
      </c>
      <c r="I14" s="38">
        <v>496.71666666666658</v>
      </c>
      <c r="J14" s="38">
        <v>499.93333333333328</v>
      </c>
      <c r="K14" s="31">
        <v>493.5</v>
      </c>
      <c r="L14" s="31">
        <v>485.1</v>
      </c>
      <c r="M14" s="31">
        <v>17.164709999999999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1540.3</v>
      </c>
      <c r="D15" s="38">
        <v>1540.75</v>
      </c>
      <c r="E15" s="38">
        <v>1519.6</v>
      </c>
      <c r="F15" s="38">
        <v>1498.8999999999999</v>
      </c>
      <c r="G15" s="38">
        <v>1477.7499999999998</v>
      </c>
      <c r="H15" s="38">
        <v>1561.45</v>
      </c>
      <c r="I15" s="38">
        <v>1582.6000000000001</v>
      </c>
      <c r="J15" s="38">
        <v>1603.3000000000002</v>
      </c>
      <c r="K15" s="31">
        <v>1561.9</v>
      </c>
      <c r="L15" s="31">
        <v>1520.05</v>
      </c>
      <c r="M15" s="31">
        <v>1.7318800000000001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4390.6000000000004</v>
      </c>
      <c r="D16" s="38">
        <v>4393.416666666667</v>
      </c>
      <c r="E16" s="38">
        <v>4357.8833333333341</v>
      </c>
      <c r="F16" s="38">
        <v>4325.166666666667</v>
      </c>
      <c r="G16" s="38">
        <v>4289.6333333333341</v>
      </c>
      <c r="H16" s="38">
        <v>4426.1333333333341</v>
      </c>
      <c r="I16" s="38">
        <v>4461.666666666667</v>
      </c>
      <c r="J16" s="38">
        <v>4494.3833333333341</v>
      </c>
      <c r="K16" s="31">
        <v>4428.95</v>
      </c>
      <c r="L16" s="31">
        <v>4360.7</v>
      </c>
      <c r="M16" s="31">
        <v>0.89263000000000003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23306</v>
      </c>
      <c r="D17" s="38">
        <v>23285.666666666668</v>
      </c>
      <c r="E17" s="38">
        <v>23171.333333333336</v>
      </c>
      <c r="F17" s="38">
        <v>23036.666666666668</v>
      </c>
      <c r="G17" s="38">
        <v>22922.333333333336</v>
      </c>
      <c r="H17" s="38">
        <v>23420.333333333336</v>
      </c>
      <c r="I17" s="38">
        <v>23534.666666666672</v>
      </c>
      <c r="J17" s="38">
        <v>23669.333333333336</v>
      </c>
      <c r="K17" s="31">
        <v>23400</v>
      </c>
      <c r="L17" s="31">
        <v>23151</v>
      </c>
      <c r="M17" s="31">
        <v>6.0949999999999997E-2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188.85</v>
      </c>
      <c r="D18" s="38">
        <v>190.65</v>
      </c>
      <c r="E18" s="38">
        <v>185.95000000000002</v>
      </c>
      <c r="F18" s="38">
        <v>183.05</v>
      </c>
      <c r="G18" s="38">
        <v>178.35000000000002</v>
      </c>
      <c r="H18" s="38">
        <v>193.55</v>
      </c>
      <c r="I18" s="38">
        <v>198.25</v>
      </c>
      <c r="J18" s="38">
        <v>201.15</v>
      </c>
      <c r="K18" s="31">
        <v>195.35</v>
      </c>
      <c r="L18" s="31">
        <v>187.75</v>
      </c>
      <c r="M18" s="31">
        <v>43.775669999999998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210.6</v>
      </c>
      <c r="D19" s="38">
        <v>210.96666666666667</v>
      </c>
      <c r="E19" s="38">
        <v>209.73333333333335</v>
      </c>
      <c r="F19" s="38">
        <v>208.86666666666667</v>
      </c>
      <c r="G19" s="38">
        <v>207.63333333333335</v>
      </c>
      <c r="H19" s="38">
        <v>211.83333333333334</v>
      </c>
      <c r="I19" s="38">
        <v>213.06666666666663</v>
      </c>
      <c r="J19" s="38">
        <v>213.93333333333334</v>
      </c>
      <c r="K19" s="31">
        <v>212.2</v>
      </c>
      <c r="L19" s="31">
        <v>210.1</v>
      </c>
      <c r="M19" s="31">
        <v>13.486190000000001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1820.8</v>
      </c>
      <c r="D20" s="38">
        <v>1821.8833333333332</v>
      </c>
      <c r="E20" s="38">
        <v>1808.9666666666665</v>
      </c>
      <c r="F20" s="38">
        <v>1797.1333333333332</v>
      </c>
      <c r="G20" s="38">
        <v>1784.2166666666665</v>
      </c>
      <c r="H20" s="38">
        <v>1833.7166666666665</v>
      </c>
      <c r="I20" s="38">
        <v>1846.6333333333334</v>
      </c>
      <c r="J20" s="38">
        <v>1858.4666666666665</v>
      </c>
      <c r="K20" s="31">
        <v>1834.8</v>
      </c>
      <c r="L20" s="31">
        <v>1810.05</v>
      </c>
      <c r="M20" s="31">
        <v>2.6827800000000002</v>
      </c>
      <c r="N20" s="1"/>
      <c r="O20" s="1"/>
    </row>
    <row r="21" spans="1:15" ht="12" customHeight="1">
      <c r="A21" s="33">
        <v>11</v>
      </c>
      <c r="B21" s="58" t="s">
        <v>883</v>
      </c>
      <c r="C21" s="31">
        <v>536.45000000000005</v>
      </c>
      <c r="D21" s="38">
        <v>536.91666666666663</v>
      </c>
      <c r="E21" s="38">
        <v>532.13333333333321</v>
      </c>
      <c r="F21" s="38">
        <v>527.81666666666661</v>
      </c>
      <c r="G21" s="38">
        <v>523.03333333333319</v>
      </c>
      <c r="H21" s="38">
        <v>541.23333333333323</v>
      </c>
      <c r="I21" s="38">
        <v>546.01666666666677</v>
      </c>
      <c r="J21" s="38">
        <v>550.33333333333326</v>
      </c>
      <c r="K21" s="31">
        <v>541.70000000000005</v>
      </c>
      <c r="L21" s="31">
        <v>532.6</v>
      </c>
      <c r="M21" s="31">
        <v>1.3722000000000001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2399.15</v>
      </c>
      <c r="D22" s="38">
        <v>2395.0666666666671</v>
      </c>
      <c r="E22" s="38">
        <v>2378.0833333333339</v>
      </c>
      <c r="F22" s="38">
        <v>2357.0166666666669</v>
      </c>
      <c r="G22" s="38">
        <v>2340.0333333333338</v>
      </c>
      <c r="H22" s="38">
        <v>2416.1333333333341</v>
      </c>
      <c r="I22" s="38">
        <v>2433.1166666666668</v>
      </c>
      <c r="J22" s="38">
        <v>2454.1833333333343</v>
      </c>
      <c r="K22" s="31">
        <v>2412.0500000000002</v>
      </c>
      <c r="L22" s="31">
        <v>2374</v>
      </c>
      <c r="M22" s="31">
        <v>21.98481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948.2</v>
      </c>
      <c r="D23" s="38">
        <v>948.4666666666667</v>
      </c>
      <c r="E23" s="38">
        <v>940.73333333333335</v>
      </c>
      <c r="F23" s="38">
        <v>933.26666666666665</v>
      </c>
      <c r="G23" s="38">
        <v>925.5333333333333</v>
      </c>
      <c r="H23" s="38">
        <v>955.93333333333339</v>
      </c>
      <c r="I23" s="38">
        <v>963.66666666666674</v>
      </c>
      <c r="J23" s="38">
        <v>971.13333333333344</v>
      </c>
      <c r="K23" s="31">
        <v>956.2</v>
      </c>
      <c r="L23" s="31">
        <v>941</v>
      </c>
      <c r="M23" s="31">
        <v>5.6790000000000003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742.75</v>
      </c>
      <c r="D24" s="38">
        <v>741.23333333333323</v>
      </c>
      <c r="E24" s="38">
        <v>735.56666666666649</v>
      </c>
      <c r="F24" s="38">
        <v>728.38333333333321</v>
      </c>
      <c r="G24" s="38">
        <v>722.71666666666647</v>
      </c>
      <c r="H24" s="38">
        <v>748.41666666666652</v>
      </c>
      <c r="I24" s="38">
        <v>754.08333333333326</v>
      </c>
      <c r="J24" s="38">
        <v>761.26666666666654</v>
      </c>
      <c r="K24" s="31">
        <v>746.9</v>
      </c>
      <c r="L24" s="31">
        <v>734.05</v>
      </c>
      <c r="M24" s="31">
        <v>22.127790000000001</v>
      </c>
      <c r="N24" s="1"/>
      <c r="O24" s="1"/>
    </row>
    <row r="25" spans="1:15" ht="12.75" customHeight="1">
      <c r="A25" s="33">
        <v>15</v>
      </c>
      <c r="B25" s="58" t="s">
        <v>882</v>
      </c>
      <c r="C25" s="31">
        <v>245.65</v>
      </c>
      <c r="D25" s="38">
        <v>246.70000000000002</v>
      </c>
      <c r="E25" s="38">
        <v>244.00000000000003</v>
      </c>
      <c r="F25" s="38">
        <v>242.35000000000002</v>
      </c>
      <c r="G25" s="38">
        <v>239.65000000000003</v>
      </c>
      <c r="H25" s="38">
        <v>248.35000000000002</v>
      </c>
      <c r="I25" s="38">
        <v>251.05</v>
      </c>
      <c r="J25" s="38">
        <v>252.70000000000002</v>
      </c>
      <c r="K25" s="31">
        <v>249.4</v>
      </c>
      <c r="L25" s="31">
        <v>245.05</v>
      </c>
      <c r="M25" s="31">
        <v>22.116769999999999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770</v>
      </c>
      <c r="D26" s="38">
        <v>771.01666666666677</v>
      </c>
      <c r="E26" s="38">
        <v>766.03333333333353</v>
      </c>
      <c r="F26" s="38">
        <v>762.06666666666672</v>
      </c>
      <c r="G26" s="38">
        <v>757.08333333333348</v>
      </c>
      <c r="H26" s="38">
        <v>774.98333333333358</v>
      </c>
      <c r="I26" s="38">
        <v>779.96666666666692</v>
      </c>
      <c r="J26" s="38">
        <v>783.93333333333362</v>
      </c>
      <c r="K26" s="31">
        <v>776</v>
      </c>
      <c r="L26" s="31">
        <v>767.05</v>
      </c>
      <c r="M26" s="31">
        <v>8.2767999999999997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353.05</v>
      </c>
      <c r="D27" s="38">
        <v>346.45</v>
      </c>
      <c r="E27" s="38">
        <v>334.9</v>
      </c>
      <c r="F27" s="38">
        <v>316.75</v>
      </c>
      <c r="G27" s="38">
        <v>305.2</v>
      </c>
      <c r="H27" s="38">
        <v>364.59999999999997</v>
      </c>
      <c r="I27" s="38">
        <v>376.15000000000003</v>
      </c>
      <c r="J27" s="38">
        <v>394.29999999999995</v>
      </c>
      <c r="K27" s="31">
        <v>358</v>
      </c>
      <c r="L27" s="31">
        <v>328.3</v>
      </c>
      <c r="M27" s="31">
        <v>52.971939999999996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1059.45</v>
      </c>
      <c r="D28" s="38">
        <v>1062.5166666666667</v>
      </c>
      <c r="E28" s="38">
        <v>1053.0333333333333</v>
      </c>
      <c r="F28" s="38">
        <v>1046.6166666666666</v>
      </c>
      <c r="G28" s="38">
        <v>1037.1333333333332</v>
      </c>
      <c r="H28" s="38">
        <v>1068.9333333333334</v>
      </c>
      <c r="I28" s="38">
        <v>1078.4166666666665</v>
      </c>
      <c r="J28" s="38">
        <v>1084.8333333333335</v>
      </c>
      <c r="K28" s="31">
        <v>1072</v>
      </c>
      <c r="L28" s="31">
        <v>1056.0999999999999</v>
      </c>
      <c r="M28" s="31">
        <v>0.42553999999999997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1072.3499999999999</v>
      </c>
      <c r="D29" s="38">
        <v>1073.5166666666667</v>
      </c>
      <c r="E29" s="38">
        <v>1063.6333333333332</v>
      </c>
      <c r="F29" s="38">
        <v>1054.9166666666665</v>
      </c>
      <c r="G29" s="38">
        <v>1045.0333333333331</v>
      </c>
      <c r="H29" s="38">
        <v>1082.2333333333333</v>
      </c>
      <c r="I29" s="38">
        <v>1092.116666666667</v>
      </c>
      <c r="J29" s="38">
        <v>1100.8333333333335</v>
      </c>
      <c r="K29" s="31">
        <v>1083.4000000000001</v>
      </c>
      <c r="L29" s="31">
        <v>1064.8</v>
      </c>
      <c r="M29" s="31">
        <v>1.0673699999999999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3180.85</v>
      </c>
      <c r="D30" s="38">
        <v>3196.3833333333337</v>
      </c>
      <c r="E30" s="38">
        <v>3127.7666666666673</v>
      </c>
      <c r="F30" s="38">
        <v>3074.6833333333338</v>
      </c>
      <c r="G30" s="38">
        <v>3006.0666666666675</v>
      </c>
      <c r="H30" s="38">
        <v>3249.4666666666672</v>
      </c>
      <c r="I30" s="38">
        <v>3318.083333333333</v>
      </c>
      <c r="J30" s="38">
        <v>3371.166666666667</v>
      </c>
      <c r="K30" s="31">
        <v>3265</v>
      </c>
      <c r="L30" s="31">
        <v>3143.3</v>
      </c>
      <c r="M30" s="31">
        <v>1.1201399999999999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1437.9</v>
      </c>
      <c r="D31" s="38">
        <v>1445.2666666666667</v>
      </c>
      <c r="E31" s="38">
        <v>1417.7833333333333</v>
      </c>
      <c r="F31" s="38">
        <v>1397.6666666666667</v>
      </c>
      <c r="G31" s="38">
        <v>1370.1833333333334</v>
      </c>
      <c r="H31" s="38">
        <v>1465.3833333333332</v>
      </c>
      <c r="I31" s="38">
        <v>1492.8666666666663</v>
      </c>
      <c r="J31" s="38">
        <v>1512.9833333333331</v>
      </c>
      <c r="K31" s="31">
        <v>1472.75</v>
      </c>
      <c r="L31" s="31">
        <v>1425.15</v>
      </c>
      <c r="M31" s="31">
        <v>0.61153999999999997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3512.25</v>
      </c>
      <c r="D32" s="38">
        <v>3505.8166666666671</v>
      </c>
      <c r="E32" s="38">
        <v>3486.6333333333341</v>
      </c>
      <c r="F32" s="38">
        <v>3461.0166666666669</v>
      </c>
      <c r="G32" s="38">
        <v>3441.8333333333339</v>
      </c>
      <c r="H32" s="38">
        <v>3531.4333333333343</v>
      </c>
      <c r="I32" s="38">
        <v>3550.6166666666677</v>
      </c>
      <c r="J32" s="38">
        <v>3576.2333333333345</v>
      </c>
      <c r="K32" s="31">
        <v>3525</v>
      </c>
      <c r="L32" s="31">
        <v>3480.2</v>
      </c>
      <c r="M32" s="31">
        <v>1.0098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2664.6</v>
      </c>
      <c r="D33" s="38">
        <v>2680.2000000000003</v>
      </c>
      <c r="E33" s="38">
        <v>2635.4000000000005</v>
      </c>
      <c r="F33" s="38">
        <v>2606.2000000000003</v>
      </c>
      <c r="G33" s="38">
        <v>2561.4000000000005</v>
      </c>
      <c r="H33" s="38">
        <v>2709.4000000000005</v>
      </c>
      <c r="I33" s="38">
        <v>2754.2000000000007</v>
      </c>
      <c r="J33" s="38">
        <v>2783.4000000000005</v>
      </c>
      <c r="K33" s="31">
        <v>2725</v>
      </c>
      <c r="L33" s="31">
        <v>2651</v>
      </c>
      <c r="M33" s="31">
        <v>0.19711000000000001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686.4</v>
      </c>
      <c r="D34" s="38">
        <v>682.7833333333333</v>
      </c>
      <c r="E34" s="38">
        <v>677.61666666666656</v>
      </c>
      <c r="F34" s="38">
        <v>668.83333333333326</v>
      </c>
      <c r="G34" s="38">
        <v>663.66666666666652</v>
      </c>
      <c r="H34" s="38">
        <v>691.56666666666661</v>
      </c>
      <c r="I34" s="38">
        <v>696.73333333333335</v>
      </c>
      <c r="J34" s="38">
        <v>705.51666666666665</v>
      </c>
      <c r="K34" s="31">
        <v>687.95</v>
      </c>
      <c r="L34" s="31">
        <v>674</v>
      </c>
      <c r="M34" s="31">
        <v>4.4694900000000004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2220.25</v>
      </c>
      <c r="D35" s="38">
        <v>2225.4166666666665</v>
      </c>
      <c r="E35" s="38">
        <v>2199.833333333333</v>
      </c>
      <c r="F35" s="38">
        <v>2179.4166666666665</v>
      </c>
      <c r="G35" s="38">
        <v>2153.833333333333</v>
      </c>
      <c r="H35" s="38">
        <v>2245.833333333333</v>
      </c>
      <c r="I35" s="38">
        <v>2271.4166666666661</v>
      </c>
      <c r="J35" s="38">
        <v>2291.833333333333</v>
      </c>
      <c r="K35" s="31">
        <v>2251</v>
      </c>
      <c r="L35" s="31">
        <v>2205</v>
      </c>
      <c r="M35" s="31">
        <v>0.73150000000000004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432.4</v>
      </c>
      <c r="D36" s="38">
        <v>431.26666666666665</v>
      </c>
      <c r="E36" s="38">
        <v>427.83333333333331</v>
      </c>
      <c r="F36" s="38">
        <v>423.26666666666665</v>
      </c>
      <c r="G36" s="38">
        <v>419.83333333333331</v>
      </c>
      <c r="H36" s="38">
        <v>435.83333333333331</v>
      </c>
      <c r="I36" s="38">
        <v>439.26666666666671</v>
      </c>
      <c r="J36" s="38">
        <v>443.83333333333331</v>
      </c>
      <c r="K36" s="31">
        <v>434.7</v>
      </c>
      <c r="L36" s="31">
        <v>426.7</v>
      </c>
      <c r="M36" s="31">
        <v>20.574860000000001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1798.25</v>
      </c>
      <c r="D37" s="38">
        <v>1787.8</v>
      </c>
      <c r="E37" s="38">
        <v>1774.4499999999998</v>
      </c>
      <c r="F37" s="38">
        <v>1750.6499999999999</v>
      </c>
      <c r="G37" s="38">
        <v>1737.2999999999997</v>
      </c>
      <c r="H37" s="38">
        <v>1811.6</v>
      </c>
      <c r="I37" s="38">
        <v>1824.9499999999998</v>
      </c>
      <c r="J37" s="38">
        <v>1848.75</v>
      </c>
      <c r="K37" s="31">
        <v>1801.15</v>
      </c>
      <c r="L37" s="31">
        <v>1764</v>
      </c>
      <c r="M37" s="31">
        <v>4.9949700000000004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970.05</v>
      </c>
      <c r="D38" s="38">
        <v>979.33333333333337</v>
      </c>
      <c r="E38" s="38">
        <v>956.7166666666667</v>
      </c>
      <c r="F38" s="38">
        <v>943.38333333333333</v>
      </c>
      <c r="G38" s="38">
        <v>920.76666666666665</v>
      </c>
      <c r="H38" s="38">
        <v>992.66666666666674</v>
      </c>
      <c r="I38" s="38">
        <v>1015.2833333333333</v>
      </c>
      <c r="J38" s="38">
        <v>1028.6166666666668</v>
      </c>
      <c r="K38" s="31">
        <v>1001.95</v>
      </c>
      <c r="L38" s="31">
        <v>966</v>
      </c>
      <c r="M38" s="31">
        <v>1.1635500000000001</v>
      </c>
      <c r="N38" s="1"/>
      <c r="O38" s="1"/>
    </row>
    <row r="39" spans="1:15" ht="12.75" customHeight="1">
      <c r="A39" s="33">
        <v>29</v>
      </c>
      <c r="B39" s="58" t="s">
        <v>884</v>
      </c>
      <c r="C39" s="31">
        <v>3510</v>
      </c>
      <c r="D39" s="38">
        <v>3514.1833333333329</v>
      </c>
      <c r="E39" s="38">
        <v>3458.3666666666659</v>
      </c>
      <c r="F39" s="38">
        <v>3406.7333333333331</v>
      </c>
      <c r="G39" s="38">
        <v>3350.9166666666661</v>
      </c>
      <c r="H39" s="38">
        <v>3565.8166666666657</v>
      </c>
      <c r="I39" s="38">
        <v>3621.6333333333323</v>
      </c>
      <c r="J39" s="38">
        <v>3673.2666666666655</v>
      </c>
      <c r="K39" s="31">
        <v>3570</v>
      </c>
      <c r="L39" s="31">
        <v>3462.55</v>
      </c>
      <c r="M39" s="31">
        <v>1.1731100000000001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1312.7</v>
      </c>
      <c r="D40" s="38">
        <v>1317.1833333333334</v>
      </c>
      <c r="E40" s="38">
        <v>1301.4166666666667</v>
      </c>
      <c r="F40" s="38">
        <v>1290.1333333333334</v>
      </c>
      <c r="G40" s="38">
        <v>1274.3666666666668</v>
      </c>
      <c r="H40" s="38">
        <v>1328.4666666666667</v>
      </c>
      <c r="I40" s="38">
        <v>1344.2333333333331</v>
      </c>
      <c r="J40" s="38">
        <v>1355.5166666666667</v>
      </c>
      <c r="K40" s="31">
        <v>1332.95</v>
      </c>
      <c r="L40" s="31">
        <v>1305.9000000000001</v>
      </c>
      <c r="M40" s="31">
        <v>3.0878800000000002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642.6</v>
      </c>
      <c r="D41" s="38">
        <v>640.86666666666667</v>
      </c>
      <c r="E41" s="38">
        <v>631.73333333333335</v>
      </c>
      <c r="F41" s="38">
        <v>620.86666666666667</v>
      </c>
      <c r="G41" s="38">
        <v>611.73333333333335</v>
      </c>
      <c r="H41" s="38">
        <v>651.73333333333335</v>
      </c>
      <c r="I41" s="38">
        <v>660.86666666666679</v>
      </c>
      <c r="J41" s="38">
        <v>671.73333333333335</v>
      </c>
      <c r="K41" s="31">
        <v>650</v>
      </c>
      <c r="L41" s="31">
        <v>630</v>
      </c>
      <c r="M41" s="31">
        <v>0.77739999999999998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5077.6499999999996</v>
      </c>
      <c r="D42" s="38">
        <v>5092.1833333333334</v>
      </c>
      <c r="E42" s="38">
        <v>5035.8666666666668</v>
      </c>
      <c r="F42" s="38">
        <v>4994.083333333333</v>
      </c>
      <c r="G42" s="38">
        <v>4937.7666666666664</v>
      </c>
      <c r="H42" s="38">
        <v>5133.9666666666672</v>
      </c>
      <c r="I42" s="38">
        <v>5190.2833333333347</v>
      </c>
      <c r="J42" s="38">
        <v>5232.0666666666675</v>
      </c>
      <c r="K42" s="31">
        <v>5148.5</v>
      </c>
      <c r="L42" s="31">
        <v>5050.3999999999996</v>
      </c>
      <c r="M42" s="31">
        <v>2.79982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399.05</v>
      </c>
      <c r="D43" s="38">
        <v>397.91666666666669</v>
      </c>
      <c r="E43" s="38">
        <v>395.18333333333339</v>
      </c>
      <c r="F43" s="38">
        <v>391.31666666666672</v>
      </c>
      <c r="G43" s="38">
        <v>388.58333333333343</v>
      </c>
      <c r="H43" s="38">
        <v>401.78333333333336</v>
      </c>
      <c r="I43" s="38">
        <v>404.51666666666659</v>
      </c>
      <c r="J43" s="38">
        <v>408.38333333333333</v>
      </c>
      <c r="K43" s="31">
        <v>400.65</v>
      </c>
      <c r="L43" s="31">
        <v>394.05</v>
      </c>
      <c r="M43" s="31">
        <v>13.489000000000001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246.15</v>
      </c>
      <c r="D44" s="38">
        <v>246.73333333333335</v>
      </c>
      <c r="E44" s="38">
        <v>244.76666666666671</v>
      </c>
      <c r="F44" s="38">
        <v>243.38333333333335</v>
      </c>
      <c r="G44" s="38">
        <v>241.41666666666671</v>
      </c>
      <c r="H44" s="38">
        <v>248.1166666666667</v>
      </c>
      <c r="I44" s="38">
        <v>250.08333333333334</v>
      </c>
      <c r="J44" s="38">
        <v>251.4666666666667</v>
      </c>
      <c r="K44" s="31">
        <v>248.7</v>
      </c>
      <c r="L44" s="31">
        <v>245.35</v>
      </c>
      <c r="M44" s="31">
        <v>4.9476000000000004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534.20000000000005</v>
      </c>
      <c r="D45" s="38">
        <v>528.4</v>
      </c>
      <c r="E45" s="38">
        <v>513.79999999999995</v>
      </c>
      <c r="F45" s="38">
        <v>493.4</v>
      </c>
      <c r="G45" s="38">
        <v>478.79999999999995</v>
      </c>
      <c r="H45" s="38">
        <v>548.79999999999995</v>
      </c>
      <c r="I45" s="38">
        <v>563.40000000000009</v>
      </c>
      <c r="J45" s="38">
        <v>583.79999999999995</v>
      </c>
      <c r="K45" s="31">
        <v>543</v>
      </c>
      <c r="L45" s="31">
        <v>508</v>
      </c>
      <c r="M45" s="31">
        <v>9.4349600000000002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165.15</v>
      </c>
      <c r="D46" s="38">
        <v>164.54999999999998</v>
      </c>
      <c r="E46" s="38">
        <v>163.59999999999997</v>
      </c>
      <c r="F46" s="38">
        <v>162.04999999999998</v>
      </c>
      <c r="G46" s="38">
        <v>161.09999999999997</v>
      </c>
      <c r="H46" s="38">
        <v>166.09999999999997</v>
      </c>
      <c r="I46" s="38">
        <v>167.04999999999995</v>
      </c>
      <c r="J46" s="38">
        <v>168.59999999999997</v>
      </c>
      <c r="K46" s="31">
        <v>165.5</v>
      </c>
      <c r="L46" s="31">
        <v>163</v>
      </c>
      <c r="M46" s="31">
        <v>79.574659999999994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3374.4</v>
      </c>
      <c r="D47" s="38">
        <v>3371.7166666666667</v>
      </c>
      <c r="E47" s="38">
        <v>3343.4333333333334</v>
      </c>
      <c r="F47" s="38">
        <v>3312.4666666666667</v>
      </c>
      <c r="G47" s="38">
        <v>3284.1833333333334</v>
      </c>
      <c r="H47" s="38">
        <v>3402.6833333333334</v>
      </c>
      <c r="I47" s="38">
        <v>3430.9666666666672</v>
      </c>
      <c r="J47" s="38">
        <v>3461.9333333333334</v>
      </c>
      <c r="K47" s="31">
        <v>3400</v>
      </c>
      <c r="L47" s="31">
        <v>3340.75</v>
      </c>
      <c r="M47" s="31">
        <v>6.3240600000000002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314.25</v>
      </c>
      <c r="D48" s="38">
        <v>317.81666666666666</v>
      </c>
      <c r="E48" s="38">
        <v>305.68333333333334</v>
      </c>
      <c r="F48" s="38">
        <v>297.11666666666667</v>
      </c>
      <c r="G48" s="38">
        <v>284.98333333333335</v>
      </c>
      <c r="H48" s="38">
        <v>326.38333333333333</v>
      </c>
      <c r="I48" s="38">
        <v>338.51666666666665</v>
      </c>
      <c r="J48" s="38">
        <v>347.08333333333331</v>
      </c>
      <c r="K48" s="31">
        <v>329.95</v>
      </c>
      <c r="L48" s="31">
        <v>309.25</v>
      </c>
      <c r="M48" s="31">
        <v>26.016169999999999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1869.15</v>
      </c>
      <c r="D49" s="38">
        <v>1885.3999999999999</v>
      </c>
      <c r="E49" s="38">
        <v>1847.7999999999997</v>
      </c>
      <c r="F49" s="38">
        <v>1826.4499999999998</v>
      </c>
      <c r="G49" s="38">
        <v>1788.8499999999997</v>
      </c>
      <c r="H49" s="38">
        <v>1906.7499999999998</v>
      </c>
      <c r="I49" s="38">
        <v>1944.3499999999997</v>
      </c>
      <c r="J49" s="38">
        <v>1965.6999999999998</v>
      </c>
      <c r="K49" s="31">
        <v>1923</v>
      </c>
      <c r="L49" s="31">
        <v>1864.05</v>
      </c>
      <c r="M49" s="31">
        <v>12.06128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649.9</v>
      </c>
      <c r="D50" s="38">
        <v>649.31666666666672</v>
      </c>
      <c r="E50" s="38">
        <v>645.63333333333344</v>
      </c>
      <c r="F50" s="38">
        <v>641.36666666666667</v>
      </c>
      <c r="G50" s="38">
        <v>637.68333333333339</v>
      </c>
      <c r="H50" s="38">
        <v>653.58333333333348</v>
      </c>
      <c r="I50" s="38">
        <v>657.26666666666665</v>
      </c>
      <c r="J50" s="38">
        <v>661.53333333333353</v>
      </c>
      <c r="K50" s="31">
        <v>653</v>
      </c>
      <c r="L50" s="31">
        <v>645.04999999999995</v>
      </c>
      <c r="M50" s="31">
        <v>5.1028399999999996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6840.8</v>
      </c>
      <c r="D51" s="38">
        <v>6856.666666666667</v>
      </c>
      <c r="E51" s="38">
        <v>6784.1333333333341</v>
      </c>
      <c r="F51" s="38">
        <v>6727.4666666666672</v>
      </c>
      <c r="G51" s="38">
        <v>6654.9333333333343</v>
      </c>
      <c r="H51" s="38">
        <v>6913.3333333333339</v>
      </c>
      <c r="I51" s="38">
        <v>6985.8666666666668</v>
      </c>
      <c r="J51" s="38">
        <v>7042.5333333333338</v>
      </c>
      <c r="K51" s="31">
        <v>6929.2</v>
      </c>
      <c r="L51" s="31">
        <v>6800</v>
      </c>
      <c r="M51" s="31">
        <v>0.62385000000000002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769.05</v>
      </c>
      <c r="D52" s="38">
        <v>770.88333333333333</v>
      </c>
      <c r="E52" s="38">
        <v>759.26666666666665</v>
      </c>
      <c r="F52" s="38">
        <v>749.48333333333335</v>
      </c>
      <c r="G52" s="38">
        <v>737.86666666666667</v>
      </c>
      <c r="H52" s="38">
        <v>780.66666666666663</v>
      </c>
      <c r="I52" s="38">
        <v>792.28333333333319</v>
      </c>
      <c r="J52" s="38">
        <v>802.06666666666661</v>
      </c>
      <c r="K52" s="31">
        <v>782.5</v>
      </c>
      <c r="L52" s="31">
        <v>761.1</v>
      </c>
      <c r="M52" s="31">
        <v>28.101400000000002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731.6</v>
      </c>
      <c r="D53" s="38">
        <v>726.36666666666667</v>
      </c>
      <c r="E53" s="38">
        <v>719.98333333333335</v>
      </c>
      <c r="F53" s="38">
        <v>708.36666666666667</v>
      </c>
      <c r="G53" s="38">
        <v>701.98333333333335</v>
      </c>
      <c r="H53" s="38">
        <v>737.98333333333335</v>
      </c>
      <c r="I53" s="38">
        <v>744.36666666666679</v>
      </c>
      <c r="J53" s="38">
        <v>755.98333333333335</v>
      </c>
      <c r="K53" s="31">
        <v>732.75</v>
      </c>
      <c r="L53" s="31">
        <v>714.75</v>
      </c>
      <c r="M53" s="31">
        <v>14.587289999999999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393.75</v>
      </c>
      <c r="D54" s="38">
        <v>394.68333333333334</v>
      </c>
      <c r="E54" s="38">
        <v>389.9666666666667</v>
      </c>
      <c r="F54" s="38">
        <v>386.18333333333334</v>
      </c>
      <c r="G54" s="38">
        <v>381.4666666666667</v>
      </c>
      <c r="H54" s="38">
        <v>398.4666666666667</v>
      </c>
      <c r="I54" s="38">
        <v>403.18333333333328</v>
      </c>
      <c r="J54" s="38">
        <v>406.9666666666667</v>
      </c>
      <c r="K54" s="31">
        <v>399.4</v>
      </c>
      <c r="L54" s="31">
        <v>390.9</v>
      </c>
      <c r="M54" s="31">
        <v>2.1212900000000001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406.95</v>
      </c>
      <c r="D55" s="38">
        <v>407.7166666666667</v>
      </c>
      <c r="E55" s="38">
        <v>405.43333333333339</v>
      </c>
      <c r="F55" s="38">
        <v>403.91666666666669</v>
      </c>
      <c r="G55" s="38">
        <v>401.63333333333338</v>
      </c>
      <c r="H55" s="38">
        <v>409.23333333333341</v>
      </c>
      <c r="I55" s="38">
        <v>411.51666666666671</v>
      </c>
      <c r="J55" s="38">
        <v>413.03333333333342</v>
      </c>
      <c r="K55" s="31">
        <v>410</v>
      </c>
      <c r="L55" s="31">
        <v>406.2</v>
      </c>
      <c r="M55" s="31">
        <v>7.8898200000000003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966.5</v>
      </c>
      <c r="D56" s="38">
        <v>968.0333333333333</v>
      </c>
      <c r="E56" s="38">
        <v>960.56666666666661</v>
      </c>
      <c r="F56" s="38">
        <v>954.63333333333333</v>
      </c>
      <c r="G56" s="38">
        <v>947.16666666666663</v>
      </c>
      <c r="H56" s="38">
        <v>973.96666666666658</v>
      </c>
      <c r="I56" s="38">
        <v>981.43333333333328</v>
      </c>
      <c r="J56" s="38">
        <v>987.36666666666656</v>
      </c>
      <c r="K56" s="31">
        <v>975.5</v>
      </c>
      <c r="L56" s="31">
        <v>962.1</v>
      </c>
      <c r="M56" s="31">
        <v>82.000470000000007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4890.05</v>
      </c>
      <c r="D57" s="38">
        <v>4807.6833333333334</v>
      </c>
      <c r="E57" s="38">
        <v>4715.3666666666668</v>
      </c>
      <c r="F57" s="38">
        <v>4540.6833333333334</v>
      </c>
      <c r="G57" s="38">
        <v>4448.3666666666668</v>
      </c>
      <c r="H57" s="38">
        <v>4982.3666666666668</v>
      </c>
      <c r="I57" s="38">
        <v>5074.6833333333343</v>
      </c>
      <c r="J57" s="38">
        <v>5249.3666666666668</v>
      </c>
      <c r="K57" s="31">
        <v>4900</v>
      </c>
      <c r="L57" s="31">
        <v>4633</v>
      </c>
      <c r="M57" s="31">
        <v>8.9103300000000001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1613.7</v>
      </c>
      <c r="D58" s="38">
        <v>1621.0833333333333</v>
      </c>
      <c r="E58" s="38">
        <v>1600.1666666666665</v>
      </c>
      <c r="F58" s="38">
        <v>1586.6333333333332</v>
      </c>
      <c r="G58" s="38">
        <v>1565.7166666666665</v>
      </c>
      <c r="H58" s="38">
        <v>1634.6166666666666</v>
      </c>
      <c r="I58" s="38">
        <v>1655.5333333333331</v>
      </c>
      <c r="J58" s="38">
        <v>1669.0666666666666</v>
      </c>
      <c r="K58" s="31">
        <v>1642</v>
      </c>
      <c r="L58" s="31">
        <v>1607.55</v>
      </c>
      <c r="M58" s="31">
        <v>20.062059999999999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7171.75</v>
      </c>
      <c r="D59" s="38">
        <v>7131.9333333333343</v>
      </c>
      <c r="E59" s="38">
        <v>7050.9166666666688</v>
      </c>
      <c r="F59" s="38">
        <v>6930.0833333333348</v>
      </c>
      <c r="G59" s="38">
        <v>6849.0666666666693</v>
      </c>
      <c r="H59" s="38">
        <v>7252.7666666666682</v>
      </c>
      <c r="I59" s="38">
        <v>7333.7833333333347</v>
      </c>
      <c r="J59" s="38">
        <v>7454.6166666666677</v>
      </c>
      <c r="K59" s="31">
        <v>7212.95</v>
      </c>
      <c r="L59" s="31">
        <v>7011.1</v>
      </c>
      <c r="M59" s="31">
        <v>0.31695000000000001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7838.75</v>
      </c>
      <c r="D60" s="38">
        <v>7872.8833333333341</v>
      </c>
      <c r="E60" s="38">
        <v>7745.8666666666686</v>
      </c>
      <c r="F60" s="38">
        <v>7652.9833333333345</v>
      </c>
      <c r="G60" s="38">
        <v>7525.966666666669</v>
      </c>
      <c r="H60" s="38">
        <v>7965.7666666666682</v>
      </c>
      <c r="I60" s="38">
        <v>8092.7833333333328</v>
      </c>
      <c r="J60" s="38">
        <v>8185.6666666666679</v>
      </c>
      <c r="K60" s="31">
        <v>7999.9</v>
      </c>
      <c r="L60" s="31">
        <v>7780</v>
      </c>
      <c r="M60" s="31">
        <v>19.786660000000001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2278.1999999999998</v>
      </c>
      <c r="D61" s="38">
        <v>2281</v>
      </c>
      <c r="E61" s="38">
        <v>2260.1999999999998</v>
      </c>
      <c r="F61" s="38">
        <v>2242.1999999999998</v>
      </c>
      <c r="G61" s="38">
        <v>2221.3999999999996</v>
      </c>
      <c r="H61" s="38">
        <v>2299</v>
      </c>
      <c r="I61" s="38">
        <v>2319.8000000000002</v>
      </c>
      <c r="J61" s="38">
        <v>2337.8000000000002</v>
      </c>
      <c r="K61" s="31">
        <v>2301.8000000000002</v>
      </c>
      <c r="L61" s="31">
        <v>2263</v>
      </c>
      <c r="M61" s="31">
        <v>0.33102999999999999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2418.15</v>
      </c>
      <c r="D62" s="38">
        <v>2397.7333333333331</v>
      </c>
      <c r="E62" s="38">
        <v>2370.4666666666662</v>
      </c>
      <c r="F62" s="38">
        <v>2322.7833333333333</v>
      </c>
      <c r="G62" s="38">
        <v>2295.5166666666664</v>
      </c>
      <c r="H62" s="38">
        <v>2445.4166666666661</v>
      </c>
      <c r="I62" s="38">
        <v>2472.6833333333334</v>
      </c>
      <c r="J62" s="38">
        <v>2520.3666666666659</v>
      </c>
      <c r="K62" s="31">
        <v>2425</v>
      </c>
      <c r="L62" s="31">
        <v>2350.0500000000002</v>
      </c>
      <c r="M62" s="31">
        <v>2.7965599999999999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382.25</v>
      </c>
      <c r="D63" s="38">
        <v>383.7833333333333</v>
      </c>
      <c r="E63" s="38">
        <v>379.96666666666658</v>
      </c>
      <c r="F63" s="38">
        <v>377.68333333333328</v>
      </c>
      <c r="G63" s="38">
        <v>373.86666666666656</v>
      </c>
      <c r="H63" s="38">
        <v>386.06666666666661</v>
      </c>
      <c r="I63" s="38">
        <v>389.88333333333333</v>
      </c>
      <c r="J63" s="38">
        <v>392.16666666666663</v>
      </c>
      <c r="K63" s="31">
        <v>387.6</v>
      </c>
      <c r="L63" s="31">
        <v>381.5</v>
      </c>
      <c r="M63" s="31">
        <v>8.8819999999999997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224.95</v>
      </c>
      <c r="D64" s="38">
        <v>223.21666666666667</v>
      </c>
      <c r="E64" s="38">
        <v>217.83333333333334</v>
      </c>
      <c r="F64" s="38">
        <v>210.71666666666667</v>
      </c>
      <c r="G64" s="38">
        <v>205.33333333333334</v>
      </c>
      <c r="H64" s="38">
        <v>230.33333333333334</v>
      </c>
      <c r="I64" s="38">
        <v>235.71666666666667</v>
      </c>
      <c r="J64" s="38">
        <v>242.83333333333334</v>
      </c>
      <c r="K64" s="31">
        <v>228.6</v>
      </c>
      <c r="L64" s="31">
        <v>216.1</v>
      </c>
      <c r="M64" s="31">
        <v>425.92705999999998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205.2</v>
      </c>
      <c r="D65" s="38">
        <v>204.30000000000004</v>
      </c>
      <c r="E65" s="38">
        <v>202.70000000000007</v>
      </c>
      <c r="F65" s="38">
        <v>200.20000000000005</v>
      </c>
      <c r="G65" s="38">
        <v>198.60000000000008</v>
      </c>
      <c r="H65" s="38">
        <v>206.80000000000007</v>
      </c>
      <c r="I65" s="38">
        <v>208.40000000000003</v>
      </c>
      <c r="J65" s="38">
        <v>210.90000000000006</v>
      </c>
      <c r="K65" s="31">
        <v>205.9</v>
      </c>
      <c r="L65" s="31">
        <v>201.8</v>
      </c>
      <c r="M65" s="31">
        <v>200.60419999999999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80.25</v>
      </c>
      <c r="D66" s="38">
        <v>80.283333333333346</v>
      </c>
      <c r="E66" s="38">
        <v>79.416666666666686</v>
      </c>
      <c r="F66" s="38">
        <v>78.583333333333343</v>
      </c>
      <c r="G66" s="38">
        <v>77.716666666666683</v>
      </c>
      <c r="H66" s="38">
        <v>81.116666666666688</v>
      </c>
      <c r="I66" s="38">
        <v>81.983333333333334</v>
      </c>
      <c r="J66" s="38">
        <v>82.816666666666691</v>
      </c>
      <c r="K66" s="31">
        <v>81.150000000000006</v>
      </c>
      <c r="L66" s="31">
        <v>79.45</v>
      </c>
      <c r="M66" s="31">
        <v>130.88977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2593.0500000000002</v>
      </c>
      <c r="D67" s="38">
        <v>2605.5166666666669</v>
      </c>
      <c r="E67" s="38">
        <v>2567.5333333333338</v>
      </c>
      <c r="F67" s="38">
        <v>2542.0166666666669</v>
      </c>
      <c r="G67" s="38">
        <v>2504.0333333333338</v>
      </c>
      <c r="H67" s="38">
        <v>2631.0333333333338</v>
      </c>
      <c r="I67" s="38">
        <v>2669.0166666666664</v>
      </c>
      <c r="J67" s="38">
        <v>2694.5333333333338</v>
      </c>
      <c r="K67" s="31">
        <v>2643.5</v>
      </c>
      <c r="L67" s="31">
        <v>2580</v>
      </c>
      <c r="M67" s="31">
        <v>0.14352999999999999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1658.9</v>
      </c>
      <c r="D68" s="38">
        <v>1652.6499999999999</v>
      </c>
      <c r="E68" s="38">
        <v>1630.2999999999997</v>
      </c>
      <c r="F68" s="38">
        <v>1601.6999999999998</v>
      </c>
      <c r="G68" s="38">
        <v>1579.3499999999997</v>
      </c>
      <c r="H68" s="38">
        <v>1681.2499999999998</v>
      </c>
      <c r="I68" s="38">
        <v>1703.5999999999997</v>
      </c>
      <c r="J68" s="38">
        <v>1732.1999999999998</v>
      </c>
      <c r="K68" s="31">
        <v>1675</v>
      </c>
      <c r="L68" s="31">
        <v>1624.05</v>
      </c>
      <c r="M68" s="31">
        <v>1.74004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4581.8</v>
      </c>
      <c r="D69" s="38">
        <v>4593.9333333333334</v>
      </c>
      <c r="E69" s="38">
        <v>4542.8666666666668</v>
      </c>
      <c r="F69" s="38">
        <v>4503.9333333333334</v>
      </c>
      <c r="G69" s="38">
        <v>4452.8666666666668</v>
      </c>
      <c r="H69" s="38">
        <v>4632.8666666666668</v>
      </c>
      <c r="I69" s="38">
        <v>4683.9333333333343</v>
      </c>
      <c r="J69" s="38">
        <v>4722.8666666666668</v>
      </c>
      <c r="K69" s="31">
        <v>4645</v>
      </c>
      <c r="L69" s="31">
        <v>4555</v>
      </c>
      <c r="M69" s="31">
        <v>0.20981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1102.05</v>
      </c>
      <c r="D70" s="38">
        <v>1074.7666666666667</v>
      </c>
      <c r="E70" s="38">
        <v>1037.5333333333333</v>
      </c>
      <c r="F70" s="38">
        <v>973.01666666666665</v>
      </c>
      <c r="G70" s="38">
        <v>935.7833333333333</v>
      </c>
      <c r="H70" s="38">
        <v>1139.2833333333333</v>
      </c>
      <c r="I70" s="38">
        <v>1176.5166666666664</v>
      </c>
      <c r="J70" s="38">
        <v>1241.0333333333333</v>
      </c>
      <c r="K70" s="31">
        <v>1112</v>
      </c>
      <c r="L70" s="31">
        <v>1010.25</v>
      </c>
      <c r="M70" s="31">
        <v>5.3156999999999996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28.8</v>
      </c>
      <c r="D71" s="38">
        <v>29.05</v>
      </c>
      <c r="E71" s="38">
        <v>28.55</v>
      </c>
      <c r="F71" s="38">
        <v>28.3</v>
      </c>
      <c r="G71" s="38">
        <v>27.8</v>
      </c>
      <c r="H71" s="38">
        <v>29.3</v>
      </c>
      <c r="I71" s="38">
        <v>29.8</v>
      </c>
      <c r="J71" s="38">
        <v>30.05</v>
      </c>
      <c r="K71" s="31">
        <v>29.55</v>
      </c>
      <c r="L71" s="31">
        <v>28.8</v>
      </c>
      <c r="M71" s="31">
        <v>242.08323999999999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1127.2</v>
      </c>
      <c r="D72" s="38">
        <v>1120.0833333333333</v>
      </c>
      <c r="E72" s="38">
        <v>1109.1666666666665</v>
      </c>
      <c r="F72" s="38">
        <v>1091.1333333333332</v>
      </c>
      <c r="G72" s="38">
        <v>1080.2166666666665</v>
      </c>
      <c r="H72" s="38">
        <v>1138.1166666666666</v>
      </c>
      <c r="I72" s="38">
        <v>1149.0333333333331</v>
      </c>
      <c r="J72" s="38">
        <v>1167.0666666666666</v>
      </c>
      <c r="K72" s="31">
        <v>1131</v>
      </c>
      <c r="L72" s="31">
        <v>1102.05</v>
      </c>
      <c r="M72" s="31">
        <v>5.9740200000000003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121.75</v>
      </c>
      <c r="D73" s="38">
        <v>122.18333333333334</v>
      </c>
      <c r="E73" s="38">
        <v>120.61666666666667</v>
      </c>
      <c r="F73" s="38">
        <v>119.48333333333333</v>
      </c>
      <c r="G73" s="38">
        <v>117.91666666666667</v>
      </c>
      <c r="H73" s="38">
        <v>123.31666666666668</v>
      </c>
      <c r="I73" s="38">
        <v>124.88333333333334</v>
      </c>
      <c r="J73" s="38">
        <v>126.01666666666668</v>
      </c>
      <c r="K73" s="31">
        <v>123.75</v>
      </c>
      <c r="L73" s="31">
        <v>121.05</v>
      </c>
      <c r="M73" s="31">
        <v>156.15890999999999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1593.75</v>
      </c>
      <c r="D74" s="38">
        <v>1594.9166666666667</v>
      </c>
      <c r="E74" s="38">
        <v>1578.8333333333335</v>
      </c>
      <c r="F74" s="38">
        <v>1563.9166666666667</v>
      </c>
      <c r="G74" s="38">
        <v>1547.8333333333335</v>
      </c>
      <c r="H74" s="38">
        <v>1609.8333333333335</v>
      </c>
      <c r="I74" s="38">
        <v>1625.916666666667</v>
      </c>
      <c r="J74" s="38">
        <v>1640.8333333333335</v>
      </c>
      <c r="K74" s="31">
        <v>1611</v>
      </c>
      <c r="L74" s="31">
        <v>1580</v>
      </c>
      <c r="M74" s="31">
        <v>1.10673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677</v>
      </c>
      <c r="D75" s="38">
        <v>675</v>
      </c>
      <c r="E75" s="38">
        <v>672</v>
      </c>
      <c r="F75" s="38">
        <v>667</v>
      </c>
      <c r="G75" s="38">
        <v>664</v>
      </c>
      <c r="H75" s="38">
        <v>680</v>
      </c>
      <c r="I75" s="38">
        <v>683</v>
      </c>
      <c r="J75" s="38">
        <v>688</v>
      </c>
      <c r="K75" s="31">
        <v>678</v>
      </c>
      <c r="L75" s="31">
        <v>670</v>
      </c>
      <c r="M75" s="31">
        <v>4.2847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854.8</v>
      </c>
      <c r="D76" s="38">
        <v>848.23333333333323</v>
      </c>
      <c r="E76" s="38">
        <v>838.76666666666642</v>
      </c>
      <c r="F76" s="38">
        <v>822.73333333333323</v>
      </c>
      <c r="G76" s="38">
        <v>813.26666666666642</v>
      </c>
      <c r="H76" s="38">
        <v>864.26666666666642</v>
      </c>
      <c r="I76" s="38">
        <v>873.73333333333335</v>
      </c>
      <c r="J76" s="38">
        <v>889.76666666666642</v>
      </c>
      <c r="K76" s="31">
        <v>857.7</v>
      </c>
      <c r="L76" s="31">
        <v>832.2</v>
      </c>
      <c r="M76" s="31">
        <v>14.891069999999999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866.65</v>
      </c>
      <c r="D77" s="38">
        <v>866.9</v>
      </c>
      <c r="E77" s="38">
        <v>862.8</v>
      </c>
      <c r="F77" s="38">
        <v>858.94999999999993</v>
      </c>
      <c r="G77" s="38">
        <v>854.84999999999991</v>
      </c>
      <c r="H77" s="38">
        <v>870.75</v>
      </c>
      <c r="I77" s="38">
        <v>874.85000000000014</v>
      </c>
      <c r="J77" s="38">
        <v>878.7</v>
      </c>
      <c r="K77" s="31">
        <v>871</v>
      </c>
      <c r="L77" s="31">
        <v>863.05</v>
      </c>
      <c r="M77" s="31">
        <v>42.844769999999997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92.95</v>
      </c>
      <c r="D78" s="38">
        <v>91.15000000000002</v>
      </c>
      <c r="E78" s="38">
        <v>88.900000000000034</v>
      </c>
      <c r="F78" s="38">
        <v>84.850000000000009</v>
      </c>
      <c r="G78" s="38">
        <v>82.600000000000023</v>
      </c>
      <c r="H78" s="38">
        <v>95.200000000000045</v>
      </c>
      <c r="I78" s="38">
        <v>97.450000000000017</v>
      </c>
      <c r="J78" s="38">
        <v>101.50000000000006</v>
      </c>
      <c r="K78" s="31">
        <v>93.4</v>
      </c>
      <c r="L78" s="31">
        <v>87.1</v>
      </c>
      <c r="M78" s="31">
        <v>837.91105000000005</v>
      </c>
      <c r="N78" s="1"/>
      <c r="O78" s="1"/>
    </row>
    <row r="79" spans="1:15" ht="12.75" customHeight="1">
      <c r="A79" s="33">
        <v>69</v>
      </c>
      <c r="B79" s="58" t="s">
        <v>885</v>
      </c>
      <c r="C79" s="31">
        <v>409.75</v>
      </c>
      <c r="D79" s="38">
        <v>408.88333333333338</v>
      </c>
      <c r="E79" s="38">
        <v>405.86666666666679</v>
      </c>
      <c r="F79" s="38">
        <v>401.98333333333341</v>
      </c>
      <c r="G79" s="38">
        <v>398.96666666666681</v>
      </c>
      <c r="H79" s="38">
        <v>412.76666666666677</v>
      </c>
      <c r="I79" s="38">
        <v>415.7833333333333</v>
      </c>
      <c r="J79" s="38">
        <v>419.66666666666674</v>
      </c>
      <c r="K79" s="31">
        <v>411.9</v>
      </c>
      <c r="L79" s="31">
        <v>405</v>
      </c>
      <c r="M79" s="31">
        <v>1.4398500000000001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257.64999999999998</v>
      </c>
      <c r="D80" s="38">
        <v>259.55</v>
      </c>
      <c r="E80" s="38">
        <v>254.55</v>
      </c>
      <c r="F80" s="38">
        <v>251.45</v>
      </c>
      <c r="G80" s="38">
        <v>246.45</v>
      </c>
      <c r="H80" s="38">
        <v>262.65000000000003</v>
      </c>
      <c r="I80" s="38">
        <v>267.65000000000003</v>
      </c>
      <c r="J80" s="38">
        <v>270.75000000000006</v>
      </c>
      <c r="K80" s="31">
        <v>264.55</v>
      </c>
      <c r="L80" s="31">
        <v>256.45</v>
      </c>
      <c r="M80" s="31">
        <v>37.836260000000003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1231.2</v>
      </c>
      <c r="D81" s="38">
        <v>1228.6833333333332</v>
      </c>
      <c r="E81" s="38">
        <v>1208.3666666666663</v>
      </c>
      <c r="F81" s="38">
        <v>1185.5333333333331</v>
      </c>
      <c r="G81" s="38">
        <v>1165.2166666666662</v>
      </c>
      <c r="H81" s="38">
        <v>1251.5166666666664</v>
      </c>
      <c r="I81" s="38">
        <v>1271.8333333333335</v>
      </c>
      <c r="J81" s="38">
        <v>1294.6666666666665</v>
      </c>
      <c r="K81" s="31">
        <v>1249</v>
      </c>
      <c r="L81" s="31">
        <v>1205.8499999999999</v>
      </c>
      <c r="M81" s="31">
        <v>1.07125</v>
      </c>
      <c r="N81" s="1"/>
      <c r="O81" s="1"/>
    </row>
    <row r="82" spans="1:15" ht="12.75" customHeight="1">
      <c r="A82" s="33">
        <v>72</v>
      </c>
      <c r="B82" s="58" t="s">
        <v>886</v>
      </c>
      <c r="C82" s="31">
        <v>210.65</v>
      </c>
      <c r="D82" s="38">
        <v>208.25</v>
      </c>
      <c r="E82" s="38">
        <v>204.8</v>
      </c>
      <c r="F82" s="38">
        <v>198.95000000000002</v>
      </c>
      <c r="G82" s="38">
        <v>195.50000000000003</v>
      </c>
      <c r="H82" s="38">
        <v>214.1</v>
      </c>
      <c r="I82" s="38">
        <v>217.54999999999998</v>
      </c>
      <c r="J82" s="38">
        <v>223.39999999999998</v>
      </c>
      <c r="K82" s="31">
        <v>211.7</v>
      </c>
      <c r="L82" s="31">
        <v>202.4</v>
      </c>
      <c r="M82" s="31">
        <v>82.762090000000001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7251.15</v>
      </c>
      <c r="D83" s="38">
        <v>7250.2333333333336</v>
      </c>
      <c r="E83" s="38">
        <v>7180.916666666667</v>
      </c>
      <c r="F83" s="38">
        <v>7110.6833333333334</v>
      </c>
      <c r="G83" s="38">
        <v>7041.3666666666668</v>
      </c>
      <c r="H83" s="38">
        <v>7320.4666666666672</v>
      </c>
      <c r="I83" s="38">
        <v>7389.7833333333328</v>
      </c>
      <c r="J83" s="38">
        <v>7460.0166666666673</v>
      </c>
      <c r="K83" s="31">
        <v>7319.55</v>
      </c>
      <c r="L83" s="31">
        <v>7180</v>
      </c>
      <c r="M83" s="31">
        <v>0.22316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788.4</v>
      </c>
      <c r="D84" s="38">
        <v>784.80000000000007</v>
      </c>
      <c r="E84" s="38">
        <v>776.95000000000016</v>
      </c>
      <c r="F84" s="38">
        <v>765.50000000000011</v>
      </c>
      <c r="G84" s="38">
        <v>757.6500000000002</v>
      </c>
      <c r="H84" s="38">
        <v>796.25000000000011</v>
      </c>
      <c r="I84" s="38">
        <v>804.1</v>
      </c>
      <c r="J84" s="38">
        <v>815.55000000000007</v>
      </c>
      <c r="K84" s="31">
        <v>792.65</v>
      </c>
      <c r="L84" s="31">
        <v>773.35</v>
      </c>
      <c r="M84" s="31">
        <v>1.77966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502.55</v>
      </c>
      <c r="D85" s="38">
        <v>503.18333333333334</v>
      </c>
      <c r="E85" s="38">
        <v>499.36666666666667</v>
      </c>
      <c r="F85" s="38">
        <v>496.18333333333334</v>
      </c>
      <c r="G85" s="38">
        <v>492.36666666666667</v>
      </c>
      <c r="H85" s="38">
        <v>506.36666666666667</v>
      </c>
      <c r="I85" s="38">
        <v>510.18333333333339</v>
      </c>
      <c r="J85" s="38">
        <v>513.36666666666667</v>
      </c>
      <c r="K85" s="31">
        <v>507</v>
      </c>
      <c r="L85" s="31">
        <v>500</v>
      </c>
      <c r="M85" s="31">
        <v>1.59307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19162.55</v>
      </c>
      <c r="D86" s="38">
        <v>19152.850000000002</v>
      </c>
      <c r="E86" s="38">
        <v>19030.700000000004</v>
      </c>
      <c r="F86" s="38">
        <v>18898.850000000002</v>
      </c>
      <c r="G86" s="38">
        <v>18776.700000000004</v>
      </c>
      <c r="H86" s="38">
        <v>19284.700000000004</v>
      </c>
      <c r="I86" s="38">
        <v>19406.850000000006</v>
      </c>
      <c r="J86" s="38">
        <v>19538.700000000004</v>
      </c>
      <c r="K86" s="31">
        <v>19275</v>
      </c>
      <c r="L86" s="31">
        <v>19021</v>
      </c>
      <c r="M86" s="31">
        <v>0.44656000000000001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386.55</v>
      </c>
      <c r="D87" s="38">
        <v>382.88333333333338</v>
      </c>
      <c r="E87" s="38">
        <v>378.66666666666674</v>
      </c>
      <c r="F87" s="38">
        <v>370.78333333333336</v>
      </c>
      <c r="G87" s="38">
        <v>366.56666666666672</v>
      </c>
      <c r="H87" s="38">
        <v>390.76666666666677</v>
      </c>
      <c r="I87" s="38">
        <v>394.98333333333335</v>
      </c>
      <c r="J87" s="38">
        <v>402.86666666666679</v>
      </c>
      <c r="K87" s="31">
        <v>387.1</v>
      </c>
      <c r="L87" s="31">
        <v>375</v>
      </c>
      <c r="M87" s="31">
        <v>62.826830000000001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559.15</v>
      </c>
      <c r="D88" s="38">
        <v>560.7166666666667</v>
      </c>
      <c r="E88" s="38">
        <v>551.43333333333339</v>
      </c>
      <c r="F88" s="38">
        <v>543.7166666666667</v>
      </c>
      <c r="G88" s="38">
        <v>534.43333333333339</v>
      </c>
      <c r="H88" s="38">
        <v>568.43333333333339</v>
      </c>
      <c r="I88" s="38">
        <v>577.7166666666667</v>
      </c>
      <c r="J88" s="38">
        <v>585.43333333333339</v>
      </c>
      <c r="K88" s="31">
        <v>570</v>
      </c>
      <c r="L88" s="31">
        <v>553</v>
      </c>
      <c r="M88" s="31">
        <v>1.22089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5096.1000000000004</v>
      </c>
      <c r="D89" s="38">
        <v>5057.333333333333</v>
      </c>
      <c r="E89" s="38">
        <v>4999.2666666666664</v>
      </c>
      <c r="F89" s="38">
        <v>4902.4333333333334</v>
      </c>
      <c r="G89" s="38">
        <v>4844.3666666666668</v>
      </c>
      <c r="H89" s="38">
        <v>5154.1666666666661</v>
      </c>
      <c r="I89" s="38">
        <v>5212.2333333333336</v>
      </c>
      <c r="J89" s="38">
        <v>5309.0666666666657</v>
      </c>
      <c r="K89" s="31">
        <v>5115.3999999999996</v>
      </c>
      <c r="L89" s="31">
        <v>4960.5</v>
      </c>
      <c r="M89" s="31">
        <v>1.86513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680.35</v>
      </c>
      <c r="D90" s="38">
        <v>677.18333333333328</v>
      </c>
      <c r="E90" s="38">
        <v>669.36666666666656</v>
      </c>
      <c r="F90" s="38">
        <v>658.38333333333333</v>
      </c>
      <c r="G90" s="38">
        <v>650.56666666666661</v>
      </c>
      <c r="H90" s="38">
        <v>688.16666666666652</v>
      </c>
      <c r="I90" s="38">
        <v>695.98333333333335</v>
      </c>
      <c r="J90" s="38">
        <v>706.96666666666647</v>
      </c>
      <c r="K90" s="31">
        <v>685</v>
      </c>
      <c r="L90" s="31">
        <v>666.2</v>
      </c>
      <c r="M90" s="31">
        <v>23.229859999999999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353.65</v>
      </c>
      <c r="D91" s="38">
        <v>354.26666666666665</v>
      </c>
      <c r="E91" s="38">
        <v>350.5333333333333</v>
      </c>
      <c r="F91" s="38">
        <v>347.41666666666663</v>
      </c>
      <c r="G91" s="38">
        <v>343.68333333333328</v>
      </c>
      <c r="H91" s="38">
        <v>357.38333333333333</v>
      </c>
      <c r="I91" s="38">
        <v>361.11666666666667</v>
      </c>
      <c r="J91" s="38">
        <v>364.23333333333335</v>
      </c>
      <c r="K91" s="31">
        <v>358</v>
      </c>
      <c r="L91" s="31">
        <v>351.15</v>
      </c>
      <c r="M91" s="31">
        <v>9.9548000000000005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310.85000000000002</v>
      </c>
      <c r="D92" s="38">
        <v>310.56666666666666</v>
      </c>
      <c r="E92" s="38">
        <v>308.5333333333333</v>
      </c>
      <c r="F92" s="38">
        <v>306.21666666666664</v>
      </c>
      <c r="G92" s="38">
        <v>304.18333333333328</v>
      </c>
      <c r="H92" s="38">
        <v>312.88333333333333</v>
      </c>
      <c r="I92" s="38">
        <v>314.91666666666674</v>
      </c>
      <c r="J92" s="38">
        <v>317.23333333333335</v>
      </c>
      <c r="K92" s="31">
        <v>312.60000000000002</v>
      </c>
      <c r="L92" s="31">
        <v>308.25</v>
      </c>
      <c r="M92" s="31">
        <v>3.4864000000000002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2275.0500000000002</v>
      </c>
      <c r="D93" s="38">
        <v>2283.3166666666671</v>
      </c>
      <c r="E93" s="38">
        <v>2253.6333333333341</v>
      </c>
      <c r="F93" s="38">
        <v>2232.2166666666672</v>
      </c>
      <c r="G93" s="38">
        <v>2202.5333333333342</v>
      </c>
      <c r="H93" s="38">
        <v>2304.733333333334</v>
      </c>
      <c r="I93" s="38">
        <v>2334.4166666666674</v>
      </c>
      <c r="J93" s="38">
        <v>2355.8333333333339</v>
      </c>
      <c r="K93" s="31">
        <v>2313</v>
      </c>
      <c r="L93" s="31">
        <v>2261.9</v>
      </c>
      <c r="M93" s="31">
        <v>0.99434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322.10000000000002</v>
      </c>
      <c r="D94" s="38">
        <v>322.51666666666665</v>
      </c>
      <c r="E94" s="38">
        <v>319.88333333333333</v>
      </c>
      <c r="F94" s="38">
        <v>317.66666666666669</v>
      </c>
      <c r="G94" s="38">
        <v>315.03333333333336</v>
      </c>
      <c r="H94" s="38">
        <v>324.73333333333329</v>
      </c>
      <c r="I94" s="38">
        <v>327.36666666666662</v>
      </c>
      <c r="J94" s="38">
        <v>329.58333333333326</v>
      </c>
      <c r="K94" s="31">
        <v>325.14999999999998</v>
      </c>
      <c r="L94" s="31">
        <v>320.3</v>
      </c>
      <c r="M94" s="31">
        <v>58.661169999999998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768.9</v>
      </c>
      <c r="D95" s="38">
        <v>779.33333333333337</v>
      </c>
      <c r="E95" s="38">
        <v>754.66666666666674</v>
      </c>
      <c r="F95" s="38">
        <v>740.43333333333339</v>
      </c>
      <c r="G95" s="38">
        <v>715.76666666666677</v>
      </c>
      <c r="H95" s="38">
        <v>793.56666666666672</v>
      </c>
      <c r="I95" s="38">
        <v>818.23333333333346</v>
      </c>
      <c r="J95" s="38">
        <v>832.4666666666667</v>
      </c>
      <c r="K95" s="31">
        <v>804</v>
      </c>
      <c r="L95" s="31">
        <v>765.1</v>
      </c>
      <c r="M95" s="31">
        <v>9.9719700000000007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1198.45</v>
      </c>
      <c r="D96" s="38">
        <v>1203.7833333333333</v>
      </c>
      <c r="E96" s="38">
        <v>1187.0666666666666</v>
      </c>
      <c r="F96" s="38">
        <v>1175.6833333333334</v>
      </c>
      <c r="G96" s="38">
        <v>1158.9666666666667</v>
      </c>
      <c r="H96" s="38">
        <v>1215.1666666666665</v>
      </c>
      <c r="I96" s="38">
        <v>1231.8833333333332</v>
      </c>
      <c r="J96" s="38">
        <v>1243.2666666666664</v>
      </c>
      <c r="K96" s="31">
        <v>1220.5</v>
      </c>
      <c r="L96" s="31">
        <v>1192.4000000000001</v>
      </c>
      <c r="M96" s="31">
        <v>1.10538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124.5</v>
      </c>
      <c r="D97" s="38">
        <v>124.26666666666667</v>
      </c>
      <c r="E97" s="38">
        <v>123.53333333333333</v>
      </c>
      <c r="F97" s="38">
        <v>122.56666666666666</v>
      </c>
      <c r="G97" s="38">
        <v>121.83333333333333</v>
      </c>
      <c r="H97" s="38">
        <v>125.23333333333333</v>
      </c>
      <c r="I97" s="38">
        <v>125.96666666666665</v>
      </c>
      <c r="J97" s="38">
        <v>126.93333333333334</v>
      </c>
      <c r="K97" s="31">
        <v>125</v>
      </c>
      <c r="L97" s="31">
        <v>123.3</v>
      </c>
      <c r="M97" s="31">
        <v>9.3105100000000007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692.05</v>
      </c>
      <c r="D98" s="38">
        <v>688.11666666666667</v>
      </c>
      <c r="E98" s="38">
        <v>676.93333333333339</v>
      </c>
      <c r="F98" s="38">
        <v>661.81666666666672</v>
      </c>
      <c r="G98" s="38">
        <v>650.63333333333344</v>
      </c>
      <c r="H98" s="38">
        <v>703.23333333333335</v>
      </c>
      <c r="I98" s="38">
        <v>714.41666666666652</v>
      </c>
      <c r="J98" s="38">
        <v>729.5333333333333</v>
      </c>
      <c r="K98" s="31">
        <v>699.3</v>
      </c>
      <c r="L98" s="31">
        <v>673</v>
      </c>
      <c r="M98" s="31">
        <v>2.41893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1196.55</v>
      </c>
      <c r="D99" s="38">
        <v>1181.1833333333334</v>
      </c>
      <c r="E99" s="38">
        <v>1162.3666666666668</v>
      </c>
      <c r="F99" s="38">
        <v>1128.1833333333334</v>
      </c>
      <c r="G99" s="38">
        <v>1109.3666666666668</v>
      </c>
      <c r="H99" s="38">
        <v>1215.3666666666668</v>
      </c>
      <c r="I99" s="38">
        <v>1234.1833333333334</v>
      </c>
      <c r="J99" s="38">
        <v>1268.3666666666668</v>
      </c>
      <c r="K99" s="31">
        <v>1200</v>
      </c>
      <c r="L99" s="31">
        <v>1147</v>
      </c>
      <c r="M99" s="31">
        <v>15.73687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2093.5</v>
      </c>
      <c r="D100" s="38">
        <v>2094.7000000000003</v>
      </c>
      <c r="E100" s="38">
        <v>2049.4000000000005</v>
      </c>
      <c r="F100" s="38">
        <v>2005.3000000000002</v>
      </c>
      <c r="G100" s="38">
        <v>1960.0000000000005</v>
      </c>
      <c r="H100" s="38">
        <v>2138.8000000000006</v>
      </c>
      <c r="I100" s="38">
        <v>2184.1000000000008</v>
      </c>
      <c r="J100" s="38">
        <v>2228.2000000000007</v>
      </c>
      <c r="K100" s="31">
        <v>2140</v>
      </c>
      <c r="L100" s="31">
        <v>2050.6</v>
      </c>
      <c r="M100" s="31">
        <v>3.9396599999999999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30.75</v>
      </c>
      <c r="D101" s="38">
        <v>30.833333333333332</v>
      </c>
      <c r="E101" s="38">
        <v>30.266666666666666</v>
      </c>
      <c r="F101" s="38">
        <v>29.783333333333335</v>
      </c>
      <c r="G101" s="38">
        <v>29.216666666666669</v>
      </c>
      <c r="H101" s="38">
        <v>31.316666666666663</v>
      </c>
      <c r="I101" s="38">
        <v>31.883333333333333</v>
      </c>
      <c r="J101" s="38">
        <v>32.36666666666666</v>
      </c>
      <c r="K101" s="31">
        <v>31.4</v>
      </c>
      <c r="L101" s="31">
        <v>30.35</v>
      </c>
      <c r="M101" s="31">
        <v>227.83947000000001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677.55</v>
      </c>
      <c r="D102" s="38">
        <v>675.44999999999993</v>
      </c>
      <c r="E102" s="38">
        <v>669.94999999999982</v>
      </c>
      <c r="F102" s="38">
        <v>662.34999999999991</v>
      </c>
      <c r="G102" s="38">
        <v>656.8499999999998</v>
      </c>
      <c r="H102" s="38">
        <v>683.04999999999984</v>
      </c>
      <c r="I102" s="38">
        <v>688.55000000000007</v>
      </c>
      <c r="J102" s="38">
        <v>696.14999999999986</v>
      </c>
      <c r="K102" s="31">
        <v>680.95</v>
      </c>
      <c r="L102" s="31">
        <v>667.85</v>
      </c>
      <c r="M102" s="31">
        <v>1.0565599999999999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928.55</v>
      </c>
      <c r="D103" s="38">
        <v>912.01666666666677</v>
      </c>
      <c r="E103" s="38">
        <v>890.73333333333358</v>
      </c>
      <c r="F103" s="38">
        <v>852.91666666666686</v>
      </c>
      <c r="G103" s="38">
        <v>831.63333333333367</v>
      </c>
      <c r="H103" s="38">
        <v>949.83333333333348</v>
      </c>
      <c r="I103" s="38">
        <v>971.11666666666656</v>
      </c>
      <c r="J103" s="38">
        <v>1008.9333333333334</v>
      </c>
      <c r="K103" s="31">
        <v>933.3</v>
      </c>
      <c r="L103" s="31">
        <v>874.2</v>
      </c>
      <c r="M103" s="31">
        <v>12.03401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7625.95</v>
      </c>
      <c r="D104" s="38">
        <v>7656.6166666666659</v>
      </c>
      <c r="E104" s="38">
        <v>7573.3333333333321</v>
      </c>
      <c r="F104" s="38">
        <v>7520.7166666666662</v>
      </c>
      <c r="G104" s="38">
        <v>7437.4333333333325</v>
      </c>
      <c r="H104" s="38">
        <v>7709.2333333333318</v>
      </c>
      <c r="I104" s="38">
        <v>7792.5166666666664</v>
      </c>
      <c r="J104" s="38">
        <v>7845.1333333333314</v>
      </c>
      <c r="K104" s="31">
        <v>7739.9</v>
      </c>
      <c r="L104" s="31">
        <v>7604</v>
      </c>
      <c r="M104" s="31">
        <v>7.4069999999999997E-2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73.150000000000006</v>
      </c>
      <c r="D105" s="38">
        <v>73.066666666666663</v>
      </c>
      <c r="E105" s="38">
        <v>72.783333333333331</v>
      </c>
      <c r="F105" s="38">
        <v>72.416666666666671</v>
      </c>
      <c r="G105" s="38">
        <v>72.13333333333334</v>
      </c>
      <c r="H105" s="38">
        <v>73.433333333333323</v>
      </c>
      <c r="I105" s="38">
        <v>73.716666666666654</v>
      </c>
      <c r="J105" s="38">
        <v>74.083333333333314</v>
      </c>
      <c r="K105" s="31">
        <v>73.349999999999994</v>
      </c>
      <c r="L105" s="31">
        <v>72.7</v>
      </c>
      <c r="M105" s="31">
        <v>10.1647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781.2</v>
      </c>
      <c r="D106" s="38">
        <v>778.26666666666677</v>
      </c>
      <c r="E106" s="38">
        <v>762.48333333333358</v>
      </c>
      <c r="F106" s="38">
        <v>743.76666666666677</v>
      </c>
      <c r="G106" s="38">
        <v>727.98333333333358</v>
      </c>
      <c r="H106" s="38">
        <v>796.98333333333358</v>
      </c>
      <c r="I106" s="38">
        <v>812.76666666666665</v>
      </c>
      <c r="J106" s="38">
        <v>831.48333333333358</v>
      </c>
      <c r="K106" s="31">
        <v>794.05</v>
      </c>
      <c r="L106" s="31">
        <v>759.55</v>
      </c>
      <c r="M106" s="31">
        <v>2.0205299999999999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384.15</v>
      </c>
      <c r="D107" s="38">
        <v>382.38333333333338</v>
      </c>
      <c r="E107" s="38">
        <v>379.76666666666677</v>
      </c>
      <c r="F107" s="38">
        <v>375.38333333333338</v>
      </c>
      <c r="G107" s="38">
        <v>372.76666666666677</v>
      </c>
      <c r="H107" s="38">
        <v>386.76666666666677</v>
      </c>
      <c r="I107" s="38">
        <v>389.38333333333344</v>
      </c>
      <c r="J107" s="38">
        <v>393.76666666666677</v>
      </c>
      <c r="K107" s="31">
        <v>385</v>
      </c>
      <c r="L107" s="31">
        <v>378</v>
      </c>
      <c r="M107" s="31">
        <v>12.37128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443.3</v>
      </c>
      <c r="D108" s="38">
        <v>440.93333333333334</v>
      </c>
      <c r="E108" s="38">
        <v>437.86666666666667</v>
      </c>
      <c r="F108" s="38">
        <v>432.43333333333334</v>
      </c>
      <c r="G108" s="38">
        <v>429.36666666666667</v>
      </c>
      <c r="H108" s="38">
        <v>446.36666666666667</v>
      </c>
      <c r="I108" s="38">
        <v>449.43333333333339</v>
      </c>
      <c r="J108" s="38">
        <v>454.86666666666667</v>
      </c>
      <c r="K108" s="31">
        <v>444</v>
      </c>
      <c r="L108" s="31">
        <v>435.5</v>
      </c>
      <c r="M108" s="31">
        <v>1.0673299999999999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273.2</v>
      </c>
      <c r="D109" s="38">
        <v>272.8</v>
      </c>
      <c r="E109" s="38">
        <v>270.60000000000002</v>
      </c>
      <c r="F109" s="38">
        <v>268</v>
      </c>
      <c r="G109" s="38">
        <v>265.8</v>
      </c>
      <c r="H109" s="38">
        <v>275.40000000000003</v>
      </c>
      <c r="I109" s="38">
        <v>277.59999999999997</v>
      </c>
      <c r="J109" s="38">
        <v>280.20000000000005</v>
      </c>
      <c r="K109" s="31">
        <v>275</v>
      </c>
      <c r="L109" s="31">
        <v>270.2</v>
      </c>
      <c r="M109" s="31">
        <v>17.870149999999999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445.25</v>
      </c>
      <c r="D110" s="38">
        <v>445.45</v>
      </c>
      <c r="E110" s="38">
        <v>441.15</v>
      </c>
      <c r="F110" s="38">
        <v>437.05</v>
      </c>
      <c r="G110" s="38">
        <v>432.75</v>
      </c>
      <c r="H110" s="38">
        <v>449.54999999999995</v>
      </c>
      <c r="I110" s="38">
        <v>453.85</v>
      </c>
      <c r="J110" s="38">
        <v>457.94999999999993</v>
      </c>
      <c r="K110" s="31">
        <v>449.75</v>
      </c>
      <c r="L110" s="31">
        <v>441.35</v>
      </c>
      <c r="M110" s="31">
        <v>0.44168000000000002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1186.45</v>
      </c>
      <c r="D111" s="38">
        <v>1189.6499999999999</v>
      </c>
      <c r="E111" s="38">
        <v>1174.0499999999997</v>
      </c>
      <c r="F111" s="38">
        <v>1161.6499999999999</v>
      </c>
      <c r="G111" s="38">
        <v>1146.0499999999997</v>
      </c>
      <c r="H111" s="38">
        <v>1202.0499999999997</v>
      </c>
      <c r="I111" s="38">
        <v>1217.6499999999996</v>
      </c>
      <c r="J111" s="38">
        <v>1230.0499999999997</v>
      </c>
      <c r="K111" s="31">
        <v>1205.25</v>
      </c>
      <c r="L111" s="31">
        <v>1177.25</v>
      </c>
      <c r="M111" s="31">
        <v>13.143980000000001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932.05</v>
      </c>
      <c r="D112" s="38">
        <v>934.33333333333337</v>
      </c>
      <c r="E112" s="38">
        <v>920.31666666666672</v>
      </c>
      <c r="F112" s="38">
        <v>908.58333333333337</v>
      </c>
      <c r="G112" s="38">
        <v>894.56666666666672</v>
      </c>
      <c r="H112" s="38">
        <v>946.06666666666672</v>
      </c>
      <c r="I112" s="38">
        <v>960.08333333333337</v>
      </c>
      <c r="J112" s="38">
        <v>971.81666666666672</v>
      </c>
      <c r="K112" s="31">
        <v>948.35</v>
      </c>
      <c r="L112" s="31">
        <v>922.6</v>
      </c>
      <c r="M112" s="31">
        <v>1.12632</v>
      </c>
      <c r="N112" s="1"/>
      <c r="O112" s="1"/>
    </row>
    <row r="113" spans="1:15" ht="12.75" customHeight="1">
      <c r="A113" s="33">
        <v>103</v>
      </c>
      <c r="B113" s="58" t="s">
        <v>881</v>
      </c>
      <c r="C113" s="31">
        <v>531.35</v>
      </c>
      <c r="D113" s="38">
        <v>530.25</v>
      </c>
      <c r="E113" s="38">
        <v>525.1</v>
      </c>
      <c r="F113" s="38">
        <v>518.85</v>
      </c>
      <c r="G113" s="38">
        <v>513.70000000000005</v>
      </c>
      <c r="H113" s="38">
        <v>536.5</v>
      </c>
      <c r="I113" s="38">
        <v>541.65000000000009</v>
      </c>
      <c r="J113" s="38">
        <v>547.9</v>
      </c>
      <c r="K113" s="31">
        <v>535.4</v>
      </c>
      <c r="L113" s="31">
        <v>524</v>
      </c>
      <c r="M113" s="31">
        <v>5.8910799999999997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1010.8</v>
      </c>
      <c r="D114" s="38">
        <v>1011.6666666666666</v>
      </c>
      <c r="E114" s="38">
        <v>1004.5333333333333</v>
      </c>
      <c r="F114" s="38">
        <v>998.26666666666665</v>
      </c>
      <c r="G114" s="38">
        <v>991.13333333333333</v>
      </c>
      <c r="H114" s="38">
        <v>1017.9333333333333</v>
      </c>
      <c r="I114" s="38">
        <v>1025.0666666666666</v>
      </c>
      <c r="J114" s="38">
        <v>1031.3333333333333</v>
      </c>
      <c r="K114" s="31">
        <v>1018.8</v>
      </c>
      <c r="L114" s="31">
        <v>1005.4</v>
      </c>
      <c r="M114" s="31">
        <v>7.4821900000000001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1378.45</v>
      </c>
      <c r="D115" s="38">
        <v>1383.2166666666665</v>
      </c>
      <c r="E115" s="38">
        <v>1370.4333333333329</v>
      </c>
      <c r="F115" s="38">
        <v>1362.4166666666665</v>
      </c>
      <c r="G115" s="38">
        <v>1349.633333333333</v>
      </c>
      <c r="H115" s="38">
        <v>1391.2333333333329</v>
      </c>
      <c r="I115" s="38">
        <v>1404.0166666666662</v>
      </c>
      <c r="J115" s="38">
        <v>1412.0333333333328</v>
      </c>
      <c r="K115" s="31">
        <v>1396</v>
      </c>
      <c r="L115" s="31">
        <v>1375.2</v>
      </c>
      <c r="M115" s="31">
        <v>0.48681000000000002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231.4</v>
      </c>
      <c r="D116" s="38">
        <v>231.45000000000002</v>
      </c>
      <c r="E116" s="38">
        <v>230.05000000000004</v>
      </c>
      <c r="F116" s="38">
        <v>228.70000000000002</v>
      </c>
      <c r="G116" s="38">
        <v>227.30000000000004</v>
      </c>
      <c r="H116" s="38">
        <v>232.80000000000004</v>
      </c>
      <c r="I116" s="38">
        <v>234.20000000000002</v>
      </c>
      <c r="J116" s="38">
        <v>235.55000000000004</v>
      </c>
      <c r="K116" s="31">
        <v>232.85</v>
      </c>
      <c r="L116" s="31">
        <v>230.1</v>
      </c>
      <c r="M116" s="31">
        <v>48.59892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562</v>
      </c>
      <c r="D117" s="38">
        <v>561.9</v>
      </c>
      <c r="E117" s="38">
        <v>556.19999999999993</v>
      </c>
      <c r="F117" s="38">
        <v>550.4</v>
      </c>
      <c r="G117" s="38">
        <v>544.69999999999993</v>
      </c>
      <c r="H117" s="38">
        <v>567.69999999999993</v>
      </c>
      <c r="I117" s="38">
        <v>573.4</v>
      </c>
      <c r="J117" s="38">
        <v>579.19999999999993</v>
      </c>
      <c r="K117" s="31">
        <v>567.6</v>
      </c>
      <c r="L117" s="31">
        <v>556.1</v>
      </c>
      <c r="M117" s="31">
        <v>4.4082699999999999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4725.45</v>
      </c>
      <c r="D118" s="38">
        <v>4726.4833333333336</v>
      </c>
      <c r="E118" s="38">
        <v>4684.0166666666673</v>
      </c>
      <c r="F118" s="38">
        <v>4642.5833333333339</v>
      </c>
      <c r="G118" s="38">
        <v>4600.1166666666677</v>
      </c>
      <c r="H118" s="38">
        <v>4767.916666666667</v>
      </c>
      <c r="I118" s="38">
        <v>4810.3833333333341</v>
      </c>
      <c r="J118" s="38">
        <v>4851.8166666666666</v>
      </c>
      <c r="K118" s="31">
        <v>4768.95</v>
      </c>
      <c r="L118" s="31">
        <v>4685.05</v>
      </c>
      <c r="M118" s="31">
        <v>1.34422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1793.7</v>
      </c>
      <c r="D119" s="38">
        <v>1769.2</v>
      </c>
      <c r="E119" s="38">
        <v>1738.4</v>
      </c>
      <c r="F119" s="38">
        <v>1683.1000000000001</v>
      </c>
      <c r="G119" s="38">
        <v>1652.3000000000002</v>
      </c>
      <c r="H119" s="38">
        <v>1824.5</v>
      </c>
      <c r="I119" s="38">
        <v>1855.2999999999997</v>
      </c>
      <c r="J119" s="38">
        <v>1910.6</v>
      </c>
      <c r="K119" s="31">
        <v>1800</v>
      </c>
      <c r="L119" s="31">
        <v>1713.9</v>
      </c>
      <c r="M119" s="31">
        <v>17.39601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673.05</v>
      </c>
      <c r="D120" s="38">
        <v>668.7833333333333</v>
      </c>
      <c r="E120" s="38">
        <v>662.66666666666663</v>
      </c>
      <c r="F120" s="38">
        <v>652.2833333333333</v>
      </c>
      <c r="G120" s="38">
        <v>646.16666666666663</v>
      </c>
      <c r="H120" s="38">
        <v>679.16666666666663</v>
      </c>
      <c r="I120" s="38">
        <v>685.28333333333342</v>
      </c>
      <c r="J120" s="38">
        <v>695.66666666666663</v>
      </c>
      <c r="K120" s="31">
        <v>674.9</v>
      </c>
      <c r="L120" s="31">
        <v>658.4</v>
      </c>
      <c r="M120" s="31">
        <v>11.930249999999999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961.05</v>
      </c>
      <c r="D121" s="38">
        <v>958.56666666666661</v>
      </c>
      <c r="E121" s="38">
        <v>951.28333333333319</v>
      </c>
      <c r="F121" s="38">
        <v>941.51666666666654</v>
      </c>
      <c r="G121" s="38">
        <v>934.23333333333312</v>
      </c>
      <c r="H121" s="38">
        <v>968.33333333333326</v>
      </c>
      <c r="I121" s="38">
        <v>975.61666666666656</v>
      </c>
      <c r="J121" s="38">
        <v>985.38333333333333</v>
      </c>
      <c r="K121" s="31">
        <v>965.85</v>
      </c>
      <c r="L121" s="31">
        <v>948.8</v>
      </c>
      <c r="M121" s="31">
        <v>2.3238400000000001</v>
      </c>
      <c r="N121" s="1"/>
      <c r="O121" s="1"/>
    </row>
    <row r="122" spans="1:15" ht="12.75" customHeight="1">
      <c r="A122" s="33">
        <v>112</v>
      </c>
      <c r="B122" s="58" t="s">
        <v>887</v>
      </c>
      <c r="C122" s="31">
        <v>3972.15</v>
      </c>
      <c r="D122" s="38">
        <v>3985.7333333333336</v>
      </c>
      <c r="E122" s="38">
        <v>3936.4666666666672</v>
      </c>
      <c r="F122" s="38">
        <v>3900.7833333333338</v>
      </c>
      <c r="G122" s="38">
        <v>3851.5166666666673</v>
      </c>
      <c r="H122" s="38">
        <v>4021.416666666667</v>
      </c>
      <c r="I122" s="38">
        <v>4070.6833333333334</v>
      </c>
      <c r="J122" s="38">
        <v>4106.3666666666668</v>
      </c>
      <c r="K122" s="31">
        <v>4035</v>
      </c>
      <c r="L122" s="31">
        <v>3950.05</v>
      </c>
      <c r="M122" s="31">
        <v>0.26844000000000001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1249.95</v>
      </c>
      <c r="D123" s="38">
        <v>1251.3499999999999</v>
      </c>
      <c r="E123" s="38">
        <v>1238.9499999999998</v>
      </c>
      <c r="F123" s="38">
        <v>1227.9499999999998</v>
      </c>
      <c r="G123" s="38">
        <v>1215.5499999999997</v>
      </c>
      <c r="H123" s="38">
        <v>1262.3499999999999</v>
      </c>
      <c r="I123" s="38">
        <v>1274.75</v>
      </c>
      <c r="J123" s="38">
        <v>1285.75</v>
      </c>
      <c r="K123" s="31">
        <v>1263.75</v>
      </c>
      <c r="L123" s="31">
        <v>1240.3499999999999</v>
      </c>
      <c r="M123" s="31">
        <v>1.89628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3900.3</v>
      </c>
      <c r="D124" s="38">
        <v>3918.4333333333329</v>
      </c>
      <c r="E124" s="38">
        <v>3851.9166666666661</v>
      </c>
      <c r="F124" s="38">
        <v>3803.5333333333333</v>
      </c>
      <c r="G124" s="38">
        <v>3737.0166666666664</v>
      </c>
      <c r="H124" s="38">
        <v>3966.8166666666657</v>
      </c>
      <c r="I124" s="38">
        <v>4033.333333333333</v>
      </c>
      <c r="J124" s="38">
        <v>4081.7166666666653</v>
      </c>
      <c r="K124" s="31">
        <v>3984.95</v>
      </c>
      <c r="L124" s="31">
        <v>3870.05</v>
      </c>
      <c r="M124" s="31">
        <v>0.27844000000000002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285.85000000000002</v>
      </c>
      <c r="D125" s="38">
        <v>287.06666666666666</v>
      </c>
      <c r="E125" s="38">
        <v>284.08333333333331</v>
      </c>
      <c r="F125" s="38">
        <v>282.31666666666666</v>
      </c>
      <c r="G125" s="38">
        <v>279.33333333333331</v>
      </c>
      <c r="H125" s="38">
        <v>288.83333333333331</v>
      </c>
      <c r="I125" s="38">
        <v>291.81666666666666</v>
      </c>
      <c r="J125" s="38">
        <v>293.58333333333331</v>
      </c>
      <c r="K125" s="31">
        <v>290.05</v>
      </c>
      <c r="L125" s="31">
        <v>285.3</v>
      </c>
      <c r="M125" s="31">
        <v>13.086880000000001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288.85000000000002</v>
      </c>
      <c r="D126" s="38">
        <v>290</v>
      </c>
      <c r="E126" s="38">
        <v>285.3</v>
      </c>
      <c r="F126" s="38">
        <v>281.75</v>
      </c>
      <c r="G126" s="38">
        <v>277.05</v>
      </c>
      <c r="H126" s="38">
        <v>293.55</v>
      </c>
      <c r="I126" s="38">
        <v>298.25000000000006</v>
      </c>
      <c r="J126" s="38">
        <v>301.8</v>
      </c>
      <c r="K126" s="31">
        <v>294.7</v>
      </c>
      <c r="L126" s="31">
        <v>286.45</v>
      </c>
      <c r="M126" s="31">
        <v>3.23108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129.9</v>
      </c>
      <c r="D127" s="38">
        <v>129</v>
      </c>
      <c r="E127" s="38">
        <v>127.5</v>
      </c>
      <c r="F127" s="38">
        <v>125.1</v>
      </c>
      <c r="G127" s="38">
        <v>123.6</v>
      </c>
      <c r="H127" s="38">
        <v>131.4</v>
      </c>
      <c r="I127" s="38">
        <v>132.9</v>
      </c>
      <c r="J127" s="38">
        <v>135.30000000000001</v>
      </c>
      <c r="K127" s="31">
        <v>130.5</v>
      </c>
      <c r="L127" s="31">
        <v>126.6</v>
      </c>
      <c r="M127" s="31">
        <v>61.476399999999998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1874.65</v>
      </c>
      <c r="D128" s="38">
        <v>1870.75</v>
      </c>
      <c r="E128" s="38">
        <v>1856.6</v>
      </c>
      <c r="F128" s="38">
        <v>1838.55</v>
      </c>
      <c r="G128" s="38">
        <v>1824.3999999999999</v>
      </c>
      <c r="H128" s="38">
        <v>1888.8</v>
      </c>
      <c r="I128" s="38">
        <v>1902.95</v>
      </c>
      <c r="J128" s="38">
        <v>1921</v>
      </c>
      <c r="K128" s="31">
        <v>1884.9</v>
      </c>
      <c r="L128" s="31">
        <v>1852.7</v>
      </c>
      <c r="M128" s="31">
        <v>8.3938600000000001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1505.9</v>
      </c>
      <c r="D129" s="38">
        <v>1504.45</v>
      </c>
      <c r="E129" s="38">
        <v>1496.45</v>
      </c>
      <c r="F129" s="38">
        <v>1487</v>
      </c>
      <c r="G129" s="38">
        <v>1479</v>
      </c>
      <c r="H129" s="38">
        <v>1513.9</v>
      </c>
      <c r="I129" s="38">
        <v>1521.9</v>
      </c>
      <c r="J129" s="38">
        <v>1531.3500000000001</v>
      </c>
      <c r="K129" s="31">
        <v>1512.45</v>
      </c>
      <c r="L129" s="31">
        <v>1495</v>
      </c>
      <c r="M129" s="31">
        <v>2.3791099999999998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592.45000000000005</v>
      </c>
      <c r="D130" s="38">
        <v>588.30000000000007</v>
      </c>
      <c r="E130" s="38">
        <v>580.75000000000011</v>
      </c>
      <c r="F130" s="38">
        <v>569.05000000000007</v>
      </c>
      <c r="G130" s="38">
        <v>561.50000000000011</v>
      </c>
      <c r="H130" s="38">
        <v>600.00000000000011</v>
      </c>
      <c r="I130" s="38">
        <v>607.55000000000007</v>
      </c>
      <c r="J130" s="38">
        <v>619.25000000000011</v>
      </c>
      <c r="K130" s="31">
        <v>595.85</v>
      </c>
      <c r="L130" s="31">
        <v>576.6</v>
      </c>
      <c r="M130" s="31">
        <v>16.074079999999999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2174.65</v>
      </c>
      <c r="D131" s="38">
        <v>2174.3833333333337</v>
      </c>
      <c r="E131" s="38">
        <v>2158.0666666666675</v>
      </c>
      <c r="F131" s="38">
        <v>2141.483333333334</v>
      </c>
      <c r="G131" s="38">
        <v>2125.1666666666679</v>
      </c>
      <c r="H131" s="38">
        <v>2190.9666666666672</v>
      </c>
      <c r="I131" s="38">
        <v>2207.2833333333338</v>
      </c>
      <c r="J131" s="38">
        <v>2223.8666666666668</v>
      </c>
      <c r="K131" s="31">
        <v>2190.6999999999998</v>
      </c>
      <c r="L131" s="31">
        <v>2157.8000000000002</v>
      </c>
      <c r="M131" s="31">
        <v>1.44754</v>
      </c>
      <c r="N131" s="1"/>
      <c r="O131" s="1"/>
    </row>
    <row r="132" spans="1:15" ht="12.75" customHeight="1">
      <c r="A132" s="33">
        <v>122</v>
      </c>
      <c r="B132" s="58" t="s">
        <v>888</v>
      </c>
      <c r="C132" s="31">
        <v>1892.55</v>
      </c>
      <c r="D132" s="38">
        <v>1888.5166666666667</v>
      </c>
      <c r="E132" s="38">
        <v>1868.0333333333333</v>
      </c>
      <c r="F132" s="38">
        <v>1843.5166666666667</v>
      </c>
      <c r="G132" s="38">
        <v>1823.0333333333333</v>
      </c>
      <c r="H132" s="38">
        <v>1913.0333333333333</v>
      </c>
      <c r="I132" s="38">
        <v>1933.5166666666664</v>
      </c>
      <c r="J132" s="38">
        <v>1958.0333333333333</v>
      </c>
      <c r="K132" s="31">
        <v>1909</v>
      </c>
      <c r="L132" s="31">
        <v>1864</v>
      </c>
      <c r="M132" s="31">
        <v>1.4919500000000001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887.95</v>
      </c>
      <c r="D133" s="38">
        <v>886.73333333333323</v>
      </c>
      <c r="E133" s="38">
        <v>876.26666666666642</v>
      </c>
      <c r="F133" s="38">
        <v>864.58333333333314</v>
      </c>
      <c r="G133" s="38">
        <v>854.11666666666633</v>
      </c>
      <c r="H133" s="38">
        <v>898.41666666666652</v>
      </c>
      <c r="I133" s="38">
        <v>908.88333333333344</v>
      </c>
      <c r="J133" s="38">
        <v>920.56666666666661</v>
      </c>
      <c r="K133" s="31">
        <v>897.2</v>
      </c>
      <c r="L133" s="31">
        <v>875.05</v>
      </c>
      <c r="M133" s="31">
        <v>0.52271999999999996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572.79999999999995</v>
      </c>
      <c r="D134" s="38">
        <v>572.93333333333328</v>
      </c>
      <c r="E134" s="38">
        <v>569.86666666666656</v>
      </c>
      <c r="F134" s="38">
        <v>566.93333333333328</v>
      </c>
      <c r="G134" s="38">
        <v>563.86666666666656</v>
      </c>
      <c r="H134" s="38">
        <v>575.86666666666656</v>
      </c>
      <c r="I134" s="38">
        <v>578.93333333333339</v>
      </c>
      <c r="J134" s="38">
        <v>581.86666666666656</v>
      </c>
      <c r="K134" s="31">
        <v>576</v>
      </c>
      <c r="L134" s="31">
        <v>570</v>
      </c>
      <c r="M134" s="31">
        <v>5.9757699999999998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2131.0500000000002</v>
      </c>
      <c r="D135" s="38">
        <v>2152.0666666666666</v>
      </c>
      <c r="E135" s="38">
        <v>2101.4333333333334</v>
      </c>
      <c r="F135" s="38">
        <v>2071.8166666666666</v>
      </c>
      <c r="G135" s="38">
        <v>2021.1833333333334</v>
      </c>
      <c r="H135" s="38">
        <v>2181.6833333333334</v>
      </c>
      <c r="I135" s="38">
        <v>2232.3166666666666</v>
      </c>
      <c r="J135" s="38">
        <v>2261.9333333333334</v>
      </c>
      <c r="K135" s="31">
        <v>2202.6999999999998</v>
      </c>
      <c r="L135" s="31">
        <v>2122.4499999999998</v>
      </c>
      <c r="M135" s="31">
        <v>4.8595600000000001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391.9</v>
      </c>
      <c r="D136" s="38">
        <v>390.58333333333331</v>
      </c>
      <c r="E136" s="38">
        <v>387.71666666666664</v>
      </c>
      <c r="F136" s="38">
        <v>383.5333333333333</v>
      </c>
      <c r="G136" s="38">
        <v>380.66666666666663</v>
      </c>
      <c r="H136" s="38">
        <v>394.76666666666665</v>
      </c>
      <c r="I136" s="38">
        <v>397.63333333333333</v>
      </c>
      <c r="J136" s="38">
        <v>401.81666666666666</v>
      </c>
      <c r="K136" s="31">
        <v>393.45</v>
      </c>
      <c r="L136" s="31">
        <v>386.4</v>
      </c>
      <c r="M136" s="31">
        <v>24.021789999999999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251.1</v>
      </c>
      <c r="D137" s="38">
        <v>250.88333333333333</v>
      </c>
      <c r="E137" s="38">
        <v>248.31666666666666</v>
      </c>
      <c r="F137" s="38">
        <v>245.53333333333333</v>
      </c>
      <c r="G137" s="38">
        <v>242.96666666666667</v>
      </c>
      <c r="H137" s="38">
        <v>253.66666666666666</v>
      </c>
      <c r="I137" s="38">
        <v>256.23333333333335</v>
      </c>
      <c r="J137" s="38">
        <v>259.01666666666665</v>
      </c>
      <c r="K137" s="31">
        <v>253.45</v>
      </c>
      <c r="L137" s="31">
        <v>248.1</v>
      </c>
      <c r="M137" s="31">
        <v>14.028169999999999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189.7</v>
      </c>
      <c r="D138" s="38">
        <v>189.55000000000004</v>
      </c>
      <c r="E138" s="38">
        <v>188.20000000000007</v>
      </c>
      <c r="F138" s="38">
        <v>186.70000000000005</v>
      </c>
      <c r="G138" s="38">
        <v>185.35000000000008</v>
      </c>
      <c r="H138" s="38">
        <v>191.05000000000007</v>
      </c>
      <c r="I138" s="38">
        <v>192.40000000000003</v>
      </c>
      <c r="J138" s="38">
        <v>193.90000000000006</v>
      </c>
      <c r="K138" s="31">
        <v>190.9</v>
      </c>
      <c r="L138" s="31">
        <v>188.05</v>
      </c>
      <c r="M138" s="31">
        <v>8.6846099999999993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3747.95</v>
      </c>
      <c r="D139" s="38">
        <v>3695.3666666666668</v>
      </c>
      <c r="E139" s="38">
        <v>3615.7333333333336</v>
      </c>
      <c r="F139" s="38">
        <v>3483.5166666666669</v>
      </c>
      <c r="G139" s="38">
        <v>3403.8833333333337</v>
      </c>
      <c r="H139" s="38">
        <v>3827.5833333333335</v>
      </c>
      <c r="I139" s="38">
        <v>3907.2166666666667</v>
      </c>
      <c r="J139" s="38">
        <v>4039.4333333333334</v>
      </c>
      <c r="K139" s="31">
        <v>3775</v>
      </c>
      <c r="L139" s="31">
        <v>3563.15</v>
      </c>
      <c r="M139" s="31">
        <v>16.115819999999999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4206.1000000000004</v>
      </c>
      <c r="D140" s="38">
        <v>4223.75</v>
      </c>
      <c r="E140" s="38">
        <v>4127.55</v>
      </c>
      <c r="F140" s="38">
        <v>4049</v>
      </c>
      <c r="G140" s="38">
        <v>3952.8</v>
      </c>
      <c r="H140" s="38">
        <v>4302.3</v>
      </c>
      <c r="I140" s="38">
        <v>4398.5000000000009</v>
      </c>
      <c r="J140" s="38">
        <v>4477.05</v>
      </c>
      <c r="K140" s="31">
        <v>4319.95</v>
      </c>
      <c r="L140" s="31">
        <v>4145.2</v>
      </c>
      <c r="M140" s="31">
        <v>5.9633099999999999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499.7</v>
      </c>
      <c r="D141" s="38">
        <v>497.31666666666666</v>
      </c>
      <c r="E141" s="38">
        <v>490.88333333333333</v>
      </c>
      <c r="F141" s="38">
        <v>482.06666666666666</v>
      </c>
      <c r="G141" s="38">
        <v>475.63333333333333</v>
      </c>
      <c r="H141" s="38">
        <v>506.13333333333333</v>
      </c>
      <c r="I141" s="38">
        <v>512.56666666666661</v>
      </c>
      <c r="J141" s="38">
        <v>521.38333333333333</v>
      </c>
      <c r="K141" s="31">
        <v>503.75</v>
      </c>
      <c r="L141" s="31">
        <v>488.5</v>
      </c>
      <c r="M141" s="31">
        <v>28.46706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3820.1</v>
      </c>
      <c r="D142" s="38">
        <v>3839.4333333333329</v>
      </c>
      <c r="E142" s="38">
        <v>3781.8666666666659</v>
      </c>
      <c r="F142" s="38">
        <v>3743.6333333333328</v>
      </c>
      <c r="G142" s="38">
        <v>3686.0666666666657</v>
      </c>
      <c r="H142" s="38">
        <v>3877.6666666666661</v>
      </c>
      <c r="I142" s="38">
        <v>3935.2333333333327</v>
      </c>
      <c r="J142" s="38">
        <v>3973.4666666666662</v>
      </c>
      <c r="K142" s="31">
        <v>3897</v>
      </c>
      <c r="L142" s="31">
        <v>3801.2</v>
      </c>
      <c r="M142" s="31">
        <v>3.1149399999999998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5178.3500000000004</v>
      </c>
      <c r="D143" s="38">
        <v>5172.3833333333341</v>
      </c>
      <c r="E143" s="38">
        <v>5142.9666666666681</v>
      </c>
      <c r="F143" s="38">
        <v>5107.5833333333339</v>
      </c>
      <c r="G143" s="38">
        <v>5078.1666666666679</v>
      </c>
      <c r="H143" s="38">
        <v>5207.7666666666682</v>
      </c>
      <c r="I143" s="38">
        <v>5237.1833333333343</v>
      </c>
      <c r="J143" s="38">
        <v>5272.5666666666684</v>
      </c>
      <c r="K143" s="31">
        <v>5201.8</v>
      </c>
      <c r="L143" s="31">
        <v>5137</v>
      </c>
      <c r="M143" s="31">
        <v>2.8205399999999998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41.65</v>
      </c>
      <c r="D144" s="38">
        <v>41.733333333333334</v>
      </c>
      <c r="E144" s="38">
        <v>41.116666666666667</v>
      </c>
      <c r="F144" s="38">
        <v>40.583333333333336</v>
      </c>
      <c r="G144" s="38">
        <v>39.966666666666669</v>
      </c>
      <c r="H144" s="38">
        <v>42.266666666666666</v>
      </c>
      <c r="I144" s="38">
        <v>42.88333333333334</v>
      </c>
      <c r="J144" s="38">
        <v>43.416666666666664</v>
      </c>
      <c r="K144" s="31">
        <v>42.35</v>
      </c>
      <c r="L144" s="31">
        <v>41.2</v>
      </c>
      <c r="M144" s="31">
        <v>243.19162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1615.1</v>
      </c>
      <c r="D145" s="38">
        <v>1626.9166666666667</v>
      </c>
      <c r="E145" s="38">
        <v>1599.1833333333334</v>
      </c>
      <c r="F145" s="38">
        <v>1583.2666666666667</v>
      </c>
      <c r="G145" s="38">
        <v>1555.5333333333333</v>
      </c>
      <c r="H145" s="38">
        <v>1642.8333333333335</v>
      </c>
      <c r="I145" s="38">
        <v>1670.5666666666666</v>
      </c>
      <c r="J145" s="38">
        <v>1686.4833333333336</v>
      </c>
      <c r="K145" s="31">
        <v>1654.65</v>
      </c>
      <c r="L145" s="31">
        <v>1611</v>
      </c>
      <c r="M145" s="31">
        <v>0.50278999999999996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3309.75</v>
      </c>
      <c r="D146" s="38">
        <v>3337.7166666666667</v>
      </c>
      <c r="E146" s="38">
        <v>3252.0333333333333</v>
      </c>
      <c r="F146" s="38">
        <v>3194.3166666666666</v>
      </c>
      <c r="G146" s="38">
        <v>3108.6333333333332</v>
      </c>
      <c r="H146" s="38">
        <v>3395.4333333333334</v>
      </c>
      <c r="I146" s="38">
        <v>3481.1166666666668</v>
      </c>
      <c r="J146" s="38">
        <v>3538.8333333333335</v>
      </c>
      <c r="K146" s="31">
        <v>3423.4</v>
      </c>
      <c r="L146" s="31">
        <v>3280</v>
      </c>
      <c r="M146" s="31">
        <v>29.31606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467.3</v>
      </c>
      <c r="D147" s="38">
        <v>467.2833333333333</v>
      </c>
      <c r="E147" s="38">
        <v>464.76666666666659</v>
      </c>
      <c r="F147" s="38">
        <v>462.23333333333329</v>
      </c>
      <c r="G147" s="38">
        <v>459.71666666666658</v>
      </c>
      <c r="H147" s="38">
        <v>469.81666666666661</v>
      </c>
      <c r="I147" s="38">
        <v>472.33333333333326</v>
      </c>
      <c r="J147" s="38">
        <v>474.86666666666662</v>
      </c>
      <c r="K147" s="31">
        <v>469.8</v>
      </c>
      <c r="L147" s="31">
        <v>464.75</v>
      </c>
      <c r="M147" s="31">
        <v>1.8985099999999999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208.45</v>
      </c>
      <c r="D148" s="38">
        <v>209.9</v>
      </c>
      <c r="E148" s="38">
        <v>206</v>
      </c>
      <c r="F148" s="38">
        <v>203.54999999999998</v>
      </c>
      <c r="G148" s="38">
        <v>199.64999999999998</v>
      </c>
      <c r="H148" s="38">
        <v>212.35000000000002</v>
      </c>
      <c r="I148" s="38">
        <v>216.25000000000006</v>
      </c>
      <c r="J148" s="38">
        <v>218.70000000000005</v>
      </c>
      <c r="K148" s="31">
        <v>213.8</v>
      </c>
      <c r="L148" s="31">
        <v>207.45</v>
      </c>
      <c r="M148" s="31">
        <v>6.5736100000000004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540.6</v>
      </c>
      <c r="D149" s="38">
        <v>542.54999999999995</v>
      </c>
      <c r="E149" s="38">
        <v>537.09999999999991</v>
      </c>
      <c r="F149" s="38">
        <v>533.59999999999991</v>
      </c>
      <c r="G149" s="38">
        <v>528.14999999999986</v>
      </c>
      <c r="H149" s="38">
        <v>546.04999999999995</v>
      </c>
      <c r="I149" s="38">
        <v>551.5</v>
      </c>
      <c r="J149" s="38">
        <v>555</v>
      </c>
      <c r="K149" s="31">
        <v>548</v>
      </c>
      <c r="L149" s="31">
        <v>539.04999999999995</v>
      </c>
      <c r="M149" s="31">
        <v>2.4276900000000001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422.2</v>
      </c>
      <c r="D150" s="38">
        <v>421.36666666666662</v>
      </c>
      <c r="E150" s="38">
        <v>417.83333333333326</v>
      </c>
      <c r="F150" s="38">
        <v>413.46666666666664</v>
      </c>
      <c r="G150" s="38">
        <v>409.93333333333328</v>
      </c>
      <c r="H150" s="38">
        <v>425.73333333333323</v>
      </c>
      <c r="I150" s="38">
        <v>429.26666666666665</v>
      </c>
      <c r="J150" s="38">
        <v>433.63333333333321</v>
      </c>
      <c r="K150" s="31">
        <v>424.9</v>
      </c>
      <c r="L150" s="31">
        <v>417</v>
      </c>
      <c r="M150" s="31">
        <v>2.3347099999999998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1655.1</v>
      </c>
      <c r="D151" s="38">
        <v>1664.2166666666665</v>
      </c>
      <c r="E151" s="38">
        <v>1641.4833333333329</v>
      </c>
      <c r="F151" s="38">
        <v>1627.8666666666663</v>
      </c>
      <c r="G151" s="38">
        <v>1605.1333333333328</v>
      </c>
      <c r="H151" s="38">
        <v>1677.833333333333</v>
      </c>
      <c r="I151" s="38">
        <v>1700.5666666666666</v>
      </c>
      <c r="J151" s="38">
        <v>1714.1833333333332</v>
      </c>
      <c r="K151" s="31">
        <v>1686.95</v>
      </c>
      <c r="L151" s="31">
        <v>1650.6</v>
      </c>
      <c r="M151" s="31">
        <v>2.0201799999999999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116.2</v>
      </c>
      <c r="D152" s="38">
        <v>116.25</v>
      </c>
      <c r="E152" s="38">
        <v>113.15</v>
      </c>
      <c r="F152" s="38">
        <v>110.10000000000001</v>
      </c>
      <c r="G152" s="38">
        <v>107.00000000000001</v>
      </c>
      <c r="H152" s="38">
        <v>119.3</v>
      </c>
      <c r="I152" s="38">
        <v>122.39999999999999</v>
      </c>
      <c r="J152" s="38">
        <v>125.44999999999999</v>
      </c>
      <c r="K152" s="31">
        <v>119.35</v>
      </c>
      <c r="L152" s="31">
        <v>113.2</v>
      </c>
      <c r="M152" s="31">
        <v>56.5214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214.7</v>
      </c>
      <c r="D153" s="38">
        <v>215.05000000000004</v>
      </c>
      <c r="E153" s="38">
        <v>211.70000000000007</v>
      </c>
      <c r="F153" s="38">
        <v>208.70000000000005</v>
      </c>
      <c r="G153" s="38">
        <v>205.35000000000008</v>
      </c>
      <c r="H153" s="38">
        <v>218.05000000000007</v>
      </c>
      <c r="I153" s="38">
        <v>221.40000000000003</v>
      </c>
      <c r="J153" s="38">
        <v>224.40000000000006</v>
      </c>
      <c r="K153" s="31">
        <v>218.4</v>
      </c>
      <c r="L153" s="31">
        <v>212.05</v>
      </c>
      <c r="M153" s="31">
        <v>9.5374099999999995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91.65</v>
      </c>
      <c r="D154" s="38">
        <v>91.366666666666674</v>
      </c>
      <c r="E154" s="38">
        <v>90.183333333333351</v>
      </c>
      <c r="F154" s="38">
        <v>88.716666666666683</v>
      </c>
      <c r="G154" s="38">
        <v>87.53333333333336</v>
      </c>
      <c r="H154" s="38">
        <v>92.833333333333343</v>
      </c>
      <c r="I154" s="38">
        <v>94.01666666666668</v>
      </c>
      <c r="J154" s="38">
        <v>95.483333333333334</v>
      </c>
      <c r="K154" s="31">
        <v>92.55</v>
      </c>
      <c r="L154" s="31">
        <v>89.9</v>
      </c>
      <c r="M154" s="31">
        <v>59.82582</v>
      </c>
      <c r="N154" s="1"/>
      <c r="O154" s="1"/>
    </row>
    <row r="155" spans="1:15" ht="12.75" customHeight="1">
      <c r="A155" s="33">
        <v>145</v>
      </c>
      <c r="B155" s="58" t="s">
        <v>889</v>
      </c>
      <c r="C155" s="31">
        <v>697.85</v>
      </c>
      <c r="D155" s="38">
        <v>695.51666666666677</v>
      </c>
      <c r="E155" s="38">
        <v>687.53333333333353</v>
      </c>
      <c r="F155" s="38">
        <v>677.21666666666681</v>
      </c>
      <c r="G155" s="38">
        <v>669.23333333333358</v>
      </c>
      <c r="H155" s="38">
        <v>705.83333333333348</v>
      </c>
      <c r="I155" s="38">
        <v>713.81666666666683</v>
      </c>
      <c r="J155" s="38">
        <v>724.13333333333344</v>
      </c>
      <c r="K155" s="31">
        <v>703.5</v>
      </c>
      <c r="L155" s="31">
        <v>685.2</v>
      </c>
      <c r="M155" s="31">
        <v>0.41515000000000002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2261.9499999999998</v>
      </c>
      <c r="D156" s="38">
        <v>2244.2999999999997</v>
      </c>
      <c r="E156" s="38">
        <v>2219.7499999999995</v>
      </c>
      <c r="F156" s="38">
        <v>2177.5499999999997</v>
      </c>
      <c r="G156" s="38">
        <v>2152.9999999999995</v>
      </c>
      <c r="H156" s="38">
        <v>2286.4999999999995</v>
      </c>
      <c r="I156" s="38">
        <v>2311.0499999999997</v>
      </c>
      <c r="J156" s="38">
        <v>2353.2499999999995</v>
      </c>
      <c r="K156" s="31">
        <v>2268.85</v>
      </c>
      <c r="L156" s="31">
        <v>2202.1</v>
      </c>
      <c r="M156" s="31">
        <v>3.1815899999999999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246.45</v>
      </c>
      <c r="D157" s="38">
        <v>244.11666666666667</v>
      </c>
      <c r="E157" s="38">
        <v>240.93333333333334</v>
      </c>
      <c r="F157" s="38">
        <v>235.41666666666666</v>
      </c>
      <c r="G157" s="38">
        <v>232.23333333333332</v>
      </c>
      <c r="H157" s="38">
        <v>249.63333333333335</v>
      </c>
      <c r="I157" s="38">
        <v>252.81666666666669</v>
      </c>
      <c r="J157" s="38">
        <v>258.33333333333337</v>
      </c>
      <c r="K157" s="31">
        <v>247.3</v>
      </c>
      <c r="L157" s="31">
        <v>238.6</v>
      </c>
      <c r="M157" s="31">
        <v>43.695900000000002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481.5</v>
      </c>
      <c r="D158" s="38">
        <v>478.56666666666666</v>
      </c>
      <c r="E158" s="38">
        <v>465.93333333333334</v>
      </c>
      <c r="F158" s="38">
        <v>450.36666666666667</v>
      </c>
      <c r="G158" s="38">
        <v>437.73333333333335</v>
      </c>
      <c r="H158" s="38">
        <v>494.13333333333333</v>
      </c>
      <c r="I158" s="38">
        <v>506.76666666666665</v>
      </c>
      <c r="J158" s="38">
        <v>522.33333333333326</v>
      </c>
      <c r="K158" s="31">
        <v>491.2</v>
      </c>
      <c r="L158" s="31">
        <v>463</v>
      </c>
      <c r="M158" s="31">
        <v>53.799520000000001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337.8</v>
      </c>
      <c r="D159" s="38">
        <v>335.95</v>
      </c>
      <c r="E159" s="38">
        <v>331.9</v>
      </c>
      <c r="F159" s="38">
        <v>326</v>
      </c>
      <c r="G159" s="38">
        <v>321.95</v>
      </c>
      <c r="H159" s="38">
        <v>341.84999999999997</v>
      </c>
      <c r="I159" s="38">
        <v>345.90000000000003</v>
      </c>
      <c r="J159" s="38">
        <v>351.79999999999995</v>
      </c>
      <c r="K159" s="31">
        <v>340</v>
      </c>
      <c r="L159" s="31">
        <v>330.05</v>
      </c>
      <c r="M159" s="31">
        <v>14.591570000000001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133.30000000000001</v>
      </c>
      <c r="D160" s="38">
        <v>133.04999999999998</v>
      </c>
      <c r="E160" s="38">
        <v>131.99999999999997</v>
      </c>
      <c r="F160" s="38">
        <v>130.69999999999999</v>
      </c>
      <c r="G160" s="38">
        <v>129.64999999999998</v>
      </c>
      <c r="H160" s="38">
        <v>134.34999999999997</v>
      </c>
      <c r="I160" s="38">
        <v>135.39999999999998</v>
      </c>
      <c r="J160" s="38">
        <v>136.69999999999996</v>
      </c>
      <c r="K160" s="31">
        <v>134.1</v>
      </c>
      <c r="L160" s="31">
        <v>131.75</v>
      </c>
      <c r="M160" s="31">
        <v>224.43254999999999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840.7</v>
      </c>
      <c r="D161" s="38">
        <v>836.4</v>
      </c>
      <c r="E161" s="38">
        <v>827.84999999999991</v>
      </c>
      <c r="F161" s="38">
        <v>814.99999999999989</v>
      </c>
      <c r="G161" s="38">
        <v>806.44999999999982</v>
      </c>
      <c r="H161" s="38">
        <v>849.25</v>
      </c>
      <c r="I161" s="38">
        <v>857.8</v>
      </c>
      <c r="J161" s="38">
        <v>870.65000000000009</v>
      </c>
      <c r="K161" s="31">
        <v>844.95</v>
      </c>
      <c r="L161" s="31">
        <v>823.55</v>
      </c>
      <c r="M161" s="31">
        <v>2.0660599999999998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4841.8500000000004</v>
      </c>
      <c r="D162" s="38">
        <v>4859.25</v>
      </c>
      <c r="E162" s="38">
        <v>4810.55</v>
      </c>
      <c r="F162" s="38">
        <v>4779.25</v>
      </c>
      <c r="G162" s="38">
        <v>4730.55</v>
      </c>
      <c r="H162" s="38">
        <v>4890.55</v>
      </c>
      <c r="I162" s="38">
        <v>4939.2500000000009</v>
      </c>
      <c r="J162" s="38">
        <v>4970.55</v>
      </c>
      <c r="K162" s="31">
        <v>4907.95</v>
      </c>
      <c r="L162" s="31">
        <v>4827.95</v>
      </c>
      <c r="M162" s="31">
        <v>0.18168999999999999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172.85</v>
      </c>
      <c r="D163" s="38">
        <v>173.80000000000004</v>
      </c>
      <c r="E163" s="38">
        <v>171.60000000000008</v>
      </c>
      <c r="F163" s="38">
        <v>170.35000000000005</v>
      </c>
      <c r="G163" s="38">
        <v>168.15000000000009</v>
      </c>
      <c r="H163" s="38">
        <v>175.05000000000007</v>
      </c>
      <c r="I163" s="38">
        <v>177.25000000000006</v>
      </c>
      <c r="J163" s="38">
        <v>178.50000000000006</v>
      </c>
      <c r="K163" s="31">
        <v>176</v>
      </c>
      <c r="L163" s="31">
        <v>172.55</v>
      </c>
      <c r="M163" s="31">
        <v>3.63984</v>
      </c>
      <c r="N163" s="1"/>
      <c r="O163" s="1"/>
    </row>
    <row r="164" spans="1:15" ht="12.75" customHeight="1">
      <c r="A164" s="33">
        <v>154</v>
      </c>
      <c r="B164" s="58" t="s">
        <v>890</v>
      </c>
      <c r="C164" s="31">
        <v>664.1</v>
      </c>
      <c r="D164" s="38">
        <v>662.48333333333335</v>
      </c>
      <c r="E164" s="38">
        <v>651.81666666666672</v>
      </c>
      <c r="F164" s="38">
        <v>639.53333333333342</v>
      </c>
      <c r="G164" s="38">
        <v>628.86666666666679</v>
      </c>
      <c r="H164" s="38">
        <v>674.76666666666665</v>
      </c>
      <c r="I164" s="38">
        <v>685.43333333333317</v>
      </c>
      <c r="J164" s="38">
        <v>697.71666666666658</v>
      </c>
      <c r="K164" s="31">
        <v>673.15</v>
      </c>
      <c r="L164" s="31">
        <v>650.20000000000005</v>
      </c>
      <c r="M164" s="31">
        <v>1.55358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2959.55</v>
      </c>
      <c r="D165" s="38">
        <v>2971.85</v>
      </c>
      <c r="E165" s="38">
        <v>2937.7</v>
      </c>
      <c r="F165" s="38">
        <v>2915.85</v>
      </c>
      <c r="G165" s="38">
        <v>2881.7</v>
      </c>
      <c r="H165" s="38">
        <v>2993.7</v>
      </c>
      <c r="I165" s="38">
        <v>3027.8500000000004</v>
      </c>
      <c r="J165" s="38">
        <v>3049.7</v>
      </c>
      <c r="K165" s="31">
        <v>3006</v>
      </c>
      <c r="L165" s="31">
        <v>2950</v>
      </c>
      <c r="M165" s="31">
        <v>0.69455999999999996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315.75</v>
      </c>
      <c r="D166" s="38">
        <v>314.68333333333334</v>
      </c>
      <c r="E166" s="38">
        <v>311.86666666666667</v>
      </c>
      <c r="F166" s="38">
        <v>307.98333333333335</v>
      </c>
      <c r="G166" s="38">
        <v>305.16666666666669</v>
      </c>
      <c r="H166" s="38">
        <v>318.56666666666666</v>
      </c>
      <c r="I166" s="38">
        <v>321.38333333333338</v>
      </c>
      <c r="J166" s="38">
        <v>325.26666666666665</v>
      </c>
      <c r="K166" s="31">
        <v>317.5</v>
      </c>
      <c r="L166" s="31">
        <v>310.8</v>
      </c>
      <c r="M166" s="31">
        <v>19.979600000000001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130.69999999999999</v>
      </c>
      <c r="D167" s="38">
        <v>130.70000000000002</v>
      </c>
      <c r="E167" s="38">
        <v>129.50000000000003</v>
      </c>
      <c r="F167" s="38">
        <v>128.30000000000001</v>
      </c>
      <c r="G167" s="38">
        <v>127.10000000000002</v>
      </c>
      <c r="H167" s="38">
        <v>131.90000000000003</v>
      </c>
      <c r="I167" s="38">
        <v>133.10000000000002</v>
      </c>
      <c r="J167" s="38">
        <v>134.30000000000004</v>
      </c>
      <c r="K167" s="31">
        <v>131.9</v>
      </c>
      <c r="L167" s="31">
        <v>129.5</v>
      </c>
      <c r="M167" s="31">
        <v>15.84553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241.85</v>
      </c>
      <c r="D168" s="38">
        <v>242.2166666666667</v>
      </c>
      <c r="E168" s="38">
        <v>240.43333333333339</v>
      </c>
      <c r="F168" s="38">
        <v>239.01666666666671</v>
      </c>
      <c r="G168" s="38">
        <v>237.23333333333341</v>
      </c>
      <c r="H168" s="38">
        <v>243.63333333333338</v>
      </c>
      <c r="I168" s="38">
        <v>245.41666666666669</v>
      </c>
      <c r="J168" s="38">
        <v>246.83333333333337</v>
      </c>
      <c r="K168" s="31">
        <v>244</v>
      </c>
      <c r="L168" s="31">
        <v>240.8</v>
      </c>
      <c r="M168" s="31">
        <v>1.4213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107.4</v>
      </c>
      <c r="D169" s="38">
        <v>107.03333333333335</v>
      </c>
      <c r="E169" s="38">
        <v>106.51666666666669</v>
      </c>
      <c r="F169" s="38">
        <v>105.63333333333335</v>
      </c>
      <c r="G169" s="38">
        <v>105.1166666666667</v>
      </c>
      <c r="H169" s="38">
        <v>107.91666666666669</v>
      </c>
      <c r="I169" s="38">
        <v>108.43333333333334</v>
      </c>
      <c r="J169" s="38">
        <v>109.31666666666668</v>
      </c>
      <c r="K169" s="31">
        <v>107.55</v>
      </c>
      <c r="L169" s="31">
        <v>106.15</v>
      </c>
      <c r="M169" s="31">
        <v>109.03523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2647.9</v>
      </c>
      <c r="D170" s="38">
        <v>2654.9833333333336</v>
      </c>
      <c r="E170" s="38">
        <v>2625.0666666666671</v>
      </c>
      <c r="F170" s="38">
        <v>2602.2333333333336</v>
      </c>
      <c r="G170" s="38">
        <v>2572.3166666666671</v>
      </c>
      <c r="H170" s="38">
        <v>2677.8166666666671</v>
      </c>
      <c r="I170" s="38">
        <v>2707.7333333333331</v>
      </c>
      <c r="J170" s="38">
        <v>2730.5666666666671</v>
      </c>
      <c r="K170" s="31">
        <v>2684.9</v>
      </c>
      <c r="L170" s="31">
        <v>2632.15</v>
      </c>
      <c r="M170" s="31">
        <v>0.24407000000000001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3161.65</v>
      </c>
      <c r="D171" s="38">
        <v>3154.0333333333328</v>
      </c>
      <c r="E171" s="38">
        <v>3140.0666666666657</v>
      </c>
      <c r="F171" s="38">
        <v>3118.4833333333327</v>
      </c>
      <c r="G171" s="38">
        <v>3104.5166666666655</v>
      </c>
      <c r="H171" s="38">
        <v>3175.6166666666659</v>
      </c>
      <c r="I171" s="38">
        <v>3189.583333333333</v>
      </c>
      <c r="J171" s="38">
        <v>3211.1666666666661</v>
      </c>
      <c r="K171" s="31">
        <v>3168</v>
      </c>
      <c r="L171" s="31">
        <v>3132.45</v>
      </c>
      <c r="M171" s="31">
        <v>7.0489999999999997E-2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729.75</v>
      </c>
      <c r="D172" s="38">
        <v>728.93333333333339</v>
      </c>
      <c r="E172" s="38">
        <v>721.86666666666679</v>
      </c>
      <c r="F172" s="38">
        <v>713.98333333333335</v>
      </c>
      <c r="G172" s="38">
        <v>706.91666666666674</v>
      </c>
      <c r="H172" s="38">
        <v>736.81666666666683</v>
      </c>
      <c r="I172" s="38">
        <v>743.88333333333344</v>
      </c>
      <c r="J172" s="38">
        <v>751.76666666666688</v>
      </c>
      <c r="K172" s="31">
        <v>736</v>
      </c>
      <c r="L172" s="31">
        <v>721.05</v>
      </c>
      <c r="M172" s="31">
        <v>1.4091199999999999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182.85</v>
      </c>
      <c r="D173" s="38">
        <v>183.63333333333335</v>
      </c>
      <c r="E173" s="38">
        <v>181.51666666666671</v>
      </c>
      <c r="F173" s="38">
        <v>180.18333333333337</v>
      </c>
      <c r="G173" s="38">
        <v>178.06666666666672</v>
      </c>
      <c r="H173" s="38">
        <v>184.9666666666667</v>
      </c>
      <c r="I173" s="38">
        <v>187.08333333333331</v>
      </c>
      <c r="J173" s="38">
        <v>188.41666666666669</v>
      </c>
      <c r="K173" s="31">
        <v>185.75</v>
      </c>
      <c r="L173" s="31">
        <v>182.3</v>
      </c>
      <c r="M173" s="31">
        <v>3.1810100000000001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1064.05</v>
      </c>
      <c r="D174" s="38">
        <v>1061.3</v>
      </c>
      <c r="E174" s="38">
        <v>1053.6499999999999</v>
      </c>
      <c r="F174" s="38">
        <v>1043.25</v>
      </c>
      <c r="G174" s="38">
        <v>1035.5999999999999</v>
      </c>
      <c r="H174" s="38">
        <v>1071.6999999999998</v>
      </c>
      <c r="I174" s="38">
        <v>1079.3499999999999</v>
      </c>
      <c r="J174" s="38">
        <v>1089.7499999999998</v>
      </c>
      <c r="K174" s="31">
        <v>1068.95</v>
      </c>
      <c r="L174" s="31">
        <v>1050.9000000000001</v>
      </c>
      <c r="M174" s="31">
        <v>2.3874900000000001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1421.2</v>
      </c>
      <c r="D175" s="38">
        <v>1417.1333333333332</v>
      </c>
      <c r="E175" s="38">
        <v>1409.0666666666664</v>
      </c>
      <c r="F175" s="38">
        <v>1396.9333333333332</v>
      </c>
      <c r="G175" s="38">
        <v>1388.8666666666663</v>
      </c>
      <c r="H175" s="38">
        <v>1429.2666666666664</v>
      </c>
      <c r="I175" s="38">
        <v>1437.333333333333</v>
      </c>
      <c r="J175" s="38">
        <v>1449.4666666666665</v>
      </c>
      <c r="K175" s="31">
        <v>1425.2</v>
      </c>
      <c r="L175" s="31">
        <v>1405</v>
      </c>
      <c r="M175" s="31">
        <v>0.72326999999999997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664</v>
      </c>
      <c r="D176" s="38">
        <v>659.7166666666667</v>
      </c>
      <c r="E176" s="38">
        <v>653.73333333333335</v>
      </c>
      <c r="F176" s="38">
        <v>643.4666666666667</v>
      </c>
      <c r="G176" s="38">
        <v>637.48333333333335</v>
      </c>
      <c r="H176" s="38">
        <v>669.98333333333335</v>
      </c>
      <c r="I176" s="38">
        <v>675.9666666666667</v>
      </c>
      <c r="J176" s="38">
        <v>686.23333333333335</v>
      </c>
      <c r="K176" s="31">
        <v>665.7</v>
      </c>
      <c r="L176" s="31">
        <v>649.45000000000005</v>
      </c>
      <c r="M176" s="31">
        <v>12.752420000000001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1492.45</v>
      </c>
      <c r="D177" s="38">
        <v>1487.5166666666664</v>
      </c>
      <c r="E177" s="38">
        <v>1480.0333333333328</v>
      </c>
      <c r="F177" s="38">
        <v>1467.6166666666663</v>
      </c>
      <c r="G177" s="38">
        <v>1460.1333333333328</v>
      </c>
      <c r="H177" s="38">
        <v>1499.9333333333329</v>
      </c>
      <c r="I177" s="38">
        <v>1507.4166666666665</v>
      </c>
      <c r="J177" s="38">
        <v>1519.833333333333</v>
      </c>
      <c r="K177" s="31">
        <v>1495</v>
      </c>
      <c r="L177" s="31">
        <v>1475.1</v>
      </c>
      <c r="M177" s="31">
        <v>0.91261999999999999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43.8</v>
      </c>
      <c r="D178" s="38">
        <v>43.733333333333327</v>
      </c>
      <c r="E178" s="38">
        <v>43.466666666666654</v>
      </c>
      <c r="F178" s="38">
        <v>43.133333333333326</v>
      </c>
      <c r="G178" s="38">
        <v>42.866666666666653</v>
      </c>
      <c r="H178" s="38">
        <v>44.066666666666656</v>
      </c>
      <c r="I178" s="38">
        <v>44.333333333333321</v>
      </c>
      <c r="J178" s="38">
        <v>44.666666666666657</v>
      </c>
      <c r="K178" s="31">
        <v>44</v>
      </c>
      <c r="L178" s="31">
        <v>43.4</v>
      </c>
      <c r="M178" s="31">
        <v>30.261980000000001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601.45000000000005</v>
      </c>
      <c r="D179" s="38">
        <v>599.15</v>
      </c>
      <c r="E179" s="38">
        <v>595.29999999999995</v>
      </c>
      <c r="F179" s="38">
        <v>589.15</v>
      </c>
      <c r="G179" s="38">
        <v>585.29999999999995</v>
      </c>
      <c r="H179" s="38">
        <v>605.29999999999995</v>
      </c>
      <c r="I179" s="38">
        <v>609.15000000000009</v>
      </c>
      <c r="J179" s="38">
        <v>615.29999999999995</v>
      </c>
      <c r="K179" s="31">
        <v>603</v>
      </c>
      <c r="L179" s="31">
        <v>593</v>
      </c>
      <c r="M179" s="31">
        <v>7.0456899999999996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1115.75</v>
      </c>
      <c r="D180" s="38">
        <v>1119.3333333333333</v>
      </c>
      <c r="E180" s="38">
        <v>1096.9166666666665</v>
      </c>
      <c r="F180" s="38">
        <v>1078.0833333333333</v>
      </c>
      <c r="G180" s="38">
        <v>1055.6666666666665</v>
      </c>
      <c r="H180" s="38">
        <v>1138.1666666666665</v>
      </c>
      <c r="I180" s="38">
        <v>1160.583333333333</v>
      </c>
      <c r="J180" s="38">
        <v>1179.4166666666665</v>
      </c>
      <c r="K180" s="31">
        <v>1141.75</v>
      </c>
      <c r="L180" s="31">
        <v>1100.5</v>
      </c>
      <c r="M180" s="31">
        <v>1.4451000000000001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1738.65</v>
      </c>
      <c r="D181" s="38">
        <v>1728.9166666666667</v>
      </c>
      <c r="E181" s="38">
        <v>1708.8333333333335</v>
      </c>
      <c r="F181" s="38">
        <v>1679.0166666666667</v>
      </c>
      <c r="G181" s="38">
        <v>1658.9333333333334</v>
      </c>
      <c r="H181" s="38">
        <v>1758.7333333333336</v>
      </c>
      <c r="I181" s="38">
        <v>1778.8166666666671</v>
      </c>
      <c r="J181" s="38">
        <v>1808.6333333333337</v>
      </c>
      <c r="K181" s="31">
        <v>1749</v>
      </c>
      <c r="L181" s="31">
        <v>1699.1</v>
      </c>
      <c r="M181" s="31">
        <v>0.74870000000000003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464.25</v>
      </c>
      <c r="D182" s="38">
        <v>464.4666666666667</v>
      </c>
      <c r="E182" s="38">
        <v>461.98333333333341</v>
      </c>
      <c r="F182" s="38">
        <v>459.7166666666667</v>
      </c>
      <c r="G182" s="38">
        <v>457.23333333333341</v>
      </c>
      <c r="H182" s="38">
        <v>466.73333333333341</v>
      </c>
      <c r="I182" s="38">
        <v>469.21666666666675</v>
      </c>
      <c r="J182" s="38">
        <v>471.48333333333341</v>
      </c>
      <c r="K182" s="31">
        <v>466.95</v>
      </c>
      <c r="L182" s="31">
        <v>462.2</v>
      </c>
      <c r="M182" s="31">
        <v>0.84785999999999995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1096.95</v>
      </c>
      <c r="D183" s="38">
        <v>1085.6499999999999</v>
      </c>
      <c r="E183" s="38">
        <v>1071.2999999999997</v>
      </c>
      <c r="F183" s="38">
        <v>1045.6499999999999</v>
      </c>
      <c r="G183" s="38">
        <v>1031.2999999999997</v>
      </c>
      <c r="H183" s="38">
        <v>1111.2999999999997</v>
      </c>
      <c r="I183" s="38">
        <v>1125.6499999999996</v>
      </c>
      <c r="J183" s="38">
        <v>1151.2999999999997</v>
      </c>
      <c r="K183" s="31">
        <v>1100</v>
      </c>
      <c r="L183" s="31">
        <v>1060</v>
      </c>
      <c r="M183" s="31">
        <v>21.061109999999999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514.6</v>
      </c>
      <c r="D184" s="38">
        <v>513.6</v>
      </c>
      <c r="E184" s="38">
        <v>509.20000000000005</v>
      </c>
      <c r="F184" s="38">
        <v>503.8</v>
      </c>
      <c r="G184" s="38">
        <v>499.40000000000003</v>
      </c>
      <c r="H184" s="38">
        <v>519</v>
      </c>
      <c r="I184" s="38">
        <v>523.39999999999986</v>
      </c>
      <c r="J184" s="38">
        <v>528.80000000000007</v>
      </c>
      <c r="K184" s="31">
        <v>518</v>
      </c>
      <c r="L184" s="31">
        <v>508.2</v>
      </c>
      <c r="M184" s="31">
        <v>1.1325400000000001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1559.5</v>
      </c>
      <c r="D185" s="38">
        <v>1542.3666666666668</v>
      </c>
      <c r="E185" s="38">
        <v>1514.7333333333336</v>
      </c>
      <c r="F185" s="38">
        <v>1469.9666666666667</v>
      </c>
      <c r="G185" s="38">
        <v>1442.3333333333335</v>
      </c>
      <c r="H185" s="38">
        <v>1587.1333333333337</v>
      </c>
      <c r="I185" s="38">
        <v>1614.7666666666669</v>
      </c>
      <c r="J185" s="38">
        <v>1659.5333333333338</v>
      </c>
      <c r="K185" s="31">
        <v>1570</v>
      </c>
      <c r="L185" s="31">
        <v>1497.6</v>
      </c>
      <c r="M185" s="31">
        <v>14.868270000000001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121.5</v>
      </c>
      <c r="D186" s="38">
        <v>121.55</v>
      </c>
      <c r="E186" s="38">
        <v>119.5</v>
      </c>
      <c r="F186" s="38">
        <v>117.5</v>
      </c>
      <c r="G186" s="38">
        <v>115.45</v>
      </c>
      <c r="H186" s="38">
        <v>123.55</v>
      </c>
      <c r="I186" s="38">
        <v>125.59999999999998</v>
      </c>
      <c r="J186" s="38">
        <v>127.6</v>
      </c>
      <c r="K186" s="31">
        <v>123.6</v>
      </c>
      <c r="L186" s="31">
        <v>119.55</v>
      </c>
      <c r="M186" s="31">
        <v>14.28565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295.3</v>
      </c>
      <c r="D187" s="38">
        <v>295.4666666666667</v>
      </c>
      <c r="E187" s="38">
        <v>294.08333333333337</v>
      </c>
      <c r="F187" s="38">
        <v>292.86666666666667</v>
      </c>
      <c r="G187" s="38">
        <v>291.48333333333335</v>
      </c>
      <c r="H187" s="38">
        <v>296.68333333333339</v>
      </c>
      <c r="I187" s="38">
        <v>298.06666666666672</v>
      </c>
      <c r="J187" s="38">
        <v>299.28333333333342</v>
      </c>
      <c r="K187" s="31">
        <v>296.85000000000002</v>
      </c>
      <c r="L187" s="31">
        <v>294.25</v>
      </c>
      <c r="M187" s="31">
        <v>5.5023200000000001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396.85</v>
      </c>
      <c r="D188" s="38">
        <v>397.85000000000008</v>
      </c>
      <c r="E188" s="38">
        <v>392.35000000000014</v>
      </c>
      <c r="F188" s="38">
        <v>387.85000000000008</v>
      </c>
      <c r="G188" s="38">
        <v>382.35000000000014</v>
      </c>
      <c r="H188" s="38">
        <v>402.35000000000014</v>
      </c>
      <c r="I188" s="38">
        <v>407.85</v>
      </c>
      <c r="J188" s="38">
        <v>412.35000000000014</v>
      </c>
      <c r="K188" s="31">
        <v>403.35</v>
      </c>
      <c r="L188" s="31">
        <v>393.35</v>
      </c>
      <c r="M188" s="31">
        <v>6.2333600000000002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1777.9</v>
      </c>
      <c r="D189" s="38">
        <v>1775.2833333333335</v>
      </c>
      <c r="E189" s="38">
        <v>1766.2666666666671</v>
      </c>
      <c r="F189" s="38">
        <v>1754.6333333333337</v>
      </c>
      <c r="G189" s="38">
        <v>1745.6166666666672</v>
      </c>
      <c r="H189" s="38">
        <v>1786.916666666667</v>
      </c>
      <c r="I189" s="38">
        <v>1795.9333333333334</v>
      </c>
      <c r="J189" s="38">
        <v>1807.5666666666668</v>
      </c>
      <c r="K189" s="31">
        <v>1784.3</v>
      </c>
      <c r="L189" s="31">
        <v>1763.65</v>
      </c>
      <c r="M189" s="31">
        <v>3.9901599999999999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346.25</v>
      </c>
      <c r="D190" s="38">
        <v>343.16666666666669</v>
      </c>
      <c r="E190" s="38">
        <v>338.33333333333337</v>
      </c>
      <c r="F190" s="38">
        <v>330.41666666666669</v>
      </c>
      <c r="G190" s="38">
        <v>325.58333333333337</v>
      </c>
      <c r="H190" s="38">
        <v>351.08333333333337</v>
      </c>
      <c r="I190" s="38">
        <v>355.91666666666674</v>
      </c>
      <c r="J190" s="38">
        <v>363.83333333333337</v>
      </c>
      <c r="K190" s="31">
        <v>348</v>
      </c>
      <c r="L190" s="31">
        <v>335.25</v>
      </c>
      <c r="M190" s="31">
        <v>6.04955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2211.4</v>
      </c>
      <c r="D191" s="38">
        <v>2220.0333333333333</v>
      </c>
      <c r="E191" s="38">
        <v>2192.3666666666668</v>
      </c>
      <c r="F191" s="38">
        <v>2173.3333333333335</v>
      </c>
      <c r="G191" s="38">
        <v>2145.666666666667</v>
      </c>
      <c r="H191" s="38">
        <v>2239.0666666666666</v>
      </c>
      <c r="I191" s="38">
        <v>2266.7333333333336</v>
      </c>
      <c r="J191" s="38">
        <v>2285.7666666666664</v>
      </c>
      <c r="K191" s="31">
        <v>2247.6999999999998</v>
      </c>
      <c r="L191" s="31">
        <v>2201</v>
      </c>
      <c r="M191" s="31">
        <v>0.87202000000000002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1312</v>
      </c>
      <c r="D192" s="38">
        <v>1312.7833333333333</v>
      </c>
      <c r="E192" s="38">
        <v>1286.5666666666666</v>
      </c>
      <c r="F192" s="38">
        <v>1261.1333333333332</v>
      </c>
      <c r="G192" s="38">
        <v>1234.9166666666665</v>
      </c>
      <c r="H192" s="38">
        <v>1338.2166666666667</v>
      </c>
      <c r="I192" s="38">
        <v>1364.4333333333334</v>
      </c>
      <c r="J192" s="38">
        <v>1389.8666666666668</v>
      </c>
      <c r="K192" s="31">
        <v>1339</v>
      </c>
      <c r="L192" s="31">
        <v>1287.3499999999999</v>
      </c>
      <c r="M192" s="31">
        <v>0.91403999999999996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166.4</v>
      </c>
      <c r="D193" s="38">
        <v>165.56666666666669</v>
      </c>
      <c r="E193" s="38">
        <v>162.98333333333338</v>
      </c>
      <c r="F193" s="38">
        <v>159.56666666666669</v>
      </c>
      <c r="G193" s="38">
        <v>156.98333333333338</v>
      </c>
      <c r="H193" s="38">
        <v>168.98333333333338</v>
      </c>
      <c r="I193" s="38">
        <v>171.56666666666669</v>
      </c>
      <c r="J193" s="38">
        <v>174.98333333333338</v>
      </c>
      <c r="K193" s="31">
        <v>168.15</v>
      </c>
      <c r="L193" s="31">
        <v>162.15</v>
      </c>
      <c r="M193" s="31">
        <v>38.24042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286</v>
      </c>
      <c r="D194" s="38">
        <v>287.5</v>
      </c>
      <c r="E194" s="38">
        <v>283.85000000000002</v>
      </c>
      <c r="F194" s="38">
        <v>281.70000000000005</v>
      </c>
      <c r="G194" s="38">
        <v>278.05000000000007</v>
      </c>
      <c r="H194" s="38">
        <v>289.64999999999998</v>
      </c>
      <c r="I194" s="38">
        <v>293.29999999999995</v>
      </c>
      <c r="J194" s="38">
        <v>295.44999999999993</v>
      </c>
      <c r="K194" s="31">
        <v>291.14999999999998</v>
      </c>
      <c r="L194" s="31">
        <v>285.35000000000002</v>
      </c>
      <c r="M194" s="31">
        <v>2.5901000000000001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669</v>
      </c>
      <c r="D195" s="38">
        <v>670.7833333333333</v>
      </c>
      <c r="E195" s="38">
        <v>663.76666666666665</v>
      </c>
      <c r="F195" s="38">
        <v>658.5333333333333</v>
      </c>
      <c r="G195" s="38">
        <v>651.51666666666665</v>
      </c>
      <c r="H195" s="38">
        <v>676.01666666666665</v>
      </c>
      <c r="I195" s="38">
        <v>683.0333333333333</v>
      </c>
      <c r="J195" s="38">
        <v>688.26666666666665</v>
      </c>
      <c r="K195" s="31">
        <v>677.8</v>
      </c>
      <c r="L195" s="31">
        <v>665.55</v>
      </c>
      <c r="M195" s="31">
        <v>0.68413000000000002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474.15</v>
      </c>
      <c r="D196" s="38">
        <v>473.31666666666666</v>
      </c>
      <c r="E196" s="38">
        <v>470.33333333333331</v>
      </c>
      <c r="F196" s="38">
        <v>466.51666666666665</v>
      </c>
      <c r="G196" s="38">
        <v>463.5333333333333</v>
      </c>
      <c r="H196" s="38">
        <v>477.13333333333333</v>
      </c>
      <c r="I196" s="38">
        <v>480.11666666666667</v>
      </c>
      <c r="J196" s="38">
        <v>483.93333333333334</v>
      </c>
      <c r="K196" s="31">
        <v>476.3</v>
      </c>
      <c r="L196" s="31">
        <v>469.5</v>
      </c>
      <c r="M196" s="31">
        <v>3.8298399999999999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3734.9</v>
      </c>
      <c r="D197" s="38">
        <v>3724.6333333333332</v>
      </c>
      <c r="E197" s="38">
        <v>3700.2666666666664</v>
      </c>
      <c r="F197" s="38">
        <v>3665.6333333333332</v>
      </c>
      <c r="G197" s="38">
        <v>3641.2666666666664</v>
      </c>
      <c r="H197" s="38">
        <v>3759.2666666666664</v>
      </c>
      <c r="I197" s="38">
        <v>3783.6333333333332</v>
      </c>
      <c r="J197" s="38">
        <v>3818.2666666666664</v>
      </c>
      <c r="K197" s="31">
        <v>3749</v>
      </c>
      <c r="L197" s="31">
        <v>3690</v>
      </c>
      <c r="M197" s="31">
        <v>7.9882999999999997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996.15</v>
      </c>
      <c r="D198" s="38">
        <v>993.45000000000016</v>
      </c>
      <c r="E198" s="38">
        <v>986.90000000000032</v>
      </c>
      <c r="F198" s="38">
        <v>977.6500000000002</v>
      </c>
      <c r="G198" s="38">
        <v>971.10000000000036</v>
      </c>
      <c r="H198" s="38">
        <v>1002.7000000000003</v>
      </c>
      <c r="I198" s="38">
        <v>1009.2500000000002</v>
      </c>
      <c r="J198" s="38">
        <v>1018.5000000000002</v>
      </c>
      <c r="K198" s="31">
        <v>1000</v>
      </c>
      <c r="L198" s="31">
        <v>984.2</v>
      </c>
      <c r="M198" s="31">
        <v>3.4419200000000001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1287.0999999999999</v>
      </c>
      <c r="D199" s="38">
        <v>1284.9166666666667</v>
      </c>
      <c r="E199" s="38">
        <v>1275.8833333333334</v>
      </c>
      <c r="F199" s="38">
        <v>1264.6666666666667</v>
      </c>
      <c r="G199" s="38">
        <v>1255.6333333333334</v>
      </c>
      <c r="H199" s="38">
        <v>1296.1333333333334</v>
      </c>
      <c r="I199" s="38">
        <v>1305.1666666666667</v>
      </c>
      <c r="J199" s="38">
        <v>1316.3833333333334</v>
      </c>
      <c r="K199" s="31">
        <v>1293.95</v>
      </c>
      <c r="L199" s="31">
        <v>1273.7</v>
      </c>
      <c r="M199" s="31">
        <v>5.5184300000000004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1194.8</v>
      </c>
      <c r="D200" s="38">
        <v>1194.9999999999998</v>
      </c>
      <c r="E200" s="38">
        <v>1187.3999999999996</v>
      </c>
      <c r="F200" s="38">
        <v>1179.9999999999998</v>
      </c>
      <c r="G200" s="38">
        <v>1172.3999999999996</v>
      </c>
      <c r="H200" s="38">
        <v>1202.3999999999996</v>
      </c>
      <c r="I200" s="38">
        <v>1209.9999999999995</v>
      </c>
      <c r="J200" s="38">
        <v>1217.3999999999996</v>
      </c>
      <c r="K200" s="31">
        <v>1202.5999999999999</v>
      </c>
      <c r="L200" s="31">
        <v>1187.5999999999999</v>
      </c>
      <c r="M200" s="31">
        <v>16.536100000000001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2796.15</v>
      </c>
      <c r="D201" s="38">
        <v>2815.1333333333332</v>
      </c>
      <c r="E201" s="38">
        <v>2764.2666666666664</v>
      </c>
      <c r="F201" s="38">
        <v>2732.3833333333332</v>
      </c>
      <c r="G201" s="38">
        <v>2681.5166666666664</v>
      </c>
      <c r="H201" s="38">
        <v>2847.0166666666664</v>
      </c>
      <c r="I201" s="38">
        <v>2897.8833333333332</v>
      </c>
      <c r="J201" s="38">
        <v>2929.7666666666664</v>
      </c>
      <c r="K201" s="31">
        <v>2866</v>
      </c>
      <c r="L201" s="31">
        <v>2783.25</v>
      </c>
      <c r="M201" s="31">
        <v>47.470210000000002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2294.8000000000002</v>
      </c>
      <c r="D202" s="38">
        <v>2296.15</v>
      </c>
      <c r="E202" s="38">
        <v>2274.9</v>
      </c>
      <c r="F202" s="38">
        <v>2255</v>
      </c>
      <c r="G202" s="38">
        <v>2233.75</v>
      </c>
      <c r="H202" s="38">
        <v>2316.0500000000002</v>
      </c>
      <c r="I202" s="38">
        <v>2337.3000000000002</v>
      </c>
      <c r="J202" s="38">
        <v>2357.2000000000003</v>
      </c>
      <c r="K202" s="31">
        <v>2317.4</v>
      </c>
      <c r="L202" s="31">
        <v>2276.25</v>
      </c>
      <c r="M202" s="31">
        <v>5.6955299999999998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1673.3</v>
      </c>
      <c r="D203" s="38">
        <v>1687.2833333333335</v>
      </c>
      <c r="E203" s="38">
        <v>1654.5666666666671</v>
      </c>
      <c r="F203" s="38">
        <v>1635.8333333333335</v>
      </c>
      <c r="G203" s="38">
        <v>1603.116666666667</v>
      </c>
      <c r="H203" s="38">
        <v>1706.0166666666671</v>
      </c>
      <c r="I203" s="38">
        <v>1738.7333333333338</v>
      </c>
      <c r="J203" s="38">
        <v>1757.4666666666672</v>
      </c>
      <c r="K203" s="31">
        <v>1720</v>
      </c>
      <c r="L203" s="31">
        <v>1668.55</v>
      </c>
      <c r="M203" s="31">
        <v>185.82876999999999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673.6</v>
      </c>
      <c r="D204" s="38">
        <v>664.86666666666667</v>
      </c>
      <c r="E204" s="38">
        <v>653.7833333333333</v>
      </c>
      <c r="F204" s="38">
        <v>633.96666666666658</v>
      </c>
      <c r="G204" s="38">
        <v>622.88333333333321</v>
      </c>
      <c r="H204" s="38">
        <v>684.68333333333339</v>
      </c>
      <c r="I204" s="38">
        <v>695.76666666666665</v>
      </c>
      <c r="J204" s="38">
        <v>715.58333333333348</v>
      </c>
      <c r="K204" s="31">
        <v>675.95</v>
      </c>
      <c r="L204" s="31">
        <v>645.04999999999995</v>
      </c>
      <c r="M204" s="31">
        <v>58.716419999999999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1601.9</v>
      </c>
      <c r="D205" s="38">
        <v>1597.9666666666665</v>
      </c>
      <c r="E205" s="38">
        <v>1575.9333333333329</v>
      </c>
      <c r="F205" s="38">
        <v>1549.9666666666665</v>
      </c>
      <c r="G205" s="38">
        <v>1527.9333333333329</v>
      </c>
      <c r="H205" s="38">
        <v>1623.9333333333329</v>
      </c>
      <c r="I205" s="38">
        <v>1645.9666666666662</v>
      </c>
      <c r="J205" s="38">
        <v>1671.9333333333329</v>
      </c>
      <c r="K205" s="31">
        <v>1620</v>
      </c>
      <c r="L205" s="31">
        <v>1572</v>
      </c>
      <c r="M205" s="31">
        <v>1.5082599999999999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3158.2</v>
      </c>
      <c r="D206" s="38">
        <v>3120.1333333333332</v>
      </c>
      <c r="E206" s="38">
        <v>3068.2666666666664</v>
      </c>
      <c r="F206" s="38">
        <v>2978.333333333333</v>
      </c>
      <c r="G206" s="38">
        <v>2926.4666666666662</v>
      </c>
      <c r="H206" s="38">
        <v>3210.0666666666666</v>
      </c>
      <c r="I206" s="38">
        <v>3261.9333333333334</v>
      </c>
      <c r="J206" s="38">
        <v>3351.8666666666668</v>
      </c>
      <c r="K206" s="31">
        <v>3172</v>
      </c>
      <c r="L206" s="31">
        <v>3030.2</v>
      </c>
      <c r="M206" s="31">
        <v>30.691469999999999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67.05</v>
      </c>
      <c r="D207" s="38">
        <v>67.283333333333331</v>
      </c>
      <c r="E207" s="38">
        <v>66.666666666666657</v>
      </c>
      <c r="F207" s="38">
        <v>66.283333333333331</v>
      </c>
      <c r="G207" s="38">
        <v>65.666666666666657</v>
      </c>
      <c r="H207" s="38">
        <v>67.666666666666657</v>
      </c>
      <c r="I207" s="38">
        <v>68.283333333333331</v>
      </c>
      <c r="J207" s="38">
        <v>68.666666666666657</v>
      </c>
      <c r="K207" s="31">
        <v>67.900000000000006</v>
      </c>
      <c r="L207" s="31">
        <v>66.900000000000006</v>
      </c>
      <c r="M207" s="31">
        <v>30.100680000000001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1077.8499999999999</v>
      </c>
      <c r="D208" s="38">
        <v>1077.4833333333333</v>
      </c>
      <c r="E208" s="38">
        <v>1070.5666666666666</v>
      </c>
      <c r="F208" s="38">
        <v>1063.2833333333333</v>
      </c>
      <c r="G208" s="38">
        <v>1056.3666666666666</v>
      </c>
      <c r="H208" s="38">
        <v>1084.7666666666667</v>
      </c>
      <c r="I208" s="38">
        <v>1091.6833333333332</v>
      </c>
      <c r="J208" s="38">
        <v>1098.9666666666667</v>
      </c>
      <c r="K208" s="31">
        <v>1084.4000000000001</v>
      </c>
      <c r="L208" s="31">
        <v>1070.2</v>
      </c>
      <c r="M208" s="31">
        <v>0.14843000000000001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307.8</v>
      </c>
      <c r="D209" s="38">
        <v>308.56666666666666</v>
      </c>
      <c r="E209" s="38">
        <v>305.73333333333335</v>
      </c>
      <c r="F209" s="38">
        <v>303.66666666666669</v>
      </c>
      <c r="G209" s="38">
        <v>300.83333333333337</v>
      </c>
      <c r="H209" s="38">
        <v>310.63333333333333</v>
      </c>
      <c r="I209" s="38">
        <v>313.4666666666667</v>
      </c>
      <c r="J209" s="38">
        <v>315.5333333333333</v>
      </c>
      <c r="K209" s="31">
        <v>311.39999999999998</v>
      </c>
      <c r="L209" s="31">
        <v>306.5</v>
      </c>
      <c r="M209" s="31">
        <v>1.49671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421.5</v>
      </c>
      <c r="D210" s="38">
        <v>422.75</v>
      </c>
      <c r="E210" s="38">
        <v>418.1</v>
      </c>
      <c r="F210" s="38">
        <v>414.70000000000005</v>
      </c>
      <c r="G210" s="38">
        <v>410.05000000000007</v>
      </c>
      <c r="H210" s="38">
        <v>426.15</v>
      </c>
      <c r="I210" s="38">
        <v>430.79999999999995</v>
      </c>
      <c r="J210" s="38">
        <v>434.19999999999993</v>
      </c>
      <c r="K210" s="31">
        <v>427.4</v>
      </c>
      <c r="L210" s="31">
        <v>419.35</v>
      </c>
      <c r="M210" s="31">
        <v>47.835279999999997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116.3</v>
      </c>
      <c r="D211" s="38">
        <v>116.73333333333333</v>
      </c>
      <c r="E211" s="38">
        <v>115.31666666666666</v>
      </c>
      <c r="F211" s="38">
        <v>114.33333333333333</v>
      </c>
      <c r="G211" s="38">
        <v>112.91666666666666</v>
      </c>
      <c r="H211" s="38">
        <v>117.71666666666667</v>
      </c>
      <c r="I211" s="38">
        <v>119.13333333333333</v>
      </c>
      <c r="J211" s="38">
        <v>120.11666666666667</v>
      </c>
      <c r="K211" s="31">
        <v>118.15</v>
      </c>
      <c r="L211" s="31">
        <v>115.75</v>
      </c>
      <c r="M211" s="31">
        <v>27.288029999999999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290.8</v>
      </c>
      <c r="D212" s="38">
        <v>286.51666666666665</v>
      </c>
      <c r="E212" s="38">
        <v>280.7833333333333</v>
      </c>
      <c r="F212" s="38">
        <v>270.76666666666665</v>
      </c>
      <c r="G212" s="38">
        <v>265.0333333333333</v>
      </c>
      <c r="H212" s="38">
        <v>296.5333333333333</v>
      </c>
      <c r="I212" s="38">
        <v>302.26666666666665</v>
      </c>
      <c r="J212" s="38">
        <v>312.2833333333333</v>
      </c>
      <c r="K212" s="31">
        <v>292.25</v>
      </c>
      <c r="L212" s="31">
        <v>276.5</v>
      </c>
      <c r="M212" s="31">
        <v>75.69059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2755.85</v>
      </c>
      <c r="D213" s="38">
        <v>2737.1166666666668</v>
      </c>
      <c r="E213" s="38">
        <v>2714.8333333333335</v>
      </c>
      <c r="F213" s="38">
        <v>2673.8166666666666</v>
      </c>
      <c r="G213" s="38">
        <v>2651.5333333333333</v>
      </c>
      <c r="H213" s="38">
        <v>2778.1333333333337</v>
      </c>
      <c r="I213" s="38">
        <v>2800.4166666666665</v>
      </c>
      <c r="J213" s="38">
        <v>2841.4333333333338</v>
      </c>
      <c r="K213" s="31">
        <v>2759.4</v>
      </c>
      <c r="L213" s="31">
        <v>2696.1</v>
      </c>
      <c r="M213" s="31">
        <v>17.175470000000001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311.5</v>
      </c>
      <c r="D214" s="38">
        <v>311.46666666666664</v>
      </c>
      <c r="E214" s="38">
        <v>310.5333333333333</v>
      </c>
      <c r="F214" s="38">
        <v>309.56666666666666</v>
      </c>
      <c r="G214" s="38">
        <v>308.63333333333333</v>
      </c>
      <c r="H214" s="38">
        <v>312.43333333333328</v>
      </c>
      <c r="I214" s="38">
        <v>313.36666666666656</v>
      </c>
      <c r="J214" s="38">
        <v>314.33333333333326</v>
      </c>
      <c r="K214" s="31">
        <v>312.39999999999998</v>
      </c>
      <c r="L214" s="31">
        <v>310.5</v>
      </c>
      <c r="M214" s="31">
        <v>3.1118600000000001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680.2</v>
      </c>
      <c r="D215" s="38">
        <v>677.91666666666663</v>
      </c>
      <c r="E215" s="38">
        <v>671.83333333333326</v>
      </c>
      <c r="F215" s="38">
        <v>663.46666666666658</v>
      </c>
      <c r="G215" s="38">
        <v>657.38333333333321</v>
      </c>
      <c r="H215" s="38">
        <v>686.2833333333333</v>
      </c>
      <c r="I215" s="38">
        <v>692.36666666666656</v>
      </c>
      <c r="J215" s="38">
        <v>700.73333333333335</v>
      </c>
      <c r="K215" s="31">
        <v>684</v>
      </c>
      <c r="L215" s="31">
        <v>669.55</v>
      </c>
      <c r="M215" s="31">
        <v>0.53088999999999997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794.5</v>
      </c>
      <c r="D216" s="38">
        <v>800.19999999999993</v>
      </c>
      <c r="E216" s="38">
        <v>784.39999999999986</v>
      </c>
      <c r="F216" s="38">
        <v>774.3</v>
      </c>
      <c r="G216" s="38">
        <v>758.49999999999989</v>
      </c>
      <c r="H216" s="38">
        <v>810.29999999999984</v>
      </c>
      <c r="I216" s="38">
        <v>826.0999999999998</v>
      </c>
      <c r="J216" s="38">
        <v>836.19999999999982</v>
      </c>
      <c r="K216" s="31">
        <v>816</v>
      </c>
      <c r="L216" s="31">
        <v>790.1</v>
      </c>
      <c r="M216" s="31">
        <v>1.55308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42493.05</v>
      </c>
      <c r="D217" s="38">
        <v>42625.4</v>
      </c>
      <c r="E217" s="38">
        <v>42148.200000000004</v>
      </c>
      <c r="F217" s="38">
        <v>41803.350000000006</v>
      </c>
      <c r="G217" s="38">
        <v>41326.150000000009</v>
      </c>
      <c r="H217" s="38">
        <v>42970.25</v>
      </c>
      <c r="I217" s="38">
        <v>43447.45</v>
      </c>
      <c r="J217" s="38">
        <v>43792.299999999996</v>
      </c>
      <c r="K217" s="31">
        <v>43102.6</v>
      </c>
      <c r="L217" s="31">
        <v>42280.55</v>
      </c>
      <c r="M217" s="31">
        <v>1.9689999999999999E-2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58.95</v>
      </c>
      <c r="D218" s="38">
        <v>58.70000000000001</v>
      </c>
      <c r="E218" s="38">
        <v>57.950000000000017</v>
      </c>
      <c r="F218" s="38">
        <v>56.95000000000001</v>
      </c>
      <c r="G218" s="38">
        <v>56.200000000000017</v>
      </c>
      <c r="H218" s="38">
        <v>59.700000000000017</v>
      </c>
      <c r="I218" s="38">
        <v>60.45</v>
      </c>
      <c r="J218" s="38">
        <v>61.450000000000017</v>
      </c>
      <c r="K218" s="31">
        <v>59.45</v>
      </c>
      <c r="L218" s="31">
        <v>57.7</v>
      </c>
      <c r="M218" s="31">
        <v>85.144379999999998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60.05</v>
      </c>
      <c r="D219" s="38">
        <v>60.216666666666669</v>
      </c>
      <c r="E219" s="38">
        <v>59.583333333333336</v>
      </c>
      <c r="F219" s="38">
        <v>59.116666666666667</v>
      </c>
      <c r="G219" s="38">
        <v>58.483333333333334</v>
      </c>
      <c r="H219" s="38">
        <v>60.683333333333337</v>
      </c>
      <c r="I219" s="38">
        <v>61.316666666666663</v>
      </c>
      <c r="J219" s="38">
        <v>61.783333333333339</v>
      </c>
      <c r="K219" s="31">
        <v>60.85</v>
      </c>
      <c r="L219" s="31">
        <v>59.75</v>
      </c>
      <c r="M219" s="31">
        <v>51.549430000000001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130.5</v>
      </c>
      <c r="D220" s="38">
        <v>129.51666666666668</v>
      </c>
      <c r="E220" s="38">
        <v>127.53333333333336</v>
      </c>
      <c r="F220" s="38">
        <v>124.56666666666668</v>
      </c>
      <c r="G220" s="38">
        <v>122.58333333333336</v>
      </c>
      <c r="H220" s="38">
        <v>132.48333333333335</v>
      </c>
      <c r="I220" s="38">
        <v>134.46666666666664</v>
      </c>
      <c r="J220" s="38">
        <v>137.43333333333337</v>
      </c>
      <c r="K220" s="31">
        <v>131.5</v>
      </c>
      <c r="L220" s="31">
        <v>126.55</v>
      </c>
      <c r="M220" s="31">
        <v>214.70051000000001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958</v>
      </c>
      <c r="D221" s="38">
        <v>954.58333333333337</v>
      </c>
      <c r="E221" s="38">
        <v>944.41666666666674</v>
      </c>
      <c r="F221" s="38">
        <v>930.83333333333337</v>
      </c>
      <c r="G221" s="38">
        <v>920.66666666666674</v>
      </c>
      <c r="H221" s="38">
        <v>968.16666666666674</v>
      </c>
      <c r="I221" s="38">
        <v>978.33333333333348</v>
      </c>
      <c r="J221" s="38">
        <v>991.91666666666674</v>
      </c>
      <c r="K221" s="31">
        <v>964.75</v>
      </c>
      <c r="L221" s="31">
        <v>941</v>
      </c>
      <c r="M221" s="31">
        <v>138.17767000000001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1327.1</v>
      </c>
      <c r="D222" s="38">
        <v>1322.9166666666667</v>
      </c>
      <c r="E222" s="38">
        <v>1310.8333333333335</v>
      </c>
      <c r="F222" s="38">
        <v>1294.5666666666668</v>
      </c>
      <c r="G222" s="38">
        <v>1282.4833333333336</v>
      </c>
      <c r="H222" s="38">
        <v>1339.1833333333334</v>
      </c>
      <c r="I222" s="38">
        <v>1351.2666666666669</v>
      </c>
      <c r="J222" s="38">
        <v>1367.5333333333333</v>
      </c>
      <c r="K222" s="31">
        <v>1335</v>
      </c>
      <c r="L222" s="31">
        <v>1306.6500000000001</v>
      </c>
      <c r="M222" s="31">
        <v>4.8299500000000002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572.4</v>
      </c>
      <c r="D223" s="38">
        <v>571.4666666666667</v>
      </c>
      <c r="E223" s="38">
        <v>565.53333333333342</v>
      </c>
      <c r="F223" s="38">
        <v>558.66666666666674</v>
      </c>
      <c r="G223" s="38">
        <v>552.73333333333346</v>
      </c>
      <c r="H223" s="38">
        <v>578.33333333333337</v>
      </c>
      <c r="I223" s="38">
        <v>584.26666666666677</v>
      </c>
      <c r="J223" s="38">
        <v>591.13333333333333</v>
      </c>
      <c r="K223" s="31">
        <v>577.4</v>
      </c>
      <c r="L223" s="31">
        <v>564.6</v>
      </c>
      <c r="M223" s="31">
        <v>12.22653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57.95</v>
      </c>
      <c r="D224" s="38">
        <v>57.95000000000001</v>
      </c>
      <c r="E224" s="38">
        <v>56.700000000000017</v>
      </c>
      <c r="F224" s="38">
        <v>55.45000000000001</v>
      </c>
      <c r="G224" s="38">
        <v>54.200000000000017</v>
      </c>
      <c r="H224" s="38">
        <v>59.200000000000017</v>
      </c>
      <c r="I224" s="38">
        <v>60.45</v>
      </c>
      <c r="J224" s="38">
        <v>61.700000000000017</v>
      </c>
      <c r="K224" s="31">
        <v>59.2</v>
      </c>
      <c r="L224" s="31">
        <v>56.7</v>
      </c>
      <c r="M224" s="31">
        <v>268.37689999999998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</v>
      </c>
      <c r="D225" s="38">
        <v>7.4333333333333327</v>
      </c>
      <c r="E225" s="38">
        <v>7.3166666666666655</v>
      </c>
      <c r="F225" s="38">
        <v>7.2333333333333325</v>
      </c>
      <c r="G225" s="38">
        <v>7.1166666666666654</v>
      </c>
      <c r="H225" s="38">
        <v>7.5166666666666657</v>
      </c>
      <c r="I225" s="38">
        <v>7.6333333333333329</v>
      </c>
      <c r="J225" s="38">
        <v>7.7166666666666659</v>
      </c>
      <c r="K225" s="31">
        <v>7.55</v>
      </c>
      <c r="L225" s="31">
        <v>7.35</v>
      </c>
      <c r="M225" s="31">
        <v>522.51220999999998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114.3</v>
      </c>
      <c r="D226" s="38">
        <v>113.86666666666666</v>
      </c>
      <c r="E226" s="38">
        <v>110.88333333333333</v>
      </c>
      <c r="F226" s="38">
        <v>107.46666666666667</v>
      </c>
      <c r="G226" s="38">
        <v>104.48333333333333</v>
      </c>
      <c r="H226" s="38">
        <v>117.28333333333332</v>
      </c>
      <c r="I226" s="38">
        <v>120.26666666666664</v>
      </c>
      <c r="J226" s="38">
        <v>123.68333333333331</v>
      </c>
      <c r="K226" s="31">
        <v>116.85</v>
      </c>
      <c r="L226" s="31">
        <v>110.45</v>
      </c>
      <c r="M226" s="31">
        <v>392.03379999999999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80.349999999999994</v>
      </c>
      <c r="D227" s="38">
        <v>79.933333333333337</v>
      </c>
      <c r="E227" s="38">
        <v>78.416666666666671</v>
      </c>
      <c r="F227" s="38">
        <v>76.483333333333334</v>
      </c>
      <c r="G227" s="38">
        <v>74.966666666666669</v>
      </c>
      <c r="H227" s="38">
        <v>81.866666666666674</v>
      </c>
      <c r="I227" s="38">
        <v>83.383333333333326</v>
      </c>
      <c r="J227" s="38">
        <v>85.316666666666677</v>
      </c>
      <c r="K227" s="31">
        <v>81.45</v>
      </c>
      <c r="L227" s="31">
        <v>78</v>
      </c>
      <c r="M227" s="31">
        <v>745.63753999999994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126</v>
      </c>
      <c r="D228" s="38">
        <v>126.16666666666667</v>
      </c>
      <c r="E228" s="38">
        <v>124.33333333333334</v>
      </c>
      <c r="F228" s="38">
        <v>122.66666666666667</v>
      </c>
      <c r="G228" s="38">
        <v>120.83333333333334</v>
      </c>
      <c r="H228" s="38">
        <v>127.83333333333334</v>
      </c>
      <c r="I228" s="38">
        <v>129.66666666666669</v>
      </c>
      <c r="J228" s="38">
        <v>131.33333333333334</v>
      </c>
      <c r="K228" s="31">
        <v>128</v>
      </c>
      <c r="L228" s="31">
        <v>124.5</v>
      </c>
      <c r="M228" s="31">
        <v>82.867609999999999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817.15</v>
      </c>
      <c r="D229" s="38">
        <v>820.26666666666677</v>
      </c>
      <c r="E229" s="38">
        <v>811.78333333333353</v>
      </c>
      <c r="F229" s="38">
        <v>806.41666666666674</v>
      </c>
      <c r="G229" s="38">
        <v>797.93333333333351</v>
      </c>
      <c r="H229" s="38">
        <v>825.63333333333355</v>
      </c>
      <c r="I229" s="38">
        <v>834.1166666666669</v>
      </c>
      <c r="J229" s="38">
        <v>839.48333333333358</v>
      </c>
      <c r="K229" s="31">
        <v>828.75</v>
      </c>
      <c r="L229" s="31">
        <v>814.9</v>
      </c>
      <c r="M229" s="31">
        <v>0.16137000000000001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484.4</v>
      </c>
      <c r="D230" s="38">
        <v>482.91666666666669</v>
      </c>
      <c r="E230" s="38">
        <v>480.23333333333335</v>
      </c>
      <c r="F230" s="38">
        <v>476.06666666666666</v>
      </c>
      <c r="G230" s="38">
        <v>473.38333333333333</v>
      </c>
      <c r="H230" s="38">
        <v>487.08333333333337</v>
      </c>
      <c r="I230" s="38">
        <v>489.76666666666665</v>
      </c>
      <c r="J230" s="38">
        <v>493.93333333333339</v>
      </c>
      <c r="K230" s="31">
        <v>485.6</v>
      </c>
      <c r="L230" s="31">
        <v>478.75</v>
      </c>
      <c r="M230" s="31">
        <v>7.77738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508</v>
      </c>
      <c r="D231" s="38">
        <v>509.05</v>
      </c>
      <c r="E231" s="38">
        <v>503.65</v>
      </c>
      <c r="F231" s="38">
        <v>499.29999999999995</v>
      </c>
      <c r="G231" s="38">
        <v>493.89999999999992</v>
      </c>
      <c r="H231" s="38">
        <v>513.40000000000009</v>
      </c>
      <c r="I231" s="38">
        <v>518.79999999999995</v>
      </c>
      <c r="J231" s="38">
        <v>523.15000000000009</v>
      </c>
      <c r="K231" s="31">
        <v>514.45000000000005</v>
      </c>
      <c r="L231" s="31">
        <v>504.7</v>
      </c>
      <c r="M231" s="31">
        <v>4.3553699999999997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380.35</v>
      </c>
      <c r="D232" s="38">
        <v>380.26666666666671</v>
      </c>
      <c r="E232" s="38">
        <v>376.73333333333341</v>
      </c>
      <c r="F232" s="38">
        <v>373.11666666666667</v>
      </c>
      <c r="G232" s="38">
        <v>369.58333333333337</v>
      </c>
      <c r="H232" s="38">
        <v>383.88333333333344</v>
      </c>
      <c r="I232" s="38">
        <v>387.41666666666674</v>
      </c>
      <c r="J232" s="38">
        <v>391.03333333333347</v>
      </c>
      <c r="K232" s="31">
        <v>383.8</v>
      </c>
      <c r="L232" s="31">
        <v>376.65</v>
      </c>
      <c r="M232" s="31">
        <v>35.914479999999998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212.25</v>
      </c>
      <c r="D233" s="38">
        <v>212.43333333333331</v>
      </c>
      <c r="E233" s="38">
        <v>210.51666666666662</v>
      </c>
      <c r="F233" s="38">
        <v>208.7833333333333</v>
      </c>
      <c r="G233" s="38">
        <v>206.86666666666662</v>
      </c>
      <c r="H233" s="38">
        <v>214.16666666666663</v>
      </c>
      <c r="I233" s="38">
        <v>216.08333333333331</v>
      </c>
      <c r="J233" s="38">
        <v>217.81666666666663</v>
      </c>
      <c r="K233" s="31">
        <v>214.35</v>
      </c>
      <c r="L233" s="31">
        <v>210.7</v>
      </c>
      <c r="M233" s="31">
        <v>22.35483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2802.85</v>
      </c>
      <c r="D234" s="38">
        <v>2820.6666666666665</v>
      </c>
      <c r="E234" s="38">
        <v>2781.333333333333</v>
      </c>
      <c r="F234" s="38">
        <v>2759.8166666666666</v>
      </c>
      <c r="G234" s="38">
        <v>2720.4833333333331</v>
      </c>
      <c r="H234" s="38">
        <v>2842.1833333333329</v>
      </c>
      <c r="I234" s="38">
        <v>2881.516666666666</v>
      </c>
      <c r="J234" s="38">
        <v>2903.0333333333328</v>
      </c>
      <c r="K234" s="31">
        <v>2860</v>
      </c>
      <c r="L234" s="31">
        <v>2799.15</v>
      </c>
      <c r="M234" s="31">
        <v>2.5864699999999998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304.7</v>
      </c>
      <c r="D235" s="38">
        <v>302.60000000000002</v>
      </c>
      <c r="E235" s="38">
        <v>299.70000000000005</v>
      </c>
      <c r="F235" s="38">
        <v>294.70000000000005</v>
      </c>
      <c r="G235" s="38">
        <v>291.80000000000007</v>
      </c>
      <c r="H235" s="38">
        <v>307.60000000000002</v>
      </c>
      <c r="I235" s="38">
        <v>310.5</v>
      </c>
      <c r="J235" s="38">
        <v>315.5</v>
      </c>
      <c r="K235" s="31">
        <v>305.5</v>
      </c>
      <c r="L235" s="31">
        <v>297.60000000000002</v>
      </c>
      <c r="M235" s="31">
        <v>15.372350000000001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2654.6</v>
      </c>
      <c r="D236" s="38">
        <v>2643.1</v>
      </c>
      <c r="E236" s="38">
        <v>2616.5</v>
      </c>
      <c r="F236" s="38">
        <v>2578.4</v>
      </c>
      <c r="G236" s="38">
        <v>2551.8000000000002</v>
      </c>
      <c r="H236" s="38">
        <v>2681.2</v>
      </c>
      <c r="I236" s="38">
        <v>2707.7999999999993</v>
      </c>
      <c r="J236" s="38">
        <v>2745.8999999999996</v>
      </c>
      <c r="K236" s="31">
        <v>2669.7</v>
      </c>
      <c r="L236" s="31">
        <v>2605</v>
      </c>
      <c r="M236" s="31">
        <v>6.2896999999999998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1428.25</v>
      </c>
      <c r="D237" s="38">
        <v>1431.0333333333335</v>
      </c>
      <c r="E237" s="38">
        <v>1417.2666666666671</v>
      </c>
      <c r="F237" s="38">
        <v>1406.2833333333335</v>
      </c>
      <c r="G237" s="38">
        <v>1392.5166666666671</v>
      </c>
      <c r="H237" s="38">
        <v>1442.0166666666671</v>
      </c>
      <c r="I237" s="38">
        <v>1455.7833333333335</v>
      </c>
      <c r="J237" s="38">
        <v>1466.7666666666671</v>
      </c>
      <c r="K237" s="31">
        <v>1444.8</v>
      </c>
      <c r="L237" s="31">
        <v>1420.05</v>
      </c>
      <c r="M237" s="31">
        <v>0.35371999999999998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1399.55</v>
      </c>
      <c r="D238" s="38">
        <v>1394.6666666666667</v>
      </c>
      <c r="E238" s="38">
        <v>1376.2333333333336</v>
      </c>
      <c r="F238" s="38">
        <v>1352.9166666666667</v>
      </c>
      <c r="G238" s="38">
        <v>1334.4833333333336</v>
      </c>
      <c r="H238" s="38">
        <v>1417.9833333333336</v>
      </c>
      <c r="I238" s="38">
        <v>1436.4166666666665</v>
      </c>
      <c r="J238" s="38">
        <v>1459.7333333333336</v>
      </c>
      <c r="K238" s="31">
        <v>1413.1</v>
      </c>
      <c r="L238" s="31">
        <v>1371.35</v>
      </c>
      <c r="M238" s="31">
        <v>52.883510000000001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162.9</v>
      </c>
      <c r="D239" s="38">
        <v>163.08333333333334</v>
      </c>
      <c r="E239" s="38">
        <v>162.06666666666669</v>
      </c>
      <c r="F239" s="38">
        <v>161.23333333333335</v>
      </c>
      <c r="G239" s="38">
        <v>160.2166666666667</v>
      </c>
      <c r="H239" s="38">
        <v>163.91666666666669</v>
      </c>
      <c r="I239" s="38">
        <v>164.93333333333334</v>
      </c>
      <c r="J239" s="38">
        <v>165.76666666666668</v>
      </c>
      <c r="K239" s="31">
        <v>164.1</v>
      </c>
      <c r="L239" s="31">
        <v>162.25</v>
      </c>
      <c r="M239" s="31">
        <v>38.64967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16</v>
      </c>
      <c r="D240" s="38">
        <v>16.05</v>
      </c>
      <c r="E240" s="38">
        <v>15.8</v>
      </c>
      <c r="F240" s="38">
        <v>15.6</v>
      </c>
      <c r="G240" s="38">
        <v>15.35</v>
      </c>
      <c r="H240" s="38">
        <v>16.25</v>
      </c>
      <c r="I240" s="38">
        <v>16.5</v>
      </c>
      <c r="J240" s="38">
        <v>16.700000000000003</v>
      </c>
      <c r="K240" s="31">
        <v>16.3</v>
      </c>
      <c r="L240" s="31">
        <v>15.85</v>
      </c>
      <c r="M240" s="31">
        <v>132.62692999999999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1347.3</v>
      </c>
      <c r="D241" s="38">
        <v>1348.75</v>
      </c>
      <c r="E241" s="38">
        <v>1339.55</v>
      </c>
      <c r="F241" s="38">
        <v>1331.8</v>
      </c>
      <c r="G241" s="38">
        <v>1322.6</v>
      </c>
      <c r="H241" s="38">
        <v>1356.5</v>
      </c>
      <c r="I241" s="38">
        <v>1365.6999999999998</v>
      </c>
      <c r="J241" s="38">
        <v>1373.45</v>
      </c>
      <c r="K241" s="31">
        <v>1357.95</v>
      </c>
      <c r="L241" s="31">
        <v>1341</v>
      </c>
      <c r="M241" s="31">
        <v>54.149360000000001</v>
      </c>
      <c r="N241" s="1"/>
      <c r="O241" s="1"/>
    </row>
    <row r="242" spans="1:15" ht="12.75" customHeight="1">
      <c r="A242" s="33">
        <v>232</v>
      </c>
      <c r="B242" s="58" t="s">
        <v>891</v>
      </c>
      <c r="C242" s="31">
        <v>2761.3</v>
      </c>
      <c r="D242" s="38">
        <v>2775.0333333333333</v>
      </c>
      <c r="E242" s="38">
        <v>2740.0666666666666</v>
      </c>
      <c r="F242" s="38">
        <v>2718.8333333333335</v>
      </c>
      <c r="G242" s="38">
        <v>2683.8666666666668</v>
      </c>
      <c r="H242" s="38">
        <v>2796.2666666666664</v>
      </c>
      <c r="I242" s="38">
        <v>2831.2333333333327</v>
      </c>
      <c r="J242" s="38">
        <v>2852.4666666666662</v>
      </c>
      <c r="K242" s="31">
        <v>2810</v>
      </c>
      <c r="L242" s="31">
        <v>2753.8</v>
      </c>
      <c r="M242" s="31">
        <v>0.10799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607.79999999999995</v>
      </c>
      <c r="D243" s="38">
        <v>611.33333333333337</v>
      </c>
      <c r="E243" s="38">
        <v>601.31666666666672</v>
      </c>
      <c r="F243" s="38">
        <v>594.83333333333337</v>
      </c>
      <c r="G243" s="38">
        <v>584.81666666666672</v>
      </c>
      <c r="H243" s="38">
        <v>617.81666666666672</v>
      </c>
      <c r="I243" s="38">
        <v>627.83333333333337</v>
      </c>
      <c r="J243" s="38">
        <v>634.31666666666672</v>
      </c>
      <c r="K243" s="31">
        <v>621.35</v>
      </c>
      <c r="L243" s="31">
        <v>604.85</v>
      </c>
      <c r="M243" s="31">
        <v>2.6191800000000001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26.2</v>
      </c>
      <c r="D244" s="38">
        <v>26.166666666666668</v>
      </c>
      <c r="E244" s="38">
        <v>25.733333333333334</v>
      </c>
      <c r="F244" s="38">
        <v>25.266666666666666</v>
      </c>
      <c r="G244" s="38">
        <v>24.833333333333332</v>
      </c>
      <c r="H244" s="38">
        <v>26.633333333333336</v>
      </c>
      <c r="I244" s="38">
        <v>27.066666666666666</v>
      </c>
      <c r="J244" s="38">
        <v>27.533333333333339</v>
      </c>
      <c r="K244" s="31">
        <v>26.6</v>
      </c>
      <c r="L244" s="31">
        <v>25.7</v>
      </c>
      <c r="M244" s="31">
        <v>275.70429999999999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95.5</v>
      </c>
      <c r="D245" s="38">
        <v>94.866666666666674</v>
      </c>
      <c r="E245" s="38">
        <v>94.033333333333346</v>
      </c>
      <c r="F245" s="38">
        <v>92.566666666666677</v>
      </c>
      <c r="G245" s="38">
        <v>91.733333333333348</v>
      </c>
      <c r="H245" s="38">
        <v>96.333333333333343</v>
      </c>
      <c r="I245" s="38">
        <v>97.166666666666657</v>
      </c>
      <c r="J245" s="38">
        <v>98.63333333333334</v>
      </c>
      <c r="K245" s="31">
        <v>95.7</v>
      </c>
      <c r="L245" s="31">
        <v>93.4</v>
      </c>
      <c r="M245" s="31">
        <v>142.83796000000001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750.1</v>
      </c>
      <c r="D246" s="38">
        <v>749.01666666666677</v>
      </c>
      <c r="E246" s="38">
        <v>744.13333333333355</v>
      </c>
      <c r="F246" s="38">
        <v>738.16666666666674</v>
      </c>
      <c r="G246" s="38">
        <v>733.28333333333353</v>
      </c>
      <c r="H246" s="38">
        <v>754.98333333333358</v>
      </c>
      <c r="I246" s="38">
        <v>759.86666666666679</v>
      </c>
      <c r="J246" s="38">
        <v>765.8333333333336</v>
      </c>
      <c r="K246" s="31">
        <v>753.9</v>
      </c>
      <c r="L246" s="31">
        <v>743.05</v>
      </c>
      <c r="M246" s="31">
        <v>2.1562700000000001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26.7</v>
      </c>
      <c r="D247" s="38">
        <v>26.783333333333331</v>
      </c>
      <c r="E247" s="38">
        <v>26.566666666666663</v>
      </c>
      <c r="F247" s="38">
        <v>26.43333333333333</v>
      </c>
      <c r="G247" s="38">
        <v>26.216666666666661</v>
      </c>
      <c r="H247" s="38">
        <v>26.916666666666664</v>
      </c>
      <c r="I247" s="38">
        <v>27.133333333333333</v>
      </c>
      <c r="J247" s="38">
        <v>27.266666666666666</v>
      </c>
      <c r="K247" s="31">
        <v>27</v>
      </c>
      <c r="L247" s="31">
        <v>26.65</v>
      </c>
      <c r="M247" s="31">
        <v>51.715479999999999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630.6</v>
      </c>
      <c r="D248" s="38">
        <v>630.23333333333323</v>
      </c>
      <c r="E248" s="38">
        <v>627.46666666666647</v>
      </c>
      <c r="F248" s="38">
        <v>624.33333333333326</v>
      </c>
      <c r="G248" s="38">
        <v>621.56666666666649</v>
      </c>
      <c r="H248" s="38">
        <v>633.36666666666645</v>
      </c>
      <c r="I248" s="38">
        <v>636.1333333333331</v>
      </c>
      <c r="J248" s="38">
        <v>639.26666666666642</v>
      </c>
      <c r="K248" s="31">
        <v>633</v>
      </c>
      <c r="L248" s="31">
        <v>627.1</v>
      </c>
      <c r="M248" s="31">
        <v>6.9023000000000003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33.450000000000003</v>
      </c>
      <c r="D249" s="38">
        <v>33.583333333333336</v>
      </c>
      <c r="E249" s="38">
        <v>33.016666666666673</v>
      </c>
      <c r="F249" s="38">
        <v>32.583333333333336</v>
      </c>
      <c r="G249" s="38">
        <v>32.016666666666673</v>
      </c>
      <c r="H249" s="38">
        <v>34.016666666666673</v>
      </c>
      <c r="I249" s="38">
        <v>34.583333333333336</v>
      </c>
      <c r="J249" s="38">
        <v>35.016666666666673</v>
      </c>
      <c r="K249" s="31">
        <v>34.15</v>
      </c>
      <c r="L249" s="31">
        <v>33.15</v>
      </c>
      <c r="M249" s="31">
        <v>415.85187000000002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607.95000000000005</v>
      </c>
      <c r="D250" s="38">
        <v>607.2833333333333</v>
      </c>
      <c r="E250" s="38">
        <v>601.66666666666663</v>
      </c>
      <c r="F250" s="38">
        <v>595.38333333333333</v>
      </c>
      <c r="G250" s="38">
        <v>589.76666666666665</v>
      </c>
      <c r="H250" s="38">
        <v>613.56666666666661</v>
      </c>
      <c r="I250" s="38">
        <v>619.18333333333339</v>
      </c>
      <c r="J250" s="38">
        <v>625.46666666666658</v>
      </c>
      <c r="K250" s="31">
        <v>612.9</v>
      </c>
      <c r="L250" s="31">
        <v>601</v>
      </c>
      <c r="M250" s="31">
        <v>6.3038400000000001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475.1</v>
      </c>
      <c r="D251" s="38">
        <v>473.34999999999997</v>
      </c>
      <c r="E251" s="38">
        <v>466.04999999999995</v>
      </c>
      <c r="F251" s="38">
        <v>457</v>
      </c>
      <c r="G251" s="38">
        <v>449.7</v>
      </c>
      <c r="H251" s="38">
        <v>482.39999999999992</v>
      </c>
      <c r="I251" s="38">
        <v>489.7</v>
      </c>
      <c r="J251" s="38">
        <v>498.74999999999989</v>
      </c>
      <c r="K251" s="31">
        <v>480.65</v>
      </c>
      <c r="L251" s="31">
        <v>464.3</v>
      </c>
      <c r="M251" s="31">
        <v>162.52992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109.6</v>
      </c>
      <c r="D252" s="38">
        <v>109.63333333333333</v>
      </c>
      <c r="E252" s="38">
        <v>107.26666666666665</v>
      </c>
      <c r="F252" s="38">
        <v>104.93333333333332</v>
      </c>
      <c r="G252" s="38">
        <v>102.56666666666665</v>
      </c>
      <c r="H252" s="38">
        <v>111.96666666666665</v>
      </c>
      <c r="I252" s="38">
        <v>114.33333333333333</v>
      </c>
      <c r="J252" s="38">
        <v>116.66666666666666</v>
      </c>
      <c r="K252" s="31">
        <v>112</v>
      </c>
      <c r="L252" s="31">
        <v>107.3</v>
      </c>
      <c r="M252" s="31">
        <v>10.84219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103.45</v>
      </c>
      <c r="D253" s="38">
        <v>103.30000000000001</v>
      </c>
      <c r="E253" s="38">
        <v>102.20000000000002</v>
      </c>
      <c r="F253" s="38">
        <v>100.95</v>
      </c>
      <c r="G253" s="38">
        <v>99.850000000000009</v>
      </c>
      <c r="H253" s="38">
        <v>104.55000000000003</v>
      </c>
      <c r="I253" s="38">
        <v>105.65000000000002</v>
      </c>
      <c r="J253" s="38">
        <v>106.90000000000003</v>
      </c>
      <c r="K253" s="31">
        <v>104.4</v>
      </c>
      <c r="L253" s="31">
        <v>102.05</v>
      </c>
      <c r="M253" s="31">
        <v>13.81068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2300.6999999999998</v>
      </c>
      <c r="D254" s="38">
        <v>2307.8333333333335</v>
      </c>
      <c r="E254" s="38">
        <v>2270.8666666666668</v>
      </c>
      <c r="F254" s="38">
        <v>2241.0333333333333</v>
      </c>
      <c r="G254" s="38">
        <v>2204.0666666666666</v>
      </c>
      <c r="H254" s="38">
        <v>2337.666666666667</v>
      </c>
      <c r="I254" s="38">
        <v>2374.6333333333332</v>
      </c>
      <c r="J254" s="38">
        <v>2404.4666666666672</v>
      </c>
      <c r="K254" s="31">
        <v>2344.8000000000002</v>
      </c>
      <c r="L254" s="31">
        <v>2278</v>
      </c>
      <c r="M254" s="31">
        <v>0.69391000000000003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1488.2</v>
      </c>
      <c r="D255" s="38">
        <v>1482.4666666666665</v>
      </c>
      <c r="E255" s="38">
        <v>1446.9333333333329</v>
      </c>
      <c r="F255" s="38">
        <v>1405.6666666666665</v>
      </c>
      <c r="G255" s="38">
        <v>1370.133333333333</v>
      </c>
      <c r="H255" s="38">
        <v>1523.7333333333329</v>
      </c>
      <c r="I255" s="38">
        <v>1559.2666666666662</v>
      </c>
      <c r="J255" s="38">
        <v>1600.5333333333328</v>
      </c>
      <c r="K255" s="31">
        <v>1518</v>
      </c>
      <c r="L255" s="31">
        <v>1441.2</v>
      </c>
      <c r="M255" s="31">
        <v>14.460570000000001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624.65</v>
      </c>
      <c r="D256" s="38">
        <v>623.70000000000005</v>
      </c>
      <c r="E256" s="38">
        <v>611.40000000000009</v>
      </c>
      <c r="F256" s="38">
        <v>598.15000000000009</v>
      </c>
      <c r="G256" s="38">
        <v>585.85000000000014</v>
      </c>
      <c r="H256" s="38">
        <v>636.95000000000005</v>
      </c>
      <c r="I256" s="38">
        <v>649.25</v>
      </c>
      <c r="J256" s="38">
        <v>662.5</v>
      </c>
      <c r="K256" s="31">
        <v>636</v>
      </c>
      <c r="L256" s="31">
        <v>610.45000000000005</v>
      </c>
      <c r="M256" s="31">
        <v>70.481979999999993</v>
      </c>
      <c r="N256" s="1"/>
      <c r="O256" s="1"/>
    </row>
    <row r="257" spans="1:15" ht="12.75" customHeight="1">
      <c r="A257" s="33">
        <v>247</v>
      </c>
      <c r="B257" s="58" t="s">
        <v>892</v>
      </c>
      <c r="C257" s="31">
        <v>321.39999999999998</v>
      </c>
      <c r="D257" s="38">
        <v>318.26666666666665</v>
      </c>
      <c r="E257" s="38">
        <v>306.13333333333333</v>
      </c>
      <c r="F257" s="38">
        <v>290.86666666666667</v>
      </c>
      <c r="G257" s="38">
        <v>278.73333333333335</v>
      </c>
      <c r="H257" s="38">
        <v>333.5333333333333</v>
      </c>
      <c r="I257" s="38">
        <v>345.66666666666663</v>
      </c>
      <c r="J257" s="38">
        <v>360.93333333333328</v>
      </c>
      <c r="K257" s="31">
        <v>330.4</v>
      </c>
      <c r="L257" s="31">
        <v>303</v>
      </c>
      <c r="M257" s="31">
        <v>4.05905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3314.9</v>
      </c>
      <c r="D258" s="38">
        <v>3320.35</v>
      </c>
      <c r="E258" s="38">
        <v>3280.7</v>
      </c>
      <c r="F258" s="38">
        <v>3246.5</v>
      </c>
      <c r="G258" s="38">
        <v>3206.85</v>
      </c>
      <c r="H258" s="38">
        <v>3354.5499999999997</v>
      </c>
      <c r="I258" s="38">
        <v>3394.2000000000003</v>
      </c>
      <c r="J258" s="38">
        <v>3428.3999999999996</v>
      </c>
      <c r="K258" s="31">
        <v>3360</v>
      </c>
      <c r="L258" s="31">
        <v>3286.15</v>
      </c>
      <c r="M258" s="31">
        <v>0.31785000000000002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697.65</v>
      </c>
      <c r="D259" s="38">
        <v>697.70000000000016</v>
      </c>
      <c r="E259" s="38">
        <v>686.40000000000032</v>
      </c>
      <c r="F259" s="38">
        <v>675.1500000000002</v>
      </c>
      <c r="G259" s="38">
        <v>663.85000000000036</v>
      </c>
      <c r="H259" s="38">
        <v>708.95000000000027</v>
      </c>
      <c r="I259" s="38">
        <v>720.25000000000023</v>
      </c>
      <c r="J259" s="38">
        <v>731.50000000000023</v>
      </c>
      <c r="K259" s="31">
        <v>709</v>
      </c>
      <c r="L259" s="31">
        <v>686.45</v>
      </c>
      <c r="M259" s="31">
        <v>1.80216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311.2</v>
      </c>
      <c r="D260" s="38">
        <v>313.16666666666663</v>
      </c>
      <c r="E260" s="38">
        <v>308.68333333333328</v>
      </c>
      <c r="F260" s="38">
        <v>306.16666666666663</v>
      </c>
      <c r="G260" s="38">
        <v>301.68333333333328</v>
      </c>
      <c r="H260" s="38">
        <v>315.68333333333328</v>
      </c>
      <c r="I260" s="38">
        <v>320.16666666666663</v>
      </c>
      <c r="J260" s="38">
        <v>322.68333333333328</v>
      </c>
      <c r="K260" s="31">
        <v>317.64999999999998</v>
      </c>
      <c r="L260" s="31">
        <v>310.64999999999998</v>
      </c>
      <c r="M260" s="31">
        <v>6.8080699999999998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74.150000000000006</v>
      </c>
      <c r="D261" s="38">
        <v>74.266666666666666</v>
      </c>
      <c r="E261" s="38">
        <v>73.533333333333331</v>
      </c>
      <c r="F261" s="38">
        <v>72.916666666666671</v>
      </c>
      <c r="G261" s="38">
        <v>72.183333333333337</v>
      </c>
      <c r="H261" s="38">
        <v>74.883333333333326</v>
      </c>
      <c r="I261" s="38">
        <v>75.616666666666646</v>
      </c>
      <c r="J261" s="38">
        <v>76.23333333333332</v>
      </c>
      <c r="K261" s="31">
        <v>75</v>
      </c>
      <c r="L261" s="31">
        <v>73.650000000000006</v>
      </c>
      <c r="M261" s="31">
        <v>11.998799999999999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353.65</v>
      </c>
      <c r="D262" s="38">
        <v>350.01666666666665</v>
      </c>
      <c r="E262" s="38">
        <v>345.13333333333333</v>
      </c>
      <c r="F262" s="38">
        <v>336.61666666666667</v>
      </c>
      <c r="G262" s="38">
        <v>331.73333333333335</v>
      </c>
      <c r="H262" s="38">
        <v>358.5333333333333</v>
      </c>
      <c r="I262" s="38">
        <v>363.41666666666663</v>
      </c>
      <c r="J262" s="38">
        <v>371.93333333333328</v>
      </c>
      <c r="K262" s="31">
        <v>354.9</v>
      </c>
      <c r="L262" s="31">
        <v>341.5</v>
      </c>
      <c r="M262" s="31">
        <v>9.1752500000000001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301.75</v>
      </c>
      <c r="D263" s="38">
        <v>301.63333333333333</v>
      </c>
      <c r="E263" s="38">
        <v>293.36666666666667</v>
      </c>
      <c r="F263" s="38">
        <v>284.98333333333335</v>
      </c>
      <c r="G263" s="38">
        <v>276.7166666666667</v>
      </c>
      <c r="H263" s="38">
        <v>310.01666666666665</v>
      </c>
      <c r="I263" s="38">
        <v>318.2833333333333</v>
      </c>
      <c r="J263" s="38">
        <v>326.66666666666663</v>
      </c>
      <c r="K263" s="31">
        <v>309.89999999999998</v>
      </c>
      <c r="L263" s="31">
        <v>293.25</v>
      </c>
      <c r="M263" s="31">
        <v>74.668300000000002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791.9</v>
      </c>
      <c r="D264" s="38">
        <v>794.5333333333333</v>
      </c>
      <c r="E264" s="38">
        <v>785.46666666666658</v>
      </c>
      <c r="F264" s="38">
        <v>779.0333333333333</v>
      </c>
      <c r="G264" s="38">
        <v>769.96666666666658</v>
      </c>
      <c r="H264" s="38">
        <v>800.96666666666658</v>
      </c>
      <c r="I264" s="38">
        <v>810.03333333333319</v>
      </c>
      <c r="J264" s="38">
        <v>816.46666666666658</v>
      </c>
      <c r="K264" s="31">
        <v>803.6</v>
      </c>
      <c r="L264" s="31">
        <v>788.1</v>
      </c>
      <c r="M264" s="31">
        <v>25.268940000000001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493.55</v>
      </c>
      <c r="D265" s="38">
        <v>494.11666666666662</v>
      </c>
      <c r="E265" s="38">
        <v>484.43333333333322</v>
      </c>
      <c r="F265" s="38">
        <v>475.31666666666661</v>
      </c>
      <c r="G265" s="38">
        <v>465.63333333333321</v>
      </c>
      <c r="H265" s="38">
        <v>503.23333333333323</v>
      </c>
      <c r="I265" s="38">
        <v>512.91666666666663</v>
      </c>
      <c r="J265" s="38">
        <v>522.0333333333333</v>
      </c>
      <c r="K265" s="31">
        <v>503.8</v>
      </c>
      <c r="L265" s="31">
        <v>485</v>
      </c>
      <c r="M265" s="31">
        <v>31.512840000000001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416.35</v>
      </c>
      <c r="D266" s="38">
        <v>418.26666666666665</v>
      </c>
      <c r="E266" s="38">
        <v>413.08333333333331</v>
      </c>
      <c r="F266" s="38">
        <v>409.81666666666666</v>
      </c>
      <c r="G266" s="38">
        <v>404.63333333333333</v>
      </c>
      <c r="H266" s="38">
        <v>421.5333333333333</v>
      </c>
      <c r="I266" s="38">
        <v>426.7166666666667</v>
      </c>
      <c r="J266" s="38">
        <v>429.98333333333329</v>
      </c>
      <c r="K266" s="31">
        <v>423.45</v>
      </c>
      <c r="L266" s="31">
        <v>415</v>
      </c>
      <c r="M266" s="31">
        <v>2.9278400000000002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389.95</v>
      </c>
      <c r="D267" s="38">
        <v>390.86666666666662</v>
      </c>
      <c r="E267" s="38">
        <v>387.08333333333326</v>
      </c>
      <c r="F267" s="38">
        <v>384.21666666666664</v>
      </c>
      <c r="G267" s="38">
        <v>380.43333333333328</v>
      </c>
      <c r="H267" s="38">
        <v>393.73333333333323</v>
      </c>
      <c r="I267" s="38">
        <v>397.51666666666665</v>
      </c>
      <c r="J267" s="38">
        <v>400.38333333333321</v>
      </c>
      <c r="K267" s="31">
        <v>394.65</v>
      </c>
      <c r="L267" s="31">
        <v>388</v>
      </c>
      <c r="M267" s="31">
        <v>1.02027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729.2</v>
      </c>
      <c r="D268" s="38">
        <v>730.85</v>
      </c>
      <c r="E268" s="38">
        <v>724.15000000000009</v>
      </c>
      <c r="F268" s="38">
        <v>719.1</v>
      </c>
      <c r="G268" s="38">
        <v>712.40000000000009</v>
      </c>
      <c r="H268" s="38">
        <v>735.90000000000009</v>
      </c>
      <c r="I268" s="38">
        <v>742.60000000000014</v>
      </c>
      <c r="J268" s="38">
        <v>747.65000000000009</v>
      </c>
      <c r="K268" s="31">
        <v>737.55</v>
      </c>
      <c r="L268" s="31">
        <v>725.8</v>
      </c>
      <c r="M268" s="31">
        <v>1.49268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235.95</v>
      </c>
      <c r="D269" s="38">
        <v>234.23333333333335</v>
      </c>
      <c r="E269" s="38">
        <v>230.9666666666667</v>
      </c>
      <c r="F269" s="38">
        <v>225.98333333333335</v>
      </c>
      <c r="G269" s="38">
        <v>222.7166666666667</v>
      </c>
      <c r="H269" s="38">
        <v>239.2166666666667</v>
      </c>
      <c r="I269" s="38">
        <v>242.48333333333335</v>
      </c>
      <c r="J269" s="38">
        <v>247.4666666666667</v>
      </c>
      <c r="K269" s="31">
        <v>237.5</v>
      </c>
      <c r="L269" s="31">
        <v>229.25</v>
      </c>
      <c r="M269" s="31">
        <v>11.53032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1258.55</v>
      </c>
      <c r="D270" s="38">
        <v>1251.3666666666668</v>
      </c>
      <c r="E270" s="38">
        <v>1241.2333333333336</v>
      </c>
      <c r="F270" s="38">
        <v>1223.9166666666667</v>
      </c>
      <c r="G270" s="38">
        <v>1213.7833333333335</v>
      </c>
      <c r="H270" s="38">
        <v>1268.6833333333336</v>
      </c>
      <c r="I270" s="38">
        <v>1278.8166666666668</v>
      </c>
      <c r="J270" s="38">
        <v>1296.1333333333337</v>
      </c>
      <c r="K270" s="31">
        <v>1261.5</v>
      </c>
      <c r="L270" s="31">
        <v>1234.05</v>
      </c>
      <c r="M270" s="31">
        <v>2.9215800000000001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148.44999999999999</v>
      </c>
      <c r="D271" s="38">
        <v>148.08333333333334</v>
      </c>
      <c r="E271" s="38">
        <v>146.66666666666669</v>
      </c>
      <c r="F271" s="38">
        <v>144.88333333333335</v>
      </c>
      <c r="G271" s="38">
        <v>143.4666666666667</v>
      </c>
      <c r="H271" s="38">
        <v>149.86666666666667</v>
      </c>
      <c r="I271" s="38">
        <v>151.28333333333336</v>
      </c>
      <c r="J271" s="38">
        <v>153.06666666666666</v>
      </c>
      <c r="K271" s="31">
        <v>149.5</v>
      </c>
      <c r="L271" s="31">
        <v>146.30000000000001</v>
      </c>
      <c r="M271" s="31">
        <v>44.813380000000002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323.3</v>
      </c>
      <c r="D272" s="38">
        <v>320.98333333333335</v>
      </c>
      <c r="E272" s="38">
        <v>314.36666666666667</v>
      </c>
      <c r="F272" s="38">
        <v>305.43333333333334</v>
      </c>
      <c r="G272" s="38">
        <v>298.81666666666666</v>
      </c>
      <c r="H272" s="38">
        <v>329.91666666666669</v>
      </c>
      <c r="I272" s="38">
        <v>336.53333333333336</v>
      </c>
      <c r="J272" s="38">
        <v>345.4666666666667</v>
      </c>
      <c r="K272" s="31">
        <v>327.60000000000002</v>
      </c>
      <c r="L272" s="31">
        <v>312.05</v>
      </c>
      <c r="M272" s="31">
        <v>4.8569399999999998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133.15</v>
      </c>
      <c r="D273" s="38">
        <v>133.29999999999998</v>
      </c>
      <c r="E273" s="38">
        <v>128.84999999999997</v>
      </c>
      <c r="F273" s="38">
        <v>124.54999999999998</v>
      </c>
      <c r="G273" s="38">
        <v>120.09999999999997</v>
      </c>
      <c r="H273" s="38">
        <v>137.59999999999997</v>
      </c>
      <c r="I273" s="38">
        <v>142.04999999999995</v>
      </c>
      <c r="J273" s="38">
        <v>146.34999999999997</v>
      </c>
      <c r="K273" s="31">
        <v>137.75</v>
      </c>
      <c r="L273" s="31">
        <v>129</v>
      </c>
      <c r="M273" s="31">
        <v>114.85561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575.5</v>
      </c>
      <c r="D274" s="38">
        <v>576.63333333333333</v>
      </c>
      <c r="E274" s="38">
        <v>568.36666666666667</v>
      </c>
      <c r="F274" s="38">
        <v>561.23333333333335</v>
      </c>
      <c r="G274" s="38">
        <v>552.9666666666667</v>
      </c>
      <c r="H274" s="38">
        <v>583.76666666666665</v>
      </c>
      <c r="I274" s="38">
        <v>592.0333333333333</v>
      </c>
      <c r="J274" s="38">
        <v>599.16666666666663</v>
      </c>
      <c r="K274" s="31">
        <v>584.9</v>
      </c>
      <c r="L274" s="31">
        <v>569.5</v>
      </c>
      <c r="M274" s="31">
        <v>5.2797400000000003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2328.85</v>
      </c>
      <c r="D275" s="38">
        <v>2333.9499999999998</v>
      </c>
      <c r="E275" s="38">
        <v>2319.9499999999998</v>
      </c>
      <c r="F275" s="38">
        <v>2311.0500000000002</v>
      </c>
      <c r="G275" s="38">
        <v>2297.0500000000002</v>
      </c>
      <c r="H275" s="38">
        <v>2342.8499999999995</v>
      </c>
      <c r="I275" s="38">
        <v>2356.8499999999995</v>
      </c>
      <c r="J275" s="38">
        <v>2365.7499999999991</v>
      </c>
      <c r="K275" s="31">
        <v>2347.9499999999998</v>
      </c>
      <c r="L275" s="31">
        <v>2325.0500000000002</v>
      </c>
      <c r="M275" s="31">
        <v>0.97318000000000005</v>
      </c>
      <c r="N275" s="1"/>
      <c r="O275" s="1"/>
    </row>
    <row r="276" spans="1:15" ht="12.75" customHeight="1">
      <c r="A276" s="33">
        <v>266</v>
      </c>
      <c r="B276" s="58" t="s">
        <v>893</v>
      </c>
      <c r="C276" s="31">
        <v>2731.25</v>
      </c>
      <c r="D276" s="38">
        <v>2753.0833333333335</v>
      </c>
      <c r="E276" s="38">
        <v>2700.166666666667</v>
      </c>
      <c r="F276" s="38">
        <v>2669.0833333333335</v>
      </c>
      <c r="G276" s="38">
        <v>2616.166666666667</v>
      </c>
      <c r="H276" s="38">
        <v>2784.166666666667</v>
      </c>
      <c r="I276" s="38">
        <v>2837.0833333333339</v>
      </c>
      <c r="J276" s="38">
        <v>2868.166666666667</v>
      </c>
      <c r="K276" s="31">
        <v>2806</v>
      </c>
      <c r="L276" s="31">
        <v>2722</v>
      </c>
      <c r="M276" s="31">
        <v>4.3709999999999999E-2</v>
      </c>
      <c r="N276" s="1"/>
      <c r="O276" s="1"/>
    </row>
    <row r="277" spans="1:15" ht="12.75" customHeight="1">
      <c r="A277" s="33">
        <v>267</v>
      </c>
      <c r="B277" s="58" t="s">
        <v>894</v>
      </c>
      <c r="C277" s="31">
        <v>359.15</v>
      </c>
      <c r="D277" s="38">
        <v>361.15000000000003</v>
      </c>
      <c r="E277" s="38">
        <v>354.30000000000007</v>
      </c>
      <c r="F277" s="38">
        <v>349.45000000000005</v>
      </c>
      <c r="G277" s="38">
        <v>342.60000000000008</v>
      </c>
      <c r="H277" s="38">
        <v>366.00000000000006</v>
      </c>
      <c r="I277" s="38">
        <v>372.85000000000008</v>
      </c>
      <c r="J277" s="38">
        <v>377.70000000000005</v>
      </c>
      <c r="K277" s="31">
        <v>368</v>
      </c>
      <c r="L277" s="31">
        <v>356.3</v>
      </c>
      <c r="M277" s="31">
        <v>1.47176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1747.7</v>
      </c>
      <c r="D278" s="38">
        <v>1744.2166666666665</v>
      </c>
      <c r="E278" s="38">
        <v>1723.4833333333329</v>
      </c>
      <c r="F278" s="38">
        <v>1699.2666666666664</v>
      </c>
      <c r="G278" s="38">
        <v>1678.5333333333328</v>
      </c>
      <c r="H278" s="38">
        <v>1768.4333333333329</v>
      </c>
      <c r="I278" s="38">
        <v>1789.1666666666665</v>
      </c>
      <c r="J278" s="38">
        <v>1813.383333333333</v>
      </c>
      <c r="K278" s="31">
        <v>1764.95</v>
      </c>
      <c r="L278" s="31">
        <v>1720</v>
      </c>
      <c r="M278" s="31">
        <v>1.28111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245</v>
      </c>
      <c r="D279" s="38">
        <v>245.63333333333335</v>
      </c>
      <c r="E279" s="38">
        <v>243.16666666666671</v>
      </c>
      <c r="F279" s="38">
        <v>241.33333333333337</v>
      </c>
      <c r="G279" s="38">
        <v>238.86666666666673</v>
      </c>
      <c r="H279" s="38">
        <v>247.4666666666667</v>
      </c>
      <c r="I279" s="38">
        <v>249.93333333333334</v>
      </c>
      <c r="J279" s="38">
        <v>251.76666666666668</v>
      </c>
      <c r="K279" s="31">
        <v>248.1</v>
      </c>
      <c r="L279" s="31">
        <v>243.8</v>
      </c>
      <c r="M279" s="31">
        <v>14.187430000000001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1864.85</v>
      </c>
      <c r="D280" s="38">
        <v>1861.9333333333332</v>
      </c>
      <c r="E280" s="38">
        <v>1856.0666666666664</v>
      </c>
      <c r="F280" s="38">
        <v>1847.2833333333333</v>
      </c>
      <c r="G280" s="38">
        <v>1841.4166666666665</v>
      </c>
      <c r="H280" s="38">
        <v>1870.7166666666662</v>
      </c>
      <c r="I280" s="38">
        <v>1876.583333333333</v>
      </c>
      <c r="J280" s="38">
        <v>1885.3666666666661</v>
      </c>
      <c r="K280" s="31">
        <v>1867.8</v>
      </c>
      <c r="L280" s="31">
        <v>1853.15</v>
      </c>
      <c r="M280" s="31">
        <v>31.191849999999999</v>
      </c>
      <c r="N280" s="1"/>
      <c r="O280" s="1"/>
    </row>
    <row r="281" spans="1:15" ht="12.75" customHeight="1">
      <c r="A281" s="33">
        <v>271</v>
      </c>
      <c r="B281" s="58" t="s">
        <v>877</v>
      </c>
      <c r="C281" s="31">
        <v>547.75</v>
      </c>
      <c r="D281" s="38">
        <v>549.01666666666665</v>
      </c>
      <c r="E281" s="38">
        <v>543.73333333333335</v>
      </c>
      <c r="F281" s="38">
        <v>539.7166666666667</v>
      </c>
      <c r="G281" s="38">
        <v>534.43333333333339</v>
      </c>
      <c r="H281" s="38">
        <v>553.0333333333333</v>
      </c>
      <c r="I281" s="38">
        <v>558.31666666666661</v>
      </c>
      <c r="J281" s="38">
        <v>562.33333333333326</v>
      </c>
      <c r="K281" s="31">
        <v>554.29999999999995</v>
      </c>
      <c r="L281" s="31">
        <v>545</v>
      </c>
      <c r="M281" s="31">
        <v>1.32579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1055.5999999999999</v>
      </c>
      <c r="D282" s="38">
        <v>1058.5333333333333</v>
      </c>
      <c r="E282" s="38">
        <v>1047.1666666666665</v>
      </c>
      <c r="F282" s="38">
        <v>1038.7333333333331</v>
      </c>
      <c r="G282" s="38">
        <v>1027.3666666666663</v>
      </c>
      <c r="H282" s="38">
        <v>1066.9666666666667</v>
      </c>
      <c r="I282" s="38">
        <v>1078.3333333333335</v>
      </c>
      <c r="J282" s="38">
        <v>1086.7666666666669</v>
      </c>
      <c r="K282" s="31">
        <v>1069.9000000000001</v>
      </c>
      <c r="L282" s="31">
        <v>1050.0999999999999</v>
      </c>
      <c r="M282" s="31">
        <v>3.9324599999999998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652.4</v>
      </c>
      <c r="D283" s="38">
        <v>650.1</v>
      </c>
      <c r="E283" s="38">
        <v>644.20000000000005</v>
      </c>
      <c r="F283" s="38">
        <v>636</v>
      </c>
      <c r="G283" s="38">
        <v>630.1</v>
      </c>
      <c r="H283" s="38">
        <v>658.30000000000007</v>
      </c>
      <c r="I283" s="38">
        <v>664.19999999999993</v>
      </c>
      <c r="J283" s="38">
        <v>672.40000000000009</v>
      </c>
      <c r="K283" s="31">
        <v>656</v>
      </c>
      <c r="L283" s="31">
        <v>641.9</v>
      </c>
      <c r="M283" s="31">
        <v>2.01193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357.4</v>
      </c>
      <c r="D284" s="38">
        <v>358.18333333333334</v>
      </c>
      <c r="E284" s="38">
        <v>354.36666666666667</v>
      </c>
      <c r="F284" s="38">
        <v>351.33333333333331</v>
      </c>
      <c r="G284" s="38">
        <v>347.51666666666665</v>
      </c>
      <c r="H284" s="38">
        <v>361.2166666666667</v>
      </c>
      <c r="I284" s="38">
        <v>365.03333333333342</v>
      </c>
      <c r="J284" s="38">
        <v>368.06666666666672</v>
      </c>
      <c r="K284" s="31">
        <v>362</v>
      </c>
      <c r="L284" s="31">
        <v>355.15</v>
      </c>
      <c r="M284" s="31">
        <v>5.7820200000000002</v>
      </c>
      <c r="N284" s="1"/>
      <c r="O284" s="1"/>
    </row>
    <row r="285" spans="1:15" ht="12.75" customHeight="1">
      <c r="A285" s="33">
        <v>275</v>
      </c>
      <c r="B285" s="58" t="s">
        <v>895</v>
      </c>
      <c r="C285" s="31">
        <v>2157.6</v>
      </c>
      <c r="D285" s="38">
        <v>2149.8833333333332</v>
      </c>
      <c r="E285" s="38">
        <v>2119.8166666666666</v>
      </c>
      <c r="F285" s="38">
        <v>2082.0333333333333</v>
      </c>
      <c r="G285" s="38">
        <v>2051.9666666666667</v>
      </c>
      <c r="H285" s="38">
        <v>2187.6666666666665</v>
      </c>
      <c r="I285" s="38">
        <v>2217.7333333333331</v>
      </c>
      <c r="J285" s="38">
        <v>2255.5166666666664</v>
      </c>
      <c r="K285" s="31">
        <v>2179.9499999999998</v>
      </c>
      <c r="L285" s="31">
        <v>2112.1</v>
      </c>
      <c r="M285" s="31">
        <v>0.20577000000000001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131.55000000000001</v>
      </c>
      <c r="D286" s="38">
        <v>132.81666666666666</v>
      </c>
      <c r="E286" s="38">
        <v>129.43333333333334</v>
      </c>
      <c r="F286" s="38">
        <v>127.31666666666666</v>
      </c>
      <c r="G286" s="38">
        <v>123.93333333333334</v>
      </c>
      <c r="H286" s="38">
        <v>134.93333333333334</v>
      </c>
      <c r="I286" s="38">
        <v>138.31666666666666</v>
      </c>
      <c r="J286" s="38">
        <v>140.43333333333334</v>
      </c>
      <c r="K286" s="31">
        <v>136.19999999999999</v>
      </c>
      <c r="L286" s="31">
        <v>130.69999999999999</v>
      </c>
      <c r="M286" s="31">
        <v>130.36098999999999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2289.4499999999998</v>
      </c>
      <c r="D287" s="38">
        <v>2274.8333333333335</v>
      </c>
      <c r="E287" s="38">
        <v>2249.666666666667</v>
      </c>
      <c r="F287" s="38">
        <v>2209.8833333333337</v>
      </c>
      <c r="G287" s="38">
        <v>2184.7166666666672</v>
      </c>
      <c r="H287" s="38">
        <v>2314.6166666666668</v>
      </c>
      <c r="I287" s="38">
        <v>2339.7833333333338</v>
      </c>
      <c r="J287" s="38">
        <v>2379.5666666666666</v>
      </c>
      <c r="K287" s="31">
        <v>2300</v>
      </c>
      <c r="L287" s="31">
        <v>2235.0500000000002</v>
      </c>
      <c r="M287" s="31">
        <v>2.56081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380.45</v>
      </c>
      <c r="D288" s="38">
        <v>380.15000000000003</v>
      </c>
      <c r="E288" s="38">
        <v>372.30000000000007</v>
      </c>
      <c r="F288" s="38">
        <v>364.15000000000003</v>
      </c>
      <c r="G288" s="38">
        <v>356.30000000000007</v>
      </c>
      <c r="H288" s="38">
        <v>388.30000000000007</v>
      </c>
      <c r="I288" s="38">
        <v>396.15000000000009</v>
      </c>
      <c r="J288" s="38">
        <v>404.30000000000007</v>
      </c>
      <c r="K288" s="31">
        <v>388</v>
      </c>
      <c r="L288" s="31">
        <v>372</v>
      </c>
      <c r="M288" s="31">
        <v>18.53717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354.35</v>
      </c>
      <c r="D289" s="38">
        <v>351.45</v>
      </c>
      <c r="E289" s="38">
        <v>347.29999999999995</v>
      </c>
      <c r="F289" s="38">
        <v>340.24999999999994</v>
      </c>
      <c r="G289" s="38">
        <v>336.09999999999991</v>
      </c>
      <c r="H289" s="38">
        <v>358.5</v>
      </c>
      <c r="I289" s="38">
        <v>362.65</v>
      </c>
      <c r="J289" s="38">
        <v>369.70000000000005</v>
      </c>
      <c r="K289" s="31">
        <v>355.6</v>
      </c>
      <c r="L289" s="31">
        <v>344.4</v>
      </c>
      <c r="M289" s="31">
        <v>26.494019999999999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13615.35</v>
      </c>
      <c r="D290" s="38">
        <v>13630.066666666666</v>
      </c>
      <c r="E290" s="38">
        <v>13437.283333333331</v>
      </c>
      <c r="F290" s="38">
        <v>13259.216666666665</v>
      </c>
      <c r="G290" s="38">
        <v>13066.433333333331</v>
      </c>
      <c r="H290" s="38">
        <v>13808.133333333331</v>
      </c>
      <c r="I290" s="38">
        <v>14000.916666666664</v>
      </c>
      <c r="J290" s="38">
        <v>14178.983333333332</v>
      </c>
      <c r="K290" s="31">
        <v>13822.85</v>
      </c>
      <c r="L290" s="31">
        <v>13452</v>
      </c>
      <c r="M290" s="31">
        <v>7.6689999999999994E-2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93.65</v>
      </c>
      <c r="D291" s="38">
        <v>94.016666666666666</v>
      </c>
      <c r="E291" s="38">
        <v>93.133333333333326</v>
      </c>
      <c r="F291" s="38">
        <v>92.61666666666666</v>
      </c>
      <c r="G291" s="38">
        <v>91.73333333333332</v>
      </c>
      <c r="H291" s="38">
        <v>94.533333333333331</v>
      </c>
      <c r="I291" s="38">
        <v>95.416666666666686</v>
      </c>
      <c r="J291" s="38">
        <v>95.933333333333337</v>
      </c>
      <c r="K291" s="31">
        <v>94.9</v>
      </c>
      <c r="L291" s="31">
        <v>93.5</v>
      </c>
      <c r="M291" s="31">
        <v>26.744720000000001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393.75</v>
      </c>
      <c r="D292" s="38">
        <v>396.90000000000003</v>
      </c>
      <c r="E292" s="38">
        <v>386.90000000000009</v>
      </c>
      <c r="F292" s="38">
        <v>380.05000000000007</v>
      </c>
      <c r="G292" s="38">
        <v>370.05000000000013</v>
      </c>
      <c r="H292" s="38">
        <v>403.75000000000006</v>
      </c>
      <c r="I292" s="38">
        <v>413.74999999999994</v>
      </c>
      <c r="J292" s="38">
        <v>420.6</v>
      </c>
      <c r="K292" s="31">
        <v>406.9</v>
      </c>
      <c r="L292" s="31">
        <v>390.05</v>
      </c>
      <c r="M292" s="31">
        <v>59.184010000000001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626.75</v>
      </c>
      <c r="D293" s="38">
        <v>627.08333333333337</v>
      </c>
      <c r="E293" s="38">
        <v>624.66666666666674</v>
      </c>
      <c r="F293" s="38">
        <v>622.58333333333337</v>
      </c>
      <c r="G293" s="38">
        <v>620.16666666666674</v>
      </c>
      <c r="H293" s="38">
        <v>629.16666666666674</v>
      </c>
      <c r="I293" s="38">
        <v>631.58333333333348</v>
      </c>
      <c r="J293" s="38">
        <v>633.66666666666674</v>
      </c>
      <c r="K293" s="31">
        <v>629.5</v>
      </c>
      <c r="L293" s="31">
        <v>625</v>
      </c>
      <c r="M293" s="31">
        <v>5.6901400000000004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4392.3500000000004</v>
      </c>
      <c r="D294" s="38">
        <v>4393.95</v>
      </c>
      <c r="E294" s="38">
        <v>4363.5</v>
      </c>
      <c r="F294" s="38">
        <v>4334.6500000000005</v>
      </c>
      <c r="G294" s="38">
        <v>4304.2000000000007</v>
      </c>
      <c r="H294" s="38">
        <v>4422.7999999999993</v>
      </c>
      <c r="I294" s="38">
        <v>4453.2499999999982</v>
      </c>
      <c r="J294" s="38">
        <v>4482.0999999999985</v>
      </c>
      <c r="K294" s="31">
        <v>4424.3999999999996</v>
      </c>
      <c r="L294" s="31">
        <v>4365.1000000000004</v>
      </c>
      <c r="M294" s="31">
        <v>0.13635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701.7</v>
      </c>
      <c r="D295" s="38">
        <v>695.66666666666663</v>
      </c>
      <c r="E295" s="38">
        <v>681.63333333333321</v>
      </c>
      <c r="F295" s="38">
        <v>661.56666666666661</v>
      </c>
      <c r="G295" s="38">
        <v>647.53333333333319</v>
      </c>
      <c r="H295" s="38">
        <v>715.73333333333323</v>
      </c>
      <c r="I295" s="38">
        <v>729.76666666666677</v>
      </c>
      <c r="J295" s="38">
        <v>749.83333333333326</v>
      </c>
      <c r="K295" s="31">
        <v>709.7</v>
      </c>
      <c r="L295" s="31">
        <v>675.6</v>
      </c>
      <c r="M295" s="31">
        <v>10.688829999999999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2470.8000000000002</v>
      </c>
      <c r="D296" s="38">
        <v>2470.0333333333333</v>
      </c>
      <c r="E296" s="38">
        <v>2455.1166666666668</v>
      </c>
      <c r="F296" s="38">
        <v>2439.4333333333334</v>
      </c>
      <c r="G296" s="38">
        <v>2424.5166666666669</v>
      </c>
      <c r="H296" s="38">
        <v>2485.7166666666667</v>
      </c>
      <c r="I296" s="38">
        <v>2500.6333333333337</v>
      </c>
      <c r="J296" s="38">
        <v>2516.3166666666666</v>
      </c>
      <c r="K296" s="31">
        <v>2484.9499999999998</v>
      </c>
      <c r="L296" s="31">
        <v>2454.35</v>
      </c>
      <c r="M296" s="31">
        <v>11.91896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5242.1000000000004</v>
      </c>
      <c r="D297" s="38">
        <v>5292.3833333333341</v>
      </c>
      <c r="E297" s="38">
        <v>5154.7666666666682</v>
      </c>
      <c r="F297" s="38">
        <v>5067.4333333333343</v>
      </c>
      <c r="G297" s="38">
        <v>4929.8166666666684</v>
      </c>
      <c r="H297" s="38">
        <v>5379.7166666666681</v>
      </c>
      <c r="I297" s="38">
        <v>5517.3333333333348</v>
      </c>
      <c r="J297" s="38">
        <v>5604.6666666666679</v>
      </c>
      <c r="K297" s="31">
        <v>5430</v>
      </c>
      <c r="L297" s="31">
        <v>5205.05</v>
      </c>
      <c r="M297" s="31">
        <v>14.32005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4005.95</v>
      </c>
      <c r="D298" s="38">
        <v>3987.2333333333331</v>
      </c>
      <c r="E298" s="38">
        <v>3955.8666666666663</v>
      </c>
      <c r="F298" s="38">
        <v>3905.7833333333333</v>
      </c>
      <c r="G298" s="38">
        <v>3874.4166666666665</v>
      </c>
      <c r="H298" s="38">
        <v>4037.3166666666662</v>
      </c>
      <c r="I298" s="38">
        <v>4068.6833333333329</v>
      </c>
      <c r="J298" s="38">
        <v>4118.7666666666664</v>
      </c>
      <c r="K298" s="31">
        <v>4018.6</v>
      </c>
      <c r="L298" s="31">
        <v>3937.15</v>
      </c>
      <c r="M298" s="31">
        <v>2.8832100000000001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897.3</v>
      </c>
      <c r="D299" s="38">
        <v>897.38333333333333</v>
      </c>
      <c r="E299" s="38">
        <v>892.26666666666665</v>
      </c>
      <c r="F299" s="38">
        <v>887.23333333333335</v>
      </c>
      <c r="G299" s="38">
        <v>882.11666666666667</v>
      </c>
      <c r="H299" s="38">
        <v>902.41666666666663</v>
      </c>
      <c r="I299" s="38">
        <v>907.53333333333319</v>
      </c>
      <c r="J299" s="38">
        <v>912.56666666666661</v>
      </c>
      <c r="K299" s="31">
        <v>902.5</v>
      </c>
      <c r="L299" s="31">
        <v>892.35</v>
      </c>
      <c r="M299" s="31">
        <v>7.1472600000000002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1499.25</v>
      </c>
      <c r="D300" s="38">
        <v>1504.4333333333334</v>
      </c>
      <c r="E300" s="38">
        <v>1488.8666666666668</v>
      </c>
      <c r="F300" s="38">
        <v>1478.4833333333333</v>
      </c>
      <c r="G300" s="38">
        <v>1462.9166666666667</v>
      </c>
      <c r="H300" s="38">
        <v>1514.8166666666668</v>
      </c>
      <c r="I300" s="38">
        <v>1530.3833333333334</v>
      </c>
      <c r="J300" s="38">
        <v>1540.7666666666669</v>
      </c>
      <c r="K300" s="31">
        <v>1520</v>
      </c>
      <c r="L300" s="31">
        <v>1494.05</v>
      </c>
      <c r="M300" s="31">
        <v>0.27033000000000001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262.14999999999998</v>
      </c>
      <c r="D301" s="38">
        <v>262.68333333333334</v>
      </c>
      <c r="E301" s="38">
        <v>257.7166666666667</v>
      </c>
      <c r="F301" s="38">
        <v>253.28333333333336</v>
      </c>
      <c r="G301" s="38">
        <v>248.31666666666672</v>
      </c>
      <c r="H301" s="38">
        <v>267.11666666666667</v>
      </c>
      <c r="I301" s="38">
        <v>272.08333333333326</v>
      </c>
      <c r="J301" s="38">
        <v>276.51666666666665</v>
      </c>
      <c r="K301" s="31">
        <v>267.64999999999998</v>
      </c>
      <c r="L301" s="31">
        <v>258.25</v>
      </c>
      <c r="M301" s="31">
        <v>6.68574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1475.35</v>
      </c>
      <c r="D302" s="38">
        <v>1470.1499999999999</v>
      </c>
      <c r="E302" s="38">
        <v>1462.2999999999997</v>
      </c>
      <c r="F302" s="38">
        <v>1449.2499999999998</v>
      </c>
      <c r="G302" s="38">
        <v>1441.3999999999996</v>
      </c>
      <c r="H302" s="38">
        <v>1483.1999999999998</v>
      </c>
      <c r="I302" s="38">
        <v>1491.0499999999997</v>
      </c>
      <c r="J302" s="38">
        <v>1504.1</v>
      </c>
      <c r="K302" s="31">
        <v>1478</v>
      </c>
      <c r="L302" s="31">
        <v>1457.1</v>
      </c>
      <c r="M302" s="31">
        <v>14.56527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343.2</v>
      </c>
      <c r="D303" s="38">
        <v>342.59999999999997</v>
      </c>
      <c r="E303" s="38">
        <v>339.89999999999992</v>
      </c>
      <c r="F303" s="38">
        <v>336.59999999999997</v>
      </c>
      <c r="G303" s="38">
        <v>333.89999999999992</v>
      </c>
      <c r="H303" s="38">
        <v>345.89999999999992</v>
      </c>
      <c r="I303" s="38">
        <v>348.59999999999997</v>
      </c>
      <c r="J303" s="38">
        <v>351.89999999999992</v>
      </c>
      <c r="K303" s="31">
        <v>345.3</v>
      </c>
      <c r="L303" s="31">
        <v>339.3</v>
      </c>
      <c r="M303" s="31">
        <v>17.792590000000001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30.9</v>
      </c>
      <c r="D304" s="38">
        <v>30.833333333333332</v>
      </c>
      <c r="E304" s="38">
        <v>30.216666666666665</v>
      </c>
      <c r="F304" s="38">
        <v>29.533333333333331</v>
      </c>
      <c r="G304" s="38">
        <v>28.916666666666664</v>
      </c>
      <c r="H304" s="38">
        <v>31.516666666666666</v>
      </c>
      <c r="I304" s="38">
        <v>32.133333333333333</v>
      </c>
      <c r="J304" s="38">
        <v>32.816666666666663</v>
      </c>
      <c r="K304" s="31">
        <v>31.45</v>
      </c>
      <c r="L304" s="31">
        <v>30.15</v>
      </c>
      <c r="M304" s="31">
        <v>686.21373000000006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478.45</v>
      </c>
      <c r="D305" s="38">
        <v>478.65000000000003</v>
      </c>
      <c r="E305" s="38">
        <v>472.80000000000007</v>
      </c>
      <c r="F305" s="38">
        <v>467.15000000000003</v>
      </c>
      <c r="G305" s="38">
        <v>461.30000000000007</v>
      </c>
      <c r="H305" s="38">
        <v>484.30000000000007</v>
      </c>
      <c r="I305" s="38">
        <v>490.15000000000009</v>
      </c>
      <c r="J305" s="38">
        <v>495.80000000000007</v>
      </c>
      <c r="K305" s="31">
        <v>484.5</v>
      </c>
      <c r="L305" s="31">
        <v>473</v>
      </c>
      <c r="M305" s="31">
        <v>1.0789599999999999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387.95</v>
      </c>
      <c r="D306" s="38">
        <v>386.65000000000003</v>
      </c>
      <c r="E306" s="38">
        <v>381.50000000000006</v>
      </c>
      <c r="F306" s="38">
        <v>375.05</v>
      </c>
      <c r="G306" s="38">
        <v>369.90000000000003</v>
      </c>
      <c r="H306" s="38">
        <v>393.10000000000008</v>
      </c>
      <c r="I306" s="38">
        <v>398.25000000000006</v>
      </c>
      <c r="J306" s="38">
        <v>404.7000000000001</v>
      </c>
      <c r="K306" s="31">
        <v>391.8</v>
      </c>
      <c r="L306" s="31">
        <v>380.2</v>
      </c>
      <c r="M306" s="31">
        <v>1.94472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128.94999999999999</v>
      </c>
      <c r="D307" s="38">
        <v>128.9</v>
      </c>
      <c r="E307" s="38">
        <v>127.9</v>
      </c>
      <c r="F307" s="38">
        <v>126.85</v>
      </c>
      <c r="G307" s="38">
        <v>125.85</v>
      </c>
      <c r="H307" s="38">
        <v>129.95000000000002</v>
      </c>
      <c r="I307" s="38">
        <v>130.95000000000002</v>
      </c>
      <c r="J307" s="38">
        <v>132.00000000000003</v>
      </c>
      <c r="K307" s="31">
        <v>129.9</v>
      </c>
      <c r="L307" s="31">
        <v>127.85</v>
      </c>
      <c r="M307" s="31">
        <v>60.964010000000002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1221.55</v>
      </c>
      <c r="D308" s="38">
        <v>1227.1833333333334</v>
      </c>
      <c r="E308" s="38">
        <v>1206.3666666666668</v>
      </c>
      <c r="F308" s="38">
        <v>1191.1833333333334</v>
      </c>
      <c r="G308" s="38">
        <v>1170.3666666666668</v>
      </c>
      <c r="H308" s="38">
        <v>1242.3666666666668</v>
      </c>
      <c r="I308" s="38">
        <v>1263.1833333333334</v>
      </c>
      <c r="J308" s="38">
        <v>1278.3666666666668</v>
      </c>
      <c r="K308" s="31">
        <v>1248</v>
      </c>
      <c r="L308" s="31">
        <v>1212</v>
      </c>
      <c r="M308" s="31">
        <v>1.0524199999999999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1235.5</v>
      </c>
      <c r="D309" s="38">
        <v>1219.8666666666666</v>
      </c>
      <c r="E309" s="38">
        <v>1195.7333333333331</v>
      </c>
      <c r="F309" s="38">
        <v>1155.9666666666665</v>
      </c>
      <c r="G309" s="38">
        <v>1131.833333333333</v>
      </c>
      <c r="H309" s="38">
        <v>1259.6333333333332</v>
      </c>
      <c r="I309" s="38">
        <v>1283.7666666666669</v>
      </c>
      <c r="J309" s="38">
        <v>1323.5333333333333</v>
      </c>
      <c r="K309" s="31">
        <v>1244</v>
      </c>
      <c r="L309" s="31">
        <v>1180.0999999999999</v>
      </c>
      <c r="M309" s="31">
        <v>1.6742300000000001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538.54999999999995</v>
      </c>
      <c r="D310" s="38">
        <v>534.25</v>
      </c>
      <c r="E310" s="38">
        <v>528.54999999999995</v>
      </c>
      <c r="F310" s="38">
        <v>518.54999999999995</v>
      </c>
      <c r="G310" s="38">
        <v>512.84999999999991</v>
      </c>
      <c r="H310" s="38">
        <v>544.25</v>
      </c>
      <c r="I310" s="38">
        <v>549.95000000000005</v>
      </c>
      <c r="J310" s="38">
        <v>559.95000000000005</v>
      </c>
      <c r="K310" s="31">
        <v>539.95000000000005</v>
      </c>
      <c r="L310" s="31">
        <v>524.25</v>
      </c>
      <c r="M310" s="31">
        <v>26.919029999999999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9992.2999999999993</v>
      </c>
      <c r="D311" s="38">
        <v>9901.4166666666661</v>
      </c>
      <c r="E311" s="38">
        <v>9765.8833333333314</v>
      </c>
      <c r="F311" s="38">
        <v>9539.4666666666653</v>
      </c>
      <c r="G311" s="38">
        <v>9403.9333333333307</v>
      </c>
      <c r="H311" s="38">
        <v>10127.833333333332</v>
      </c>
      <c r="I311" s="38">
        <v>10263.366666666669</v>
      </c>
      <c r="J311" s="38">
        <v>10489.783333333333</v>
      </c>
      <c r="K311" s="31">
        <v>10036.950000000001</v>
      </c>
      <c r="L311" s="31">
        <v>9675</v>
      </c>
      <c r="M311" s="31">
        <v>8.1504399999999997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2017.25</v>
      </c>
      <c r="D312" s="38">
        <v>1986.5666666666666</v>
      </c>
      <c r="E312" s="38">
        <v>1941.1333333333332</v>
      </c>
      <c r="F312" s="38">
        <v>1865.0166666666667</v>
      </c>
      <c r="G312" s="38">
        <v>1819.5833333333333</v>
      </c>
      <c r="H312" s="38">
        <v>2062.6833333333334</v>
      </c>
      <c r="I312" s="38">
        <v>2108.1166666666668</v>
      </c>
      <c r="J312" s="38">
        <v>2184.2333333333331</v>
      </c>
      <c r="K312" s="31">
        <v>2032</v>
      </c>
      <c r="L312" s="31">
        <v>1910.45</v>
      </c>
      <c r="M312" s="31">
        <v>2.1692300000000002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603.65</v>
      </c>
      <c r="D313" s="38">
        <v>603.2833333333333</v>
      </c>
      <c r="E313" s="38">
        <v>594.21666666666658</v>
      </c>
      <c r="F313" s="38">
        <v>584.7833333333333</v>
      </c>
      <c r="G313" s="38">
        <v>575.71666666666658</v>
      </c>
      <c r="H313" s="38">
        <v>612.71666666666658</v>
      </c>
      <c r="I313" s="38">
        <v>621.78333333333319</v>
      </c>
      <c r="J313" s="38">
        <v>631.21666666666658</v>
      </c>
      <c r="K313" s="31">
        <v>612.35</v>
      </c>
      <c r="L313" s="31">
        <v>593.85</v>
      </c>
      <c r="M313" s="31">
        <v>49.000450000000001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1302.75</v>
      </c>
      <c r="D314" s="38">
        <v>1303.4333333333334</v>
      </c>
      <c r="E314" s="38">
        <v>1282.3166666666668</v>
      </c>
      <c r="F314" s="38">
        <v>1261.8833333333334</v>
      </c>
      <c r="G314" s="38">
        <v>1240.7666666666669</v>
      </c>
      <c r="H314" s="38">
        <v>1323.8666666666668</v>
      </c>
      <c r="I314" s="38">
        <v>1344.9833333333336</v>
      </c>
      <c r="J314" s="38">
        <v>1365.4166666666667</v>
      </c>
      <c r="K314" s="31">
        <v>1324.55</v>
      </c>
      <c r="L314" s="31">
        <v>1283</v>
      </c>
      <c r="M314" s="31">
        <v>24.698619999999998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930.05</v>
      </c>
      <c r="D315" s="38">
        <v>929.85</v>
      </c>
      <c r="E315" s="38">
        <v>919.2</v>
      </c>
      <c r="F315" s="38">
        <v>908.35</v>
      </c>
      <c r="G315" s="38">
        <v>897.7</v>
      </c>
      <c r="H315" s="38">
        <v>940.7</v>
      </c>
      <c r="I315" s="38">
        <v>951.34999999999991</v>
      </c>
      <c r="J315" s="38">
        <v>962.2</v>
      </c>
      <c r="K315" s="31">
        <v>940.5</v>
      </c>
      <c r="L315" s="31">
        <v>919</v>
      </c>
      <c r="M315" s="31">
        <v>10.40442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1519</v>
      </c>
      <c r="D316" s="38">
        <v>1515.5</v>
      </c>
      <c r="E316" s="38">
        <v>1498.5</v>
      </c>
      <c r="F316" s="38">
        <v>1478</v>
      </c>
      <c r="G316" s="38">
        <v>1461</v>
      </c>
      <c r="H316" s="38">
        <v>1536</v>
      </c>
      <c r="I316" s="38">
        <v>1553</v>
      </c>
      <c r="J316" s="38">
        <v>1573.5</v>
      </c>
      <c r="K316" s="31">
        <v>1532.5</v>
      </c>
      <c r="L316" s="31">
        <v>1495</v>
      </c>
      <c r="M316" s="31">
        <v>4.9616100000000003</v>
      </c>
      <c r="N316" s="1"/>
      <c r="O316" s="1"/>
    </row>
    <row r="317" spans="1:15" ht="12.75" customHeight="1">
      <c r="A317" s="33">
        <v>307</v>
      </c>
      <c r="B317" s="58" t="s">
        <v>896</v>
      </c>
      <c r="C317" s="31">
        <v>686.95</v>
      </c>
      <c r="D317" s="38">
        <v>684.2166666666667</v>
      </c>
      <c r="E317" s="38">
        <v>675.23333333333335</v>
      </c>
      <c r="F317" s="38">
        <v>663.51666666666665</v>
      </c>
      <c r="G317" s="38">
        <v>654.5333333333333</v>
      </c>
      <c r="H317" s="38">
        <v>695.93333333333339</v>
      </c>
      <c r="I317" s="38">
        <v>704.91666666666674</v>
      </c>
      <c r="J317" s="38">
        <v>716.63333333333344</v>
      </c>
      <c r="K317" s="31">
        <v>693.2</v>
      </c>
      <c r="L317" s="31">
        <v>672.5</v>
      </c>
      <c r="M317" s="31">
        <v>3.7955000000000001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818.85</v>
      </c>
      <c r="D318" s="38">
        <v>824.30000000000007</v>
      </c>
      <c r="E318" s="38">
        <v>807.55000000000018</v>
      </c>
      <c r="F318" s="38">
        <v>796.25000000000011</v>
      </c>
      <c r="G318" s="38">
        <v>779.50000000000023</v>
      </c>
      <c r="H318" s="38">
        <v>835.60000000000014</v>
      </c>
      <c r="I318" s="38">
        <v>852.34999999999991</v>
      </c>
      <c r="J318" s="38">
        <v>863.65000000000009</v>
      </c>
      <c r="K318" s="31">
        <v>841.05</v>
      </c>
      <c r="L318" s="31">
        <v>813</v>
      </c>
      <c r="M318" s="31">
        <v>1.5683100000000001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966</v>
      </c>
      <c r="D319" s="38">
        <v>963.06666666666661</v>
      </c>
      <c r="E319" s="38">
        <v>957.13333333333321</v>
      </c>
      <c r="F319" s="38">
        <v>948.26666666666665</v>
      </c>
      <c r="G319" s="38">
        <v>942.33333333333326</v>
      </c>
      <c r="H319" s="38">
        <v>971.93333333333317</v>
      </c>
      <c r="I319" s="38">
        <v>977.86666666666656</v>
      </c>
      <c r="J319" s="38">
        <v>986.73333333333312</v>
      </c>
      <c r="K319" s="31">
        <v>969</v>
      </c>
      <c r="L319" s="31">
        <v>954.2</v>
      </c>
      <c r="M319" s="31">
        <v>0.59585999999999995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1461</v>
      </c>
      <c r="D320" s="38">
        <v>1459.5833333333333</v>
      </c>
      <c r="E320" s="38">
        <v>1446.2666666666664</v>
      </c>
      <c r="F320" s="38">
        <v>1431.5333333333331</v>
      </c>
      <c r="G320" s="38">
        <v>1418.2166666666662</v>
      </c>
      <c r="H320" s="38">
        <v>1474.3166666666666</v>
      </c>
      <c r="I320" s="38">
        <v>1487.6333333333337</v>
      </c>
      <c r="J320" s="38">
        <v>1502.3666666666668</v>
      </c>
      <c r="K320" s="31">
        <v>1472.9</v>
      </c>
      <c r="L320" s="31">
        <v>1444.85</v>
      </c>
      <c r="M320" s="31">
        <v>1.9494400000000001</v>
      </c>
      <c r="N320" s="1"/>
      <c r="O320" s="1"/>
    </row>
    <row r="321" spans="1:15" ht="12.75" customHeight="1">
      <c r="A321" s="33">
        <v>311</v>
      </c>
      <c r="B321" s="58" t="s">
        <v>897</v>
      </c>
      <c r="C321" s="31">
        <v>1048.9000000000001</v>
      </c>
      <c r="D321" s="38">
        <v>1057.6499999999999</v>
      </c>
      <c r="E321" s="38">
        <v>1036.2999999999997</v>
      </c>
      <c r="F321" s="38">
        <v>1023.6999999999998</v>
      </c>
      <c r="G321" s="38">
        <v>1002.3499999999997</v>
      </c>
      <c r="H321" s="38">
        <v>1070.2499999999998</v>
      </c>
      <c r="I321" s="38">
        <v>1091.5999999999997</v>
      </c>
      <c r="J321" s="38">
        <v>1104.1999999999998</v>
      </c>
      <c r="K321" s="31">
        <v>1079</v>
      </c>
      <c r="L321" s="31">
        <v>1045.05</v>
      </c>
      <c r="M321" s="31">
        <v>0.68706999999999996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808.05</v>
      </c>
      <c r="D322" s="38">
        <v>805.08333333333337</v>
      </c>
      <c r="E322" s="38">
        <v>795.16666666666674</v>
      </c>
      <c r="F322" s="38">
        <v>782.28333333333342</v>
      </c>
      <c r="G322" s="38">
        <v>772.36666666666679</v>
      </c>
      <c r="H322" s="38">
        <v>817.9666666666667</v>
      </c>
      <c r="I322" s="38">
        <v>827.88333333333344</v>
      </c>
      <c r="J322" s="38">
        <v>840.76666666666665</v>
      </c>
      <c r="K322" s="31">
        <v>815</v>
      </c>
      <c r="L322" s="31">
        <v>792.2</v>
      </c>
      <c r="M322" s="31">
        <v>6.9728300000000001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1080</v>
      </c>
      <c r="D323" s="38">
        <v>1079.1833333333334</v>
      </c>
      <c r="E323" s="38">
        <v>1070.7666666666669</v>
      </c>
      <c r="F323" s="38">
        <v>1061.5333333333335</v>
      </c>
      <c r="G323" s="38">
        <v>1053.116666666667</v>
      </c>
      <c r="H323" s="38">
        <v>1088.4166666666667</v>
      </c>
      <c r="I323" s="38">
        <v>1096.8333333333333</v>
      </c>
      <c r="J323" s="38">
        <v>1106.0666666666666</v>
      </c>
      <c r="K323" s="31">
        <v>1087.5999999999999</v>
      </c>
      <c r="L323" s="31">
        <v>1069.95</v>
      </c>
      <c r="M323" s="31">
        <v>3.1161699999999999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298.95</v>
      </c>
      <c r="D324" s="38">
        <v>299.31666666666666</v>
      </c>
      <c r="E324" s="38">
        <v>297.63333333333333</v>
      </c>
      <c r="F324" s="38">
        <v>296.31666666666666</v>
      </c>
      <c r="G324" s="38">
        <v>294.63333333333333</v>
      </c>
      <c r="H324" s="38">
        <v>300.63333333333333</v>
      </c>
      <c r="I324" s="38">
        <v>302.31666666666661</v>
      </c>
      <c r="J324" s="38">
        <v>303.63333333333333</v>
      </c>
      <c r="K324" s="31">
        <v>301</v>
      </c>
      <c r="L324" s="31">
        <v>298</v>
      </c>
      <c r="M324" s="31">
        <v>1.3574200000000001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33.4</v>
      </c>
      <c r="D325" s="38">
        <v>33.266666666666673</v>
      </c>
      <c r="E325" s="38">
        <v>32.033333333333346</v>
      </c>
      <c r="F325" s="38">
        <v>30.666666666666671</v>
      </c>
      <c r="G325" s="38">
        <v>29.433333333333344</v>
      </c>
      <c r="H325" s="38">
        <v>34.633333333333347</v>
      </c>
      <c r="I325" s="38">
        <v>35.866666666666681</v>
      </c>
      <c r="J325" s="38">
        <v>37.233333333333348</v>
      </c>
      <c r="K325" s="31">
        <v>34.5</v>
      </c>
      <c r="L325" s="31">
        <v>31.9</v>
      </c>
      <c r="M325" s="31">
        <v>150.1344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90.3</v>
      </c>
      <c r="D326" s="38">
        <v>90.866666666666674</v>
      </c>
      <c r="E326" s="38">
        <v>88.083333333333343</v>
      </c>
      <c r="F326" s="38">
        <v>85.866666666666674</v>
      </c>
      <c r="G326" s="38">
        <v>83.083333333333343</v>
      </c>
      <c r="H326" s="38">
        <v>93.083333333333343</v>
      </c>
      <c r="I326" s="38">
        <v>95.866666666666674</v>
      </c>
      <c r="J326" s="38">
        <v>98.083333333333343</v>
      </c>
      <c r="K326" s="31">
        <v>93.65</v>
      </c>
      <c r="L326" s="31">
        <v>88.65</v>
      </c>
      <c r="M326" s="31">
        <v>607.17633999999998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738.7</v>
      </c>
      <c r="D327" s="38">
        <v>733.56666666666661</v>
      </c>
      <c r="E327" s="38">
        <v>725.13333333333321</v>
      </c>
      <c r="F327" s="38">
        <v>711.56666666666661</v>
      </c>
      <c r="G327" s="38">
        <v>703.13333333333321</v>
      </c>
      <c r="H327" s="38">
        <v>747.13333333333321</v>
      </c>
      <c r="I327" s="38">
        <v>755.56666666666661</v>
      </c>
      <c r="J327" s="38">
        <v>769.13333333333321</v>
      </c>
      <c r="K327" s="31">
        <v>742</v>
      </c>
      <c r="L327" s="31">
        <v>720</v>
      </c>
      <c r="M327" s="31">
        <v>1.4906200000000001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1882.05</v>
      </c>
      <c r="D328" s="38">
        <v>1873.1666666666667</v>
      </c>
      <c r="E328" s="38">
        <v>1861.8833333333334</v>
      </c>
      <c r="F328" s="38">
        <v>1841.7166666666667</v>
      </c>
      <c r="G328" s="38">
        <v>1830.4333333333334</v>
      </c>
      <c r="H328" s="38">
        <v>1893.3333333333335</v>
      </c>
      <c r="I328" s="38">
        <v>1904.6166666666668</v>
      </c>
      <c r="J328" s="38">
        <v>1924.7833333333335</v>
      </c>
      <c r="K328" s="31">
        <v>1884.45</v>
      </c>
      <c r="L328" s="31">
        <v>1853</v>
      </c>
      <c r="M328" s="31">
        <v>6.1749400000000003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100191.2</v>
      </c>
      <c r="D329" s="38">
        <v>99863.400000000009</v>
      </c>
      <c r="E329" s="38">
        <v>99426.800000000017</v>
      </c>
      <c r="F329" s="38">
        <v>98662.400000000009</v>
      </c>
      <c r="G329" s="38">
        <v>98225.800000000017</v>
      </c>
      <c r="H329" s="38">
        <v>100627.80000000002</v>
      </c>
      <c r="I329" s="38">
        <v>101064.40000000002</v>
      </c>
      <c r="J329" s="38">
        <v>101828.80000000002</v>
      </c>
      <c r="K329" s="31">
        <v>100300</v>
      </c>
      <c r="L329" s="31">
        <v>99099</v>
      </c>
      <c r="M329" s="31">
        <v>5.4300000000000001E-2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88.8</v>
      </c>
      <c r="D330" s="38">
        <v>86.066666666666677</v>
      </c>
      <c r="E330" s="38">
        <v>81.133333333333354</v>
      </c>
      <c r="F330" s="38">
        <v>73.466666666666683</v>
      </c>
      <c r="G330" s="38">
        <v>68.53333333333336</v>
      </c>
      <c r="H330" s="38">
        <v>93.733333333333348</v>
      </c>
      <c r="I330" s="38">
        <v>98.666666666666657</v>
      </c>
      <c r="J330" s="38">
        <v>106.33333333333334</v>
      </c>
      <c r="K330" s="31">
        <v>91</v>
      </c>
      <c r="L330" s="31">
        <v>78.400000000000006</v>
      </c>
      <c r="M330" s="31">
        <v>623.34560999999997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58.4</v>
      </c>
      <c r="D331" s="38">
        <v>58.566666666666663</v>
      </c>
      <c r="E331" s="38">
        <v>57.833333333333329</v>
      </c>
      <c r="F331" s="38">
        <v>57.266666666666666</v>
      </c>
      <c r="G331" s="38">
        <v>56.533333333333331</v>
      </c>
      <c r="H331" s="38">
        <v>59.133333333333326</v>
      </c>
      <c r="I331" s="38">
        <v>59.86666666666666</v>
      </c>
      <c r="J331" s="38">
        <v>60.433333333333323</v>
      </c>
      <c r="K331" s="31">
        <v>59.3</v>
      </c>
      <c r="L331" s="31">
        <v>58</v>
      </c>
      <c r="M331" s="31">
        <v>70.180480000000003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1901.15</v>
      </c>
      <c r="D332" s="38">
        <v>1902.0666666666666</v>
      </c>
      <c r="E332" s="38">
        <v>1887.1333333333332</v>
      </c>
      <c r="F332" s="38">
        <v>1873.1166666666666</v>
      </c>
      <c r="G332" s="38">
        <v>1858.1833333333332</v>
      </c>
      <c r="H332" s="38">
        <v>1916.0833333333333</v>
      </c>
      <c r="I332" s="38">
        <v>1931.0166666666667</v>
      </c>
      <c r="J332" s="38">
        <v>1945.0333333333333</v>
      </c>
      <c r="K332" s="31">
        <v>1917</v>
      </c>
      <c r="L332" s="31">
        <v>1888.05</v>
      </c>
      <c r="M332" s="31">
        <v>1.11144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1260.0999999999999</v>
      </c>
      <c r="D333" s="38">
        <v>1255.3666666666666</v>
      </c>
      <c r="E333" s="38">
        <v>1244.7333333333331</v>
      </c>
      <c r="F333" s="38">
        <v>1229.3666666666666</v>
      </c>
      <c r="G333" s="38">
        <v>1218.7333333333331</v>
      </c>
      <c r="H333" s="38">
        <v>1270.7333333333331</v>
      </c>
      <c r="I333" s="38">
        <v>1281.3666666666668</v>
      </c>
      <c r="J333" s="38">
        <v>1296.7333333333331</v>
      </c>
      <c r="K333" s="31">
        <v>1266</v>
      </c>
      <c r="L333" s="31">
        <v>1240</v>
      </c>
      <c r="M333" s="31">
        <v>3.7993800000000002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285.2</v>
      </c>
      <c r="D334" s="38">
        <v>286.63333333333333</v>
      </c>
      <c r="E334" s="38">
        <v>281.56666666666666</v>
      </c>
      <c r="F334" s="38">
        <v>277.93333333333334</v>
      </c>
      <c r="G334" s="38">
        <v>272.86666666666667</v>
      </c>
      <c r="H334" s="38">
        <v>290.26666666666665</v>
      </c>
      <c r="I334" s="38">
        <v>295.33333333333326</v>
      </c>
      <c r="J334" s="38">
        <v>298.96666666666664</v>
      </c>
      <c r="K334" s="31">
        <v>291.7</v>
      </c>
      <c r="L334" s="31">
        <v>283</v>
      </c>
      <c r="M334" s="31">
        <v>6.01579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679.6</v>
      </c>
      <c r="D335" s="38">
        <v>685.66666666666663</v>
      </c>
      <c r="E335" s="38">
        <v>671.63333333333321</v>
      </c>
      <c r="F335" s="38">
        <v>663.66666666666663</v>
      </c>
      <c r="G335" s="38">
        <v>649.63333333333321</v>
      </c>
      <c r="H335" s="38">
        <v>693.63333333333321</v>
      </c>
      <c r="I335" s="38">
        <v>707.66666666666674</v>
      </c>
      <c r="J335" s="38">
        <v>715.63333333333321</v>
      </c>
      <c r="K335" s="31">
        <v>699.7</v>
      </c>
      <c r="L335" s="31">
        <v>677.7</v>
      </c>
      <c r="M335" s="31">
        <v>4.0082399999999998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83.85</v>
      </c>
      <c r="D336" s="38">
        <v>83.86666666666666</v>
      </c>
      <c r="E336" s="38">
        <v>83.23333333333332</v>
      </c>
      <c r="F336" s="38">
        <v>82.61666666666666</v>
      </c>
      <c r="G336" s="38">
        <v>81.98333333333332</v>
      </c>
      <c r="H336" s="38">
        <v>84.48333333333332</v>
      </c>
      <c r="I336" s="38">
        <v>85.116666666666674</v>
      </c>
      <c r="J336" s="38">
        <v>85.73333333333332</v>
      </c>
      <c r="K336" s="31">
        <v>84.5</v>
      </c>
      <c r="L336" s="31">
        <v>83.25</v>
      </c>
      <c r="M336" s="31">
        <v>113.39525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4441.05</v>
      </c>
      <c r="D337" s="38">
        <v>4454.5333333333328</v>
      </c>
      <c r="E337" s="38">
        <v>4377.0666666666657</v>
      </c>
      <c r="F337" s="38">
        <v>4313.083333333333</v>
      </c>
      <c r="G337" s="38">
        <v>4235.6166666666659</v>
      </c>
      <c r="H337" s="38">
        <v>4518.5166666666655</v>
      </c>
      <c r="I337" s="38">
        <v>4595.9833333333327</v>
      </c>
      <c r="J337" s="38">
        <v>4659.9666666666653</v>
      </c>
      <c r="K337" s="31">
        <v>4532</v>
      </c>
      <c r="L337" s="31">
        <v>4390.55</v>
      </c>
      <c r="M337" s="31">
        <v>2.5870600000000001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4615</v>
      </c>
      <c r="D338" s="38">
        <v>4598.6833333333334</v>
      </c>
      <c r="E338" s="38">
        <v>4565.3666666666668</v>
      </c>
      <c r="F338" s="38">
        <v>4515.7333333333336</v>
      </c>
      <c r="G338" s="38">
        <v>4482.416666666667</v>
      </c>
      <c r="H338" s="38">
        <v>4648.3166666666666</v>
      </c>
      <c r="I338" s="38">
        <v>4681.6333333333341</v>
      </c>
      <c r="J338" s="38">
        <v>4731.2666666666664</v>
      </c>
      <c r="K338" s="31">
        <v>4632</v>
      </c>
      <c r="L338" s="31">
        <v>4549.05</v>
      </c>
      <c r="M338" s="31">
        <v>1.4550399999999999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726.3</v>
      </c>
      <c r="D339" s="38">
        <v>720.66666666666663</v>
      </c>
      <c r="E339" s="38">
        <v>713.63333333333321</v>
      </c>
      <c r="F339" s="38">
        <v>700.96666666666658</v>
      </c>
      <c r="G339" s="38">
        <v>693.93333333333317</v>
      </c>
      <c r="H339" s="38">
        <v>733.33333333333326</v>
      </c>
      <c r="I339" s="38">
        <v>740.36666666666679</v>
      </c>
      <c r="J339" s="38">
        <v>753.0333333333333</v>
      </c>
      <c r="K339" s="31">
        <v>727.7</v>
      </c>
      <c r="L339" s="31">
        <v>708</v>
      </c>
      <c r="M339" s="31">
        <v>3.3884500000000002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40.549999999999997</v>
      </c>
      <c r="D340" s="38">
        <v>40.549999999999997</v>
      </c>
      <c r="E340" s="38">
        <v>40.199999999999996</v>
      </c>
      <c r="F340" s="38">
        <v>39.85</v>
      </c>
      <c r="G340" s="38">
        <v>39.5</v>
      </c>
      <c r="H340" s="38">
        <v>40.899999999999991</v>
      </c>
      <c r="I340" s="38">
        <v>41.249999999999986</v>
      </c>
      <c r="J340" s="38">
        <v>41.599999999999987</v>
      </c>
      <c r="K340" s="31">
        <v>40.9</v>
      </c>
      <c r="L340" s="31">
        <v>40.200000000000003</v>
      </c>
      <c r="M340" s="31">
        <v>57.5854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123.15</v>
      </c>
      <c r="D341" s="38">
        <v>122.61666666666667</v>
      </c>
      <c r="E341" s="38">
        <v>121.03333333333335</v>
      </c>
      <c r="F341" s="38">
        <v>118.91666666666667</v>
      </c>
      <c r="G341" s="38">
        <v>117.33333333333334</v>
      </c>
      <c r="H341" s="38">
        <v>124.73333333333335</v>
      </c>
      <c r="I341" s="38">
        <v>126.31666666666666</v>
      </c>
      <c r="J341" s="38">
        <v>128.43333333333334</v>
      </c>
      <c r="K341" s="31">
        <v>124.2</v>
      </c>
      <c r="L341" s="31">
        <v>120.5</v>
      </c>
      <c r="M341" s="31">
        <v>24.912230000000001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22899.9</v>
      </c>
      <c r="D342" s="38">
        <v>22807.966666666664</v>
      </c>
      <c r="E342" s="38">
        <v>22671.933333333327</v>
      </c>
      <c r="F342" s="38">
        <v>22443.966666666664</v>
      </c>
      <c r="G342" s="38">
        <v>22307.933333333327</v>
      </c>
      <c r="H342" s="38">
        <v>23035.933333333327</v>
      </c>
      <c r="I342" s="38">
        <v>23171.96666666666</v>
      </c>
      <c r="J342" s="38">
        <v>23399.933333333327</v>
      </c>
      <c r="K342" s="31">
        <v>22944</v>
      </c>
      <c r="L342" s="31">
        <v>22580</v>
      </c>
      <c r="M342" s="31">
        <v>0.38888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62.55</v>
      </c>
      <c r="D343" s="38">
        <v>62.45000000000001</v>
      </c>
      <c r="E343" s="38">
        <v>62.050000000000018</v>
      </c>
      <c r="F343" s="38">
        <v>61.550000000000011</v>
      </c>
      <c r="G343" s="38">
        <v>61.15000000000002</v>
      </c>
      <c r="H343" s="38">
        <v>62.950000000000017</v>
      </c>
      <c r="I343" s="38">
        <v>63.350000000000009</v>
      </c>
      <c r="J343" s="38">
        <v>63.850000000000016</v>
      </c>
      <c r="K343" s="31">
        <v>62.85</v>
      </c>
      <c r="L343" s="31">
        <v>61.95</v>
      </c>
      <c r="M343" s="31">
        <v>6.8952299999999997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989.8</v>
      </c>
      <c r="D344" s="38">
        <v>990.56666666666661</v>
      </c>
      <c r="E344" s="38">
        <v>983.28333333333319</v>
      </c>
      <c r="F344" s="38">
        <v>976.76666666666654</v>
      </c>
      <c r="G344" s="38">
        <v>969.48333333333312</v>
      </c>
      <c r="H344" s="38">
        <v>997.08333333333326</v>
      </c>
      <c r="I344" s="38">
        <v>1004.3666666666666</v>
      </c>
      <c r="J344" s="38">
        <v>1010.8833333333333</v>
      </c>
      <c r="K344" s="31">
        <v>997.85</v>
      </c>
      <c r="L344" s="31">
        <v>984.05</v>
      </c>
      <c r="M344" s="31">
        <v>0.95465999999999995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45.4</v>
      </c>
      <c r="D345" s="38">
        <v>45.4</v>
      </c>
      <c r="E345" s="38">
        <v>45.099999999999994</v>
      </c>
      <c r="F345" s="38">
        <v>44.8</v>
      </c>
      <c r="G345" s="38">
        <v>44.499999999999993</v>
      </c>
      <c r="H345" s="38">
        <v>45.699999999999996</v>
      </c>
      <c r="I345" s="38">
        <v>45.999999999999993</v>
      </c>
      <c r="J345" s="38">
        <v>46.3</v>
      </c>
      <c r="K345" s="31">
        <v>45.7</v>
      </c>
      <c r="L345" s="31">
        <v>45.1</v>
      </c>
      <c r="M345" s="31">
        <v>93.011030000000005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116.15</v>
      </c>
      <c r="D346" s="38">
        <v>116.2</v>
      </c>
      <c r="E346" s="38">
        <v>115.15</v>
      </c>
      <c r="F346" s="38">
        <v>114.15</v>
      </c>
      <c r="G346" s="38">
        <v>113.10000000000001</v>
      </c>
      <c r="H346" s="38">
        <v>117.2</v>
      </c>
      <c r="I346" s="38">
        <v>118.24999999999999</v>
      </c>
      <c r="J346" s="38">
        <v>119.25</v>
      </c>
      <c r="K346" s="31">
        <v>117.25</v>
      </c>
      <c r="L346" s="31">
        <v>115.2</v>
      </c>
      <c r="M346" s="31">
        <v>5.8084100000000003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107.85</v>
      </c>
      <c r="D347" s="38">
        <v>107.61666666666666</v>
      </c>
      <c r="E347" s="38">
        <v>106.43333333333332</v>
      </c>
      <c r="F347" s="38">
        <v>105.01666666666667</v>
      </c>
      <c r="G347" s="38">
        <v>103.83333333333333</v>
      </c>
      <c r="H347" s="38">
        <v>109.03333333333332</v>
      </c>
      <c r="I347" s="38">
        <v>110.21666666666665</v>
      </c>
      <c r="J347" s="38">
        <v>111.63333333333331</v>
      </c>
      <c r="K347" s="31">
        <v>108.8</v>
      </c>
      <c r="L347" s="31">
        <v>106.2</v>
      </c>
      <c r="M347" s="31">
        <v>14.94407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107.5</v>
      </c>
      <c r="D348" s="38">
        <v>107.35000000000001</v>
      </c>
      <c r="E348" s="38">
        <v>106.95000000000002</v>
      </c>
      <c r="F348" s="38">
        <v>106.4</v>
      </c>
      <c r="G348" s="38">
        <v>106.00000000000001</v>
      </c>
      <c r="H348" s="38">
        <v>107.90000000000002</v>
      </c>
      <c r="I348" s="38">
        <v>108.30000000000003</v>
      </c>
      <c r="J348" s="38">
        <v>108.85000000000002</v>
      </c>
      <c r="K348" s="31">
        <v>107.75</v>
      </c>
      <c r="L348" s="31">
        <v>106.8</v>
      </c>
      <c r="M348" s="31">
        <v>39.506810000000002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215.95</v>
      </c>
      <c r="D349" s="38">
        <v>217.13333333333333</v>
      </c>
      <c r="E349" s="38">
        <v>214.31666666666666</v>
      </c>
      <c r="F349" s="38">
        <v>212.68333333333334</v>
      </c>
      <c r="G349" s="38">
        <v>209.86666666666667</v>
      </c>
      <c r="H349" s="38">
        <v>218.76666666666665</v>
      </c>
      <c r="I349" s="38">
        <v>221.58333333333331</v>
      </c>
      <c r="J349" s="38">
        <v>223.21666666666664</v>
      </c>
      <c r="K349" s="31">
        <v>219.95</v>
      </c>
      <c r="L349" s="31">
        <v>215.5</v>
      </c>
      <c r="M349" s="31">
        <v>4.4489900000000002</v>
      </c>
      <c r="N349" s="1"/>
      <c r="O349" s="1"/>
    </row>
    <row r="350" spans="1:15" ht="12.75" customHeight="1">
      <c r="A350" s="33">
        <v>340</v>
      </c>
      <c r="B350" s="58" t="s">
        <v>898</v>
      </c>
      <c r="C350" s="31">
        <v>43.85</v>
      </c>
      <c r="D350" s="38">
        <v>43.550000000000004</v>
      </c>
      <c r="E350" s="38">
        <v>43.150000000000006</v>
      </c>
      <c r="F350" s="38">
        <v>42.45</v>
      </c>
      <c r="G350" s="38">
        <v>42.050000000000004</v>
      </c>
      <c r="H350" s="38">
        <v>44.250000000000007</v>
      </c>
      <c r="I350" s="38">
        <v>44.65</v>
      </c>
      <c r="J350" s="38">
        <v>45.350000000000009</v>
      </c>
      <c r="K350" s="31">
        <v>43.95</v>
      </c>
      <c r="L350" s="31">
        <v>42.85</v>
      </c>
      <c r="M350" s="31">
        <v>29.252089999999999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193.4</v>
      </c>
      <c r="D351" s="38">
        <v>193.5</v>
      </c>
      <c r="E351" s="38">
        <v>192.25</v>
      </c>
      <c r="F351" s="38">
        <v>191.1</v>
      </c>
      <c r="G351" s="38">
        <v>189.85</v>
      </c>
      <c r="H351" s="38">
        <v>194.65</v>
      </c>
      <c r="I351" s="38">
        <v>195.9</v>
      </c>
      <c r="J351" s="38">
        <v>197.05</v>
      </c>
      <c r="K351" s="31">
        <v>194.75</v>
      </c>
      <c r="L351" s="31">
        <v>192.35</v>
      </c>
      <c r="M351" s="31">
        <v>65.589100000000002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352.4</v>
      </c>
      <c r="D352" s="38">
        <v>353.34999999999997</v>
      </c>
      <c r="E352" s="38">
        <v>349.69999999999993</v>
      </c>
      <c r="F352" s="38">
        <v>346.99999999999994</v>
      </c>
      <c r="G352" s="38">
        <v>343.34999999999991</v>
      </c>
      <c r="H352" s="38">
        <v>356.04999999999995</v>
      </c>
      <c r="I352" s="38">
        <v>359.69999999999993</v>
      </c>
      <c r="J352" s="38">
        <v>362.4</v>
      </c>
      <c r="K352" s="31">
        <v>357</v>
      </c>
      <c r="L352" s="31">
        <v>350.65</v>
      </c>
      <c r="M352" s="31">
        <v>3.4288699999999999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143.35</v>
      </c>
      <c r="D353" s="38">
        <v>144.29999999999998</v>
      </c>
      <c r="E353" s="38">
        <v>141.74999999999997</v>
      </c>
      <c r="F353" s="38">
        <v>140.14999999999998</v>
      </c>
      <c r="G353" s="38">
        <v>137.59999999999997</v>
      </c>
      <c r="H353" s="38">
        <v>145.89999999999998</v>
      </c>
      <c r="I353" s="38">
        <v>148.44999999999999</v>
      </c>
      <c r="J353" s="38">
        <v>150.04999999999998</v>
      </c>
      <c r="K353" s="31">
        <v>146.85</v>
      </c>
      <c r="L353" s="31">
        <v>142.69999999999999</v>
      </c>
      <c r="M353" s="31">
        <v>187.91002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1011.65</v>
      </c>
      <c r="D354" s="38">
        <v>1007.4</v>
      </c>
      <c r="E354" s="38">
        <v>992.25</v>
      </c>
      <c r="F354" s="38">
        <v>972.85</v>
      </c>
      <c r="G354" s="38">
        <v>957.7</v>
      </c>
      <c r="H354" s="38">
        <v>1026.8</v>
      </c>
      <c r="I354" s="38">
        <v>1041.9499999999998</v>
      </c>
      <c r="J354" s="38">
        <v>1061.3499999999999</v>
      </c>
      <c r="K354" s="31">
        <v>1022.55</v>
      </c>
      <c r="L354" s="31">
        <v>988</v>
      </c>
      <c r="M354" s="31">
        <v>4.7462799999999996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3862.9</v>
      </c>
      <c r="D355" s="38">
        <v>3855.7166666666667</v>
      </c>
      <c r="E355" s="38">
        <v>3821.7833333333333</v>
      </c>
      <c r="F355" s="38">
        <v>3780.6666666666665</v>
      </c>
      <c r="G355" s="38">
        <v>3746.7333333333331</v>
      </c>
      <c r="H355" s="38">
        <v>3896.8333333333335</v>
      </c>
      <c r="I355" s="38">
        <v>3930.7666666666669</v>
      </c>
      <c r="J355" s="38">
        <v>3971.8833333333337</v>
      </c>
      <c r="K355" s="31">
        <v>3889.65</v>
      </c>
      <c r="L355" s="31">
        <v>3814.6</v>
      </c>
      <c r="M355" s="31">
        <v>0.43575999999999998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249.35</v>
      </c>
      <c r="D356" s="38">
        <v>248.88333333333335</v>
      </c>
      <c r="E356" s="38">
        <v>246.76666666666671</v>
      </c>
      <c r="F356" s="38">
        <v>244.18333333333337</v>
      </c>
      <c r="G356" s="38">
        <v>242.06666666666672</v>
      </c>
      <c r="H356" s="38">
        <v>251.4666666666667</v>
      </c>
      <c r="I356" s="38">
        <v>253.58333333333331</v>
      </c>
      <c r="J356" s="38">
        <v>256.16666666666669</v>
      </c>
      <c r="K356" s="31">
        <v>251</v>
      </c>
      <c r="L356" s="31">
        <v>246.3</v>
      </c>
      <c r="M356" s="31">
        <v>10.89199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988.45</v>
      </c>
      <c r="D357" s="38">
        <v>986.98333333333323</v>
      </c>
      <c r="E357" s="38">
        <v>977.96666666666647</v>
      </c>
      <c r="F357" s="38">
        <v>967.48333333333323</v>
      </c>
      <c r="G357" s="38">
        <v>958.46666666666647</v>
      </c>
      <c r="H357" s="38">
        <v>997.46666666666647</v>
      </c>
      <c r="I357" s="38">
        <v>1006.4833333333331</v>
      </c>
      <c r="J357" s="38">
        <v>1016.9666666666665</v>
      </c>
      <c r="K357" s="31">
        <v>996</v>
      </c>
      <c r="L357" s="31">
        <v>976.5</v>
      </c>
      <c r="M357" s="31">
        <v>13.20942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162.80000000000001</v>
      </c>
      <c r="D358" s="38">
        <v>162.85000000000002</v>
      </c>
      <c r="E358" s="38">
        <v>161.30000000000004</v>
      </c>
      <c r="F358" s="38">
        <v>159.80000000000001</v>
      </c>
      <c r="G358" s="38">
        <v>158.25000000000003</v>
      </c>
      <c r="H358" s="38">
        <v>164.35000000000005</v>
      </c>
      <c r="I358" s="38">
        <v>165.9</v>
      </c>
      <c r="J358" s="38">
        <v>167.40000000000006</v>
      </c>
      <c r="K358" s="31">
        <v>164.4</v>
      </c>
      <c r="L358" s="31">
        <v>161.35</v>
      </c>
      <c r="M358" s="31">
        <v>87.953419999999994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243.6</v>
      </c>
      <c r="D359" s="38">
        <v>241.54999999999998</v>
      </c>
      <c r="E359" s="38">
        <v>236.54999999999995</v>
      </c>
      <c r="F359" s="38">
        <v>229.49999999999997</v>
      </c>
      <c r="G359" s="38">
        <v>224.49999999999994</v>
      </c>
      <c r="H359" s="38">
        <v>248.59999999999997</v>
      </c>
      <c r="I359" s="38">
        <v>253.60000000000002</v>
      </c>
      <c r="J359" s="38">
        <v>260.64999999999998</v>
      </c>
      <c r="K359" s="31">
        <v>246.55</v>
      </c>
      <c r="L359" s="31">
        <v>234.5</v>
      </c>
      <c r="M359" s="31">
        <v>8.0194899999999993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36721.599999999999</v>
      </c>
      <c r="D360" s="38">
        <v>36921.950000000004</v>
      </c>
      <c r="E360" s="38">
        <v>36463.900000000009</v>
      </c>
      <c r="F360" s="38">
        <v>36206.200000000004</v>
      </c>
      <c r="G360" s="38">
        <v>35748.150000000009</v>
      </c>
      <c r="H360" s="38">
        <v>37179.650000000009</v>
      </c>
      <c r="I360" s="38">
        <v>37637.700000000012</v>
      </c>
      <c r="J360" s="38">
        <v>37895.400000000009</v>
      </c>
      <c r="K360" s="31">
        <v>37380</v>
      </c>
      <c r="L360" s="31">
        <v>36664.25</v>
      </c>
      <c r="M360" s="31">
        <v>0.30541000000000001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1199.55</v>
      </c>
      <c r="D361" s="38">
        <v>1196.5</v>
      </c>
      <c r="E361" s="38">
        <v>1183.05</v>
      </c>
      <c r="F361" s="38">
        <v>1166.55</v>
      </c>
      <c r="G361" s="38">
        <v>1153.0999999999999</v>
      </c>
      <c r="H361" s="38">
        <v>1213</v>
      </c>
      <c r="I361" s="38">
        <v>1226.4499999999998</v>
      </c>
      <c r="J361" s="38">
        <v>1242.95</v>
      </c>
      <c r="K361" s="31">
        <v>1209.95</v>
      </c>
      <c r="L361" s="31">
        <v>1180</v>
      </c>
      <c r="M361" s="31">
        <v>3.5533299999999999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853.45</v>
      </c>
      <c r="D362" s="38">
        <v>853.80000000000007</v>
      </c>
      <c r="E362" s="38">
        <v>845.60000000000014</v>
      </c>
      <c r="F362" s="38">
        <v>837.75000000000011</v>
      </c>
      <c r="G362" s="38">
        <v>829.55000000000018</v>
      </c>
      <c r="H362" s="38">
        <v>861.65000000000009</v>
      </c>
      <c r="I362" s="38">
        <v>869.85000000000014</v>
      </c>
      <c r="J362" s="38">
        <v>877.7</v>
      </c>
      <c r="K362" s="31">
        <v>862</v>
      </c>
      <c r="L362" s="31">
        <v>845.95</v>
      </c>
      <c r="M362" s="31">
        <v>35.11139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163.9</v>
      </c>
      <c r="D363" s="38">
        <v>164.29999999999998</v>
      </c>
      <c r="E363" s="38">
        <v>162.09999999999997</v>
      </c>
      <c r="F363" s="38">
        <v>160.29999999999998</v>
      </c>
      <c r="G363" s="38">
        <v>158.09999999999997</v>
      </c>
      <c r="H363" s="38">
        <v>166.09999999999997</v>
      </c>
      <c r="I363" s="38">
        <v>168.29999999999995</v>
      </c>
      <c r="J363" s="38">
        <v>170.09999999999997</v>
      </c>
      <c r="K363" s="31">
        <v>166.5</v>
      </c>
      <c r="L363" s="31">
        <v>162.5</v>
      </c>
      <c r="M363" s="31">
        <v>17.87903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950.15</v>
      </c>
      <c r="D364" s="38">
        <v>947.0333333333333</v>
      </c>
      <c r="E364" s="38">
        <v>939.26666666666665</v>
      </c>
      <c r="F364" s="38">
        <v>928.38333333333333</v>
      </c>
      <c r="G364" s="38">
        <v>920.61666666666667</v>
      </c>
      <c r="H364" s="38">
        <v>957.91666666666663</v>
      </c>
      <c r="I364" s="38">
        <v>965.68333333333328</v>
      </c>
      <c r="J364" s="38">
        <v>976.56666666666661</v>
      </c>
      <c r="K364" s="31">
        <v>954.8</v>
      </c>
      <c r="L364" s="31">
        <v>936.15</v>
      </c>
      <c r="M364" s="31">
        <v>15.658469999999999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4856.3</v>
      </c>
      <c r="D365" s="38">
        <v>4847.833333333333</v>
      </c>
      <c r="E365" s="38">
        <v>4826.5166666666664</v>
      </c>
      <c r="F365" s="38">
        <v>4796.7333333333336</v>
      </c>
      <c r="G365" s="38">
        <v>4775.416666666667</v>
      </c>
      <c r="H365" s="38">
        <v>4877.6166666666659</v>
      </c>
      <c r="I365" s="38">
        <v>4898.9333333333334</v>
      </c>
      <c r="J365" s="38">
        <v>4928.7166666666653</v>
      </c>
      <c r="K365" s="31">
        <v>4869.1499999999996</v>
      </c>
      <c r="L365" s="31">
        <v>4818.05</v>
      </c>
      <c r="M365" s="31">
        <v>4.12181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226.1</v>
      </c>
      <c r="D366" s="38">
        <v>225.58333333333334</v>
      </c>
      <c r="E366" s="38">
        <v>224.16666666666669</v>
      </c>
      <c r="F366" s="38">
        <v>222.23333333333335</v>
      </c>
      <c r="G366" s="38">
        <v>220.81666666666669</v>
      </c>
      <c r="H366" s="38">
        <v>227.51666666666668</v>
      </c>
      <c r="I366" s="38">
        <v>228.93333333333337</v>
      </c>
      <c r="J366" s="38">
        <v>230.86666666666667</v>
      </c>
      <c r="K366" s="31">
        <v>227</v>
      </c>
      <c r="L366" s="31">
        <v>223.65</v>
      </c>
      <c r="M366" s="31">
        <v>15.72523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223.3</v>
      </c>
      <c r="D367" s="38">
        <v>223.25</v>
      </c>
      <c r="E367" s="38">
        <v>221.15</v>
      </c>
      <c r="F367" s="38">
        <v>219</v>
      </c>
      <c r="G367" s="38">
        <v>216.9</v>
      </c>
      <c r="H367" s="38">
        <v>225.4</v>
      </c>
      <c r="I367" s="38">
        <v>227.50000000000003</v>
      </c>
      <c r="J367" s="38">
        <v>229.65</v>
      </c>
      <c r="K367" s="31">
        <v>225.35</v>
      </c>
      <c r="L367" s="31">
        <v>221.1</v>
      </c>
      <c r="M367" s="31">
        <v>77.082970000000003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3795.1</v>
      </c>
      <c r="D368" s="38">
        <v>3800.35</v>
      </c>
      <c r="E368" s="38">
        <v>3780.75</v>
      </c>
      <c r="F368" s="38">
        <v>3766.4</v>
      </c>
      <c r="G368" s="38">
        <v>3746.8</v>
      </c>
      <c r="H368" s="38">
        <v>3814.7</v>
      </c>
      <c r="I368" s="38">
        <v>3834.2999999999993</v>
      </c>
      <c r="J368" s="38">
        <v>3848.6499999999996</v>
      </c>
      <c r="K368" s="31">
        <v>3819.95</v>
      </c>
      <c r="L368" s="31">
        <v>3786</v>
      </c>
      <c r="M368" s="31">
        <v>0.12842000000000001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14657.8</v>
      </c>
      <c r="D369" s="38">
        <v>14613.9</v>
      </c>
      <c r="E369" s="38">
        <v>14512.9</v>
      </c>
      <c r="F369" s="38">
        <v>14368</v>
      </c>
      <c r="G369" s="38">
        <v>14267</v>
      </c>
      <c r="H369" s="38">
        <v>14758.8</v>
      </c>
      <c r="I369" s="38">
        <v>14859.8</v>
      </c>
      <c r="J369" s="38">
        <v>15004.699999999999</v>
      </c>
      <c r="K369" s="31">
        <v>14714.9</v>
      </c>
      <c r="L369" s="31">
        <v>14469</v>
      </c>
      <c r="M369" s="31">
        <v>4.8590000000000001E-2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1567.15</v>
      </c>
      <c r="D370" s="38">
        <v>1573.2833333333335</v>
      </c>
      <c r="E370" s="38">
        <v>1551.5666666666671</v>
      </c>
      <c r="F370" s="38">
        <v>1535.9833333333336</v>
      </c>
      <c r="G370" s="38">
        <v>1514.2666666666671</v>
      </c>
      <c r="H370" s="38">
        <v>1588.866666666667</v>
      </c>
      <c r="I370" s="38">
        <v>1610.5833333333337</v>
      </c>
      <c r="J370" s="38">
        <v>1626.166666666667</v>
      </c>
      <c r="K370" s="31">
        <v>1595</v>
      </c>
      <c r="L370" s="31">
        <v>1557.7</v>
      </c>
      <c r="M370" s="31">
        <v>0.63949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2608.85</v>
      </c>
      <c r="D371" s="38">
        <v>2603.4833333333331</v>
      </c>
      <c r="E371" s="38">
        <v>2580.3666666666663</v>
      </c>
      <c r="F371" s="38">
        <v>2551.8833333333332</v>
      </c>
      <c r="G371" s="38">
        <v>2528.7666666666664</v>
      </c>
      <c r="H371" s="38">
        <v>2631.9666666666662</v>
      </c>
      <c r="I371" s="38">
        <v>2655.083333333333</v>
      </c>
      <c r="J371" s="38">
        <v>2683.5666666666662</v>
      </c>
      <c r="K371" s="31">
        <v>2626.6</v>
      </c>
      <c r="L371" s="31">
        <v>2575</v>
      </c>
      <c r="M371" s="31">
        <v>5.4393200000000004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3857.05</v>
      </c>
      <c r="D372" s="38">
        <v>3852.9166666666665</v>
      </c>
      <c r="E372" s="38">
        <v>3837.1833333333329</v>
      </c>
      <c r="F372" s="38">
        <v>3817.3166666666666</v>
      </c>
      <c r="G372" s="38">
        <v>3801.583333333333</v>
      </c>
      <c r="H372" s="38">
        <v>3872.7833333333328</v>
      </c>
      <c r="I372" s="38">
        <v>3888.5166666666664</v>
      </c>
      <c r="J372" s="38">
        <v>3908.3833333333328</v>
      </c>
      <c r="K372" s="31">
        <v>3868.65</v>
      </c>
      <c r="L372" s="31">
        <v>3833.05</v>
      </c>
      <c r="M372" s="31">
        <v>1.0837000000000001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58.6</v>
      </c>
      <c r="D373" s="38">
        <v>58.166666666666664</v>
      </c>
      <c r="E373" s="38">
        <v>57.233333333333327</v>
      </c>
      <c r="F373" s="38">
        <v>55.86666666666666</v>
      </c>
      <c r="G373" s="38">
        <v>54.933333333333323</v>
      </c>
      <c r="H373" s="38">
        <v>59.533333333333331</v>
      </c>
      <c r="I373" s="38">
        <v>60.466666666666669</v>
      </c>
      <c r="J373" s="38">
        <v>61.833333333333336</v>
      </c>
      <c r="K373" s="31">
        <v>59.1</v>
      </c>
      <c r="L373" s="31">
        <v>56.8</v>
      </c>
      <c r="M373" s="31">
        <v>1412.1105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561.79999999999995</v>
      </c>
      <c r="D374" s="38">
        <v>565.9666666666667</v>
      </c>
      <c r="E374" s="38">
        <v>555.93333333333339</v>
      </c>
      <c r="F374" s="38">
        <v>550.06666666666672</v>
      </c>
      <c r="G374" s="38">
        <v>540.03333333333342</v>
      </c>
      <c r="H374" s="38">
        <v>571.83333333333337</v>
      </c>
      <c r="I374" s="38">
        <v>581.86666666666667</v>
      </c>
      <c r="J374" s="38">
        <v>587.73333333333335</v>
      </c>
      <c r="K374" s="31">
        <v>576</v>
      </c>
      <c r="L374" s="31">
        <v>560.1</v>
      </c>
      <c r="M374" s="31">
        <v>3.53579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337.85</v>
      </c>
      <c r="D375" s="38">
        <v>335.05</v>
      </c>
      <c r="E375" s="38">
        <v>330.40000000000003</v>
      </c>
      <c r="F375" s="38">
        <v>322.95000000000005</v>
      </c>
      <c r="G375" s="38">
        <v>318.30000000000007</v>
      </c>
      <c r="H375" s="38">
        <v>342.5</v>
      </c>
      <c r="I375" s="38">
        <v>347.15</v>
      </c>
      <c r="J375" s="38">
        <v>354.59999999999997</v>
      </c>
      <c r="K375" s="31">
        <v>339.7</v>
      </c>
      <c r="L375" s="31">
        <v>327.60000000000002</v>
      </c>
      <c r="M375" s="31">
        <v>3.7377600000000002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691.6</v>
      </c>
      <c r="D376" s="38">
        <v>693.58333333333337</v>
      </c>
      <c r="E376" s="38">
        <v>685.16666666666674</v>
      </c>
      <c r="F376" s="38">
        <v>678.73333333333335</v>
      </c>
      <c r="G376" s="38">
        <v>670.31666666666672</v>
      </c>
      <c r="H376" s="38">
        <v>700.01666666666677</v>
      </c>
      <c r="I376" s="38">
        <v>708.43333333333351</v>
      </c>
      <c r="J376" s="38">
        <v>714.86666666666679</v>
      </c>
      <c r="K376" s="31">
        <v>702</v>
      </c>
      <c r="L376" s="31">
        <v>687.15</v>
      </c>
      <c r="M376" s="31">
        <v>13.16315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3552.7</v>
      </c>
      <c r="D377" s="38">
        <v>3544.2999999999997</v>
      </c>
      <c r="E377" s="38">
        <v>3520.5999999999995</v>
      </c>
      <c r="F377" s="38">
        <v>3488.4999999999995</v>
      </c>
      <c r="G377" s="38">
        <v>3464.7999999999993</v>
      </c>
      <c r="H377" s="38">
        <v>3576.3999999999996</v>
      </c>
      <c r="I377" s="38">
        <v>3600.0999999999995</v>
      </c>
      <c r="J377" s="38">
        <v>3632.2</v>
      </c>
      <c r="K377" s="31">
        <v>3568</v>
      </c>
      <c r="L377" s="31">
        <v>3512.2</v>
      </c>
      <c r="M377" s="31">
        <v>2.4620899999999999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1155.3</v>
      </c>
      <c r="D378" s="38">
        <v>1159.6333333333332</v>
      </c>
      <c r="E378" s="38">
        <v>1144.7166666666665</v>
      </c>
      <c r="F378" s="38">
        <v>1134.1333333333332</v>
      </c>
      <c r="G378" s="38">
        <v>1119.2166666666665</v>
      </c>
      <c r="H378" s="38">
        <v>1170.2166666666665</v>
      </c>
      <c r="I378" s="38">
        <v>1185.1333333333334</v>
      </c>
      <c r="J378" s="38">
        <v>1195.7166666666665</v>
      </c>
      <c r="K378" s="31">
        <v>1174.55</v>
      </c>
      <c r="L378" s="31">
        <v>1149.05</v>
      </c>
      <c r="M378" s="31">
        <v>0.88812000000000002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1351.35</v>
      </c>
      <c r="D379" s="38">
        <v>1350.7833333333333</v>
      </c>
      <c r="E379" s="38">
        <v>1344.5666666666666</v>
      </c>
      <c r="F379" s="38">
        <v>1337.7833333333333</v>
      </c>
      <c r="G379" s="38">
        <v>1331.5666666666666</v>
      </c>
      <c r="H379" s="38">
        <v>1357.5666666666666</v>
      </c>
      <c r="I379" s="38">
        <v>1363.7833333333333</v>
      </c>
      <c r="J379" s="38">
        <v>1370.5666666666666</v>
      </c>
      <c r="K379" s="31">
        <v>1357</v>
      </c>
      <c r="L379" s="31">
        <v>1344</v>
      </c>
      <c r="M379" s="31">
        <v>0.60202999999999995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368.4</v>
      </c>
      <c r="D380" s="38">
        <v>367.8</v>
      </c>
      <c r="E380" s="38">
        <v>359.6</v>
      </c>
      <c r="F380" s="38">
        <v>350.8</v>
      </c>
      <c r="G380" s="38">
        <v>342.6</v>
      </c>
      <c r="H380" s="38">
        <v>376.6</v>
      </c>
      <c r="I380" s="38">
        <v>384.79999999999995</v>
      </c>
      <c r="J380" s="38">
        <v>393.6</v>
      </c>
      <c r="K380" s="31">
        <v>376</v>
      </c>
      <c r="L380" s="31">
        <v>359</v>
      </c>
      <c r="M380" s="31">
        <v>98.320179999999993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253.25</v>
      </c>
      <c r="D381" s="38">
        <v>252.23333333333335</v>
      </c>
      <c r="E381" s="38">
        <v>250.51666666666671</v>
      </c>
      <c r="F381" s="38">
        <v>247.78333333333336</v>
      </c>
      <c r="G381" s="38">
        <v>246.06666666666672</v>
      </c>
      <c r="H381" s="38">
        <v>254.9666666666667</v>
      </c>
      <c r="I381" s="38">
        <v>256.68333333333334</v>
      </c>
      <c r="J381" s="38">
        <v>259.41666666666669</v>
      </c>
      <c r="K381" s="31">
        <v>253.95</v>
      </c>
      <c r="L381" s="31">
        <v>249.5</v>
      </c>
      <c r="M381" s="31">
        <v>40.056809999999999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4218.75</v>
      </c>
      <c r="D382" s="38">
        <v>4203.9333333333334</v>
      </c>
      <c r="E382" s="38">
        <v>4119.8666666666668</v>
      </c>
      <c r="F382" s="38">
        <v>4020.9833333333336</v>
      </c>
      <c r="G382" s="38">
        <v>3936.916666666667</v>
      </c>
      <c r="H382" s="38">
        <v>4302.8166666666666</v>
      </c>
      <c r="I382" s="38">
        <v>4386.8833333333341</v>
      </c>
      <c r="J382" s="38">
        <v>4485.7666666666664</v>
      </c>
      <c r="K382" s="31">
        <v>4288</v>
      </c>
      <c r="L382" s="31">
        <v>4105.05</v>
      </c>
      <c r="M382" s="31">
        <v>0.36549999999999999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92.6</v>
      </c>
      <c r="D383" s="38">
        <v>92.199999999999989</v>
      </c>
      <c r="E383" s="38">
        <v>91.34999999999998</v>
      </c>
      <c r="F383" s="38">
        <v>90.1</v>
      </c>
      <c r="G383" s="38">
        <v>89.249999999999986</v>
      </c>
      <c r="H383" s="38">
        <v>93.449999999999974</v>
      </c>
      <c r="I383" s="38">
        <v>94.3</v>
      </c>
      <c r="J383" s="38">
        <v>95.549999999999969</v>
      </c>
      <c r="K383" s="31">
        <v>93.05</v>
      </c>
      <c r="L383" s="31">
        <v>90.95</v>
      </c>
      <c r="M383" s="31">
        <v>41.6631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369.15</v>
      </c>
      <c r="D384" s="38">
        <v>370.33333333333331</v>
      </c>
      <c r="E384" s="38">
        <v>364.76666666666665</v>
      </c>
      <c r="F384" s="38">
        <v>360.38333333333333</v>
      </c>
      <c r="G384" s="38">
        <v>354.81666666666666</v>
      </c>
      <c r="H384" s="38">
        <v>374.71666666666664</v>
      </c>
      <c r="I384" s="38">
        <v>380.28333333333336</v>
      </c>
      <c r="J384" s="38">
        <v>384.66666666666663</v>
      </c>
      <c r="K384" s="31">
        <v>375.9</v>
      </c>
      <c r="L384" s="31">
        <v>365.95</v>
      </c>
      <c r="M384" s="31">
        <v>5.2917399999999999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577.1</v>
      </c>
      <c r="D385" s="38">
        <v>574.1</v>
      </c>
      <c r="E385" s="38">
        <v>568</v>
      </c>
      <c r="F385" s="38">
        <v>558.9</v>
      </c>
      <c r="G385" s="38">
        <v>552.79999999999995</v>
      </c>
      <c r="H385" s="38">
        <v>583.20000000000005</v>
      </c>
      <c r="I385" s="38">
        <v>589.30000000000018</v>
      </c>
      <c r="J385" s="38">
        <v>598.40000000000009</v>
      </c>
      <c r="K385" s="31">
        <v>580.20000000000005</v>
      </c>
      <c r="L385" s="31">
        <v>565</v>
      </c>
      <c r="M385" s="31">
        <v>2.9276499999999999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649.65</v>
      </c>
      <c r="D386" s="38">
        <v>652.30000000000007</v>
      </c>
      <c r="E386" s="38">
        <v>642.60000000000014</v>
      </c>
      <c r="F386" s="38">
        <v>635.55000000000007</v>
      </c>
      <c r="G386" s="38">
        <v>625.85000000000014</v>
      </c>
      <c r="H386" s="38">
        <v>659.35000000000014</v>
      </c>
      <c r="I386" s="38">
        <v>669.05000000000018</v>
      </c>
      <c r="J386" s="38">
        <v>676.10000000000014</v>
      </c>
      <c r="K386" s="31">
        <v>662</v>
      </c>
      <c r="L386" s="31">
        <v>645.25</v>
      </c>
      <c r="M386" s="31">
        <v>1.0791599999999999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133.4</v>
      </c>
      <c r="D387" s="38">
        <v>133.13333333333333</v>
      </c>
      <c r="E387" s="38">
        <v>131.51666666666665</v>
      </c>
      <c r="F387" s="38">
        <v>129.63333333333333</v>
      </c>
      <c r="G387" s="38">
        <v>128.01666666666665</v>
      </c>
      <c r="H387" s="38">
        <v>135.01666666666665</v>
      </c>
      <c r="I387" s="38">
        <v>136.63333333333333</v>
      </c>
      <c r="J387" s="38">
        <v>138.51666666666665</v>
      </c>
      <c r="K387" s="31">
        <v>134.75</v>
      </c>
      <c r="L387" s="31">
        <v>131.25</v>
      </c>
      <c r="M387" s="31">
        <v>3.97275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1372.25</v>
      </c>
      <c r="D388" s="38">
        <v>1375.1166666666668</v>
      </c>
      <c r="E388" s="38">
        <v>1367.2333333333336</v>
      </c>
      <c r="F388" s="38">
        <v>1362.2166666666667</v>
      </c>
      <c r="G388" s="38">
        <v>1354.3333333333335</v>
      </c>
      <c r="H388" s="38">
        <v>1380.1333333333337</v>
      </c>
      <c r="I388" s="38">
        <v>1388.0166666666669</v>
      </c>
      <c r="J388" s="38">
        <v>1393.0333333333338</v>
      </c>
      <c r="K388" s="31">
        <v>1383</v>
      </c>
      <c r="L388" s="31">
        <v>1370.1</v>
      </c>
      <c r="M388" s="31">
        <v>2.9051499999999999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443.5</v>
      </c>
      <c r="D389" s="38">
        <v>441.66666666666669</v>
      </c>
      <c r="E389" s="38">
        <v>437.48333333333335</v>
      </c>
      <c r="F389" s="38">
        <v>431.46666666666664</v>
      </c>
      <c r="G389" s="38">
        <v>427.2833333333333</v>
      </c>
      <c r="H389" s="38">
        <v>447.68333333333339</v>
      </c>
      <c r="I389" s="38">
        <v>451.86666666666667</v>
      </c>
      <c r="J389" s="38">
        <v>457.88333333333344</v>
      </c>
      <c r="K389" s="31">
        <v>445.85</v>
      </c>
      <c r="L389" s="31">
        <v>435.65</v>
      </c>
      <c r="M389" s="31">
        <v>1.13531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1358.55</v>
      </c>
      <c r="D390" s="38">
        <v>1349.6333333333334</v>
      </c>
      <c r="E390" s="38">
        <v>1321.2666666666669</v>
      </c>
      <c r="F390" s="38">
        <v>1283.9833333333333</v>
      </c>
      <c r="G390" s="38">
        <v>1255.6166666666668</v>
      </c>
      <c r="H390" s="38">
        <v>1386.916666666667</v>
      </c>
      <c r="I390" s="38">
        <v>1415.2833333333333</v>
      </c>
      <c r="J390" s="38">
        <v>1452.5666666666671</v>
      </c>
      <c r="K390" s="31">
        <v>1378</v>
      </c>
      <c r="L390" s="31">
        <v>1312.35</v>
      </c>
      <c r="M390" s="31">
        <v>5.7199299999999997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164.95</v>
      </c>
      <c r="D391" s="38">
        <v>164.51666666666668</v>
      </c>
      <c r="E391" s="38">
        <v>162.73333333333335</v>
      </c>
      <c r="F391" s="38">
        <v>160.51666666666668</v>
      </c>
      <c r="G391" s="38">
        <v>158.73333333333335</v>
      </c>
      <c r="H391" s="38">
        <v>166.73333333333335</v>
      </c>
      <c r="I391" s="38">
        <v>168.51666666666671</v>
      </c>
      <c r="J391" s="38">
        <v>170.73333333333335</v>
      </c>
      <c r="K391" s="31">
        <v>166.3</v>
      </c>
      <c r="L391" s="31">
        <v>162.30000000000001</v>
      </c>
      <c r="M391" s="31">
        <v>17.0824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963.9</v>
      </c>
      <c r="D392" s="38">
        <v>967.25</v>
      </c>
      <c r="E392" s="38">
        <v>950.95</v>
      </c>
      <c r="F392" s="38">
        <v>938</v>
      </c>
      <c r="G392" s="38">
        <v>921.7</v>
      </c>
      <c r="H392" s="38">
        <v>980.2</v>
      </c>
      <c r="I392" s="38">
        <v>996.5</v>
      </c>
      <c r="J392" s="38">
        <v>1009.45</v>
      </c>
      <c r="K392" s="31">
        <v>983.55</v>
      </c>
      <c r="L392" s="31">
        <v>954.3</v>
      </c>
      <c r="M392" s="31">
        <v>0.89590000000000003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529.25</v>
      </c>
      <c r="D393" s="38">
        <v>531.45000000000005</v>
      </c>
      <c r="E393" s="38">
        <v>522.00000000000011</v>
      </c>
      <c r="F393" s="38">
        <v>514.75000000000011</v>
      </c>
      <c r="G393" s="38">
        <v>505.30000000000018</v>
      </c>
      <c r="H393" s="38">
        <v>538.70000000000005</v>
      </c>
      <c r="I393" s="38">
        <v>548.14999999999986</v>
      </c>
      <c r="J393" s="38">
        <v>555.4</v>
      </c>
      <c r="K393" s="31">
        <v>540.9</v>
      </c>
      <c r="L393" s="31">
        <v>524.20000000000005</v>
      </c>
      <c r="M393" s="31">
        <v>22.905349999999999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210.15</v>
      </c>
      <c r="D394" s="38">
        <v>211.38333333333333</v>
      </c>
      <c r="E394" s="38">
        <v>207.76666666666665</v>
      </c>
      <c r="F394" s="38">
        <v>205.38333333333333</v>
      </c>
      <c r="G394" s="38">
        <v>201.76666666666665</v>
      </c>
      <c r="H394" s="38">
        <v>213.76666666666665</v>
      </c>
      <c r="I394" s="38">
        <v>217.38333333333333</v>
      </c>
      <c r="J394" s="38">
        <v>219.76666666666665</v>
      </c>
      <c r="K394" s="31">
        <v>215</v>
      </c>
      <c r="L394" s="31">
        <v>209</v>
      </c>
      <c r="M394" s="31">
        <v>26.39479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940.85</v>
      </c>
      <c r="D395" s="38">
        <v>938.6</v>
      </c>
      <c r="E395" s="38">
        <v>932.2</v>
      </c>
      <c r="F395" s="38">
        <v>923.55000000000007</v>
      </c>
      <c r="G395" s="38">
        <v>917.15000000000009</v>
      </c>
      <c r="H395" s="38">
        <v>947.25</v>
      </c>
      <c r="I395" s="38">
        <v>953.64999999999986</v>
      </c>
      <c r="J395" s="38">
        <v>962.3</v>
      </c>
      <c r="K395" s="31">
        <v>945</v>
      </c>
      <c r="L395" s="31">
        <v>929.95</v>
      </c>
      <c r="M395" s="31">
        <v>2.18648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2377.5500000000002</v>
      </c>
      <c r="D396" s="38">
        <v>2371.1833333333334</v>
      </c>
      <c r="E396" s="38">
        <v>2349.3666666666668</v>
      </c>
      <c r="F396" s="38">
        <v>2321.1833333333334</v>
      </c>
      <c r="G396" s="38">
        <v>2299.3666666666668</v>
      </c>
      <c r="H396" s="38">
        <v>2399.3666666666668</v>
      </c>
      <c r="I396" s="38">
        <v>2421.1833333333334</v>
      </c>
      <c r="J396" s="38">
        <v>2449.3666666666668</v>
      </c>
      <c r="K396" s="31">
        <v>2393</v>
      </c>
      <c r="L396" s="31">
        <v>2343</v>
      </c>
      <c r="M396" s="31">
        <v>0.23774999999999999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1746.1</v>
      </c>
      <c r="D397" s="38">
        <v>1754</v>
      </c>
      <c r="E397" s="38">
        <v>1718.05</v>
      </c>
      <c r="F397" s="38">
        <v>1690</v>
      </c>
      <c r="G397" s="38">
        <v>1654.05</v>
      </c>
      <c r="H397" s="38">
        <v>1782.05</v>
      </c>
      <c r="I397" s="38">
        <v>1817.9999999999998</v>
      </c>
      <c r="J397" s="38">
        <v>1846.05</v>
      </c>
      <c r="K397" s="31">
        <v>1789.95</v>
      </c>
      <c r="L397" s="31">
        <v>1725.95</v>
      </c>
      <c r="M397" s="31">
        <v>3.91384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110.9</v>
      </c>
      <c r="D398" s="38">
        <v>110.98333333333335</v>
      </c>
      <c r="E398" s="38">
        <v>110.01666666666669</v>
      </c>
      <c r="F398" s="38">
        <v>109.13333333333334</v>
      </c>
      <c r="G398" s="38">
        <v>108.16666666666669</v>
      </c>
      <c r="H398" s="38">
        <v>111.8666666666667</v>
      </c>
      <c r="I398" s="38">
        <v>112.83333333333334</v>
      </c>
      <c r="J398" s="38">
        <v>113.71666666666671</v>
      </c>
      <c r="K398" s="31">
        <v>111.95</v>
      </c>
      <c r="L398" s="31">
        <v>110.1</v>
      </c>
      <c r="M398" s="31">
        <v>4.6817000000000002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190.65</v>
      </c>
      <c r="D399" s="38">
        <v>189.35</v>
      </c>
      <c r="E399" s="38">
        <v>184.5</v>
      </c>
      <c r="F399" s="38">
        <v>178.35</v>
      </c>
      <c r="G399" s="38">
        <v>173.5</v>
      </c>
      <c r="H399" s="38">
        <v>195.5</v>
      </c>
      <c r="I399" s="38">
        <v>200.34999999999997</v>
      </c>
      <c r="J399" s="38">
        <v>206.5</v>
      </c>
      <c r="K399" s="31">
        <v>194.2</v>
      </c>
      <c r="L399" s="31">
        <v>183.2</v>
      </c>
      <c r="M399" s="31">
        <v>335.26193999999998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116.25</v>
      </c>
      <c r="D400" s="38">
        <v>114.43333333333334</v>
      </c>
      <c r="E400" s="38">
        <v>111.61666666666667</v>
      </c>
      <c r="F400" s="38">
        <v>106.98333333333333</v>
      </c>
      <c r="G400" s="38">
        <v>104.16666666666667</v>
      </c>
      <c r="H400" s="38">
        <v>119.06666666666668</v>
      </c>
      <c r="I400" s="38">
        <v>121.88333333333334</v>
      </c>
      <c r="J400" s="38">
        <v>126.51666666666668</v>
      </c>
      <c r="K400" s="31">
        <v>117.25</v>
      </c>
      <c r="L400" s="31">
        <v>109.8</v>
      </c>
      <c r="M400" s="31">
        <v>165.63650999999999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166.5</v>
      </c>
      <c r="D401" s="38">
        <v>165.96666666666667</v>
      </c>
      <c r="E401" s="38">
        <v>164.93333333333334</v>
      </c>
      <c r="F401" s="38">
        <v>163.36666666666667</v>
      </c>
      <c r="G401" s="38">
        <v>162.33333333333334</v>
      </c>
      <c r="H401" s="38">
        <v>167.53333333333333</v>
      </c>
      <c r="I401" s="38">
        <v>168.56666666666669</v>
      </c>
      <c r="J401" s="38">
        <v>170.13333333333333</v>
      </c>
      <c r="K401" s="31">
        <v>167</v>
      </c>
      <c r="L401" s="31">
        <v>164.4</v>
      </c>
      <c r="M401" s="31">
        <v>56.213749999999997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193.9</v>
      </c>
      <c r="D402" s="38">
        <v>193.73333333333335</v>
      </c>
      <c r="E402" s="38">
        <v>192.3666666666667</v>
      </c>
      <c r="F402" s="38">
        <v>190.83333333333334</v>
      </c>
      <c r="G402" s="38">
        <v>189.4666666666667</v>
      </c>
      <c r="H402" s="38">
        <v>195.26666666666671</v>
      </c>
      <c r="I402" s="38">
        <v>196.63333333333338</v>
      </c>
      <c r="J402" s="38">
        <v>198.16666666666671</v>
      </c>
      <c r="K402" s="31">
        <v>195.1</v>
      </c>
      <c r="L402" s="31">
        <v>192.2</v>
      </c>
      <c r="M402" s="31">
        <v>12.16886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903.4</v>
      </c>
      <c r="D403" s="38">
        <v>899.20000000000016</v>
      </c>
      <c r="E403" s="38">
        <v>883.40000000000032</v>
      </c>
      <c r="F403" s="38">
        <v>863.4000000000002</v>
      </c>
      <c r="G403" s="38">
        <v>847.60000000000036</v>
      </c>
      <c r="H403" s="38">
        <v>919.20000000000027</v>
      </c>
      <c r="I403" s="38">
        <v>935.00000000000023</v>
      </c>
      <c r="J403" s="38">
        <v>955.00000000000023</v>
      </c>
      <c r="K403" s="31">
        <v>915</v>
      </c>
      <c r="L403" s="31">
        <v>879.2</v>
      </c>
      <c r="M403" s="31">
        <v>1.85585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2584.5</v>
      </c>
      <c r="D404" s="38">
        <v>2589.7666666666669</v>
      </c>
      <c r="E404" s="38">
        <v>2570.5333333333338</v>
      </c>
      <c r="F404" s="38">
        <v>2556.5666666666671</v>
      </c>
      <c r="G404" s="38">
        <v>2537.3333333333339</v>
      </c>
      <c r="H404" s="38">
        <v>2603.7333333333336</v>
      </c>
      <c r="I404" s="38">
        <v>2622.9666666666662</v>
      </c>
      <c r="J404" s="38">
        <v>2636.9333333333334</v>
      </c>
      <c r="K404" s="31">
        <v>2609</v>
      </c>
      <c r="L404" s="31">
        <v>2575.8000000000002</v>
      </c>
      <c r="M404" s="31">
        <v>47.294789999999999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43.35</v>
      </c>
      <c r="D405" s="38">
        <v>43.31666666666667</v>
      </c>
      <c r="E405" s="38">
        <v>42.933333333333337</v>
      </c>
      <c r="F405" s="38">
        <v>42.516666666666666</v>
      </c>
      <c r="G405" s="38">
        <v>42.133333333333333</v>
      </c>
      <c r="H405" s="38">
        <v>43.733333333333341</v>
      </c>
      <c r="I405" s="38">
        <v>44.116666666666681</v>
      </c>
      <c r="J405" s="38">
        <v>44.533333333333346</v>
      </c>
      <c r="K405" s="31">
        <v>43.7</v>
      </c>
      <c r="L405" s="31">
        <v>42.9</v>
      </c>
      <c r="M405" s="31">
        <v>61.488059999999997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621.79999999999995</v>
      </c>
      <c r="D406" s="38">
        <v>622.71666666666658</v>
      </c>
      <c r="E406" s="38">
        <v>616.88333333333321</v>
      </c>
      <c r="F406" s="38">
        <v>611.96666666666658</v>
      </c>
      <c r="G406" s="38">
        <v>606.13333333333321</v>
      </c>
      <c r="H406" s="38">
        <v>627.63333333333321</v>
      </c>
      <c r="I406" s="38">
        <v>633.46666666666647</v>
      </c>
      <c r="J406" s="38">
        <v>638.38333333333321</v>
      </c>
      <c r="K406" s="31">
        <v>628.54999999999995</v>
      </c>
      <c r="L406" s="31">
        <v>617.79999999999995</v>
      </c>
      <c r="M406" s="31">
        <v>2.0549900000000001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366.85</v>
      </c>
      <c r="D407" s="38">
        <v>368.40000000000003</v>
      </c>
      <c r="E407" s="38">
        <v>364.80000000000007</v>
      </c>
      <c r="F407" s="38">
        <v>362.75000000000006</v>
      </c>
      <c r="G407" s="38">
        <v>359.15000000000009</v>
      </c>
      <c r="H407" s="38">
        <v>370.45000000000005</v>
      </c>
      <c r="I407" s="38">
        <v>374.05000000000007</v>
      </c>
      <c r="J407" s="38">
        <v>376.1</v>
      </c>
      <c r="K407" s="31">
        <v>372</v>
      </c>
      <c r="L407" s="31">
        <v>366.35</v>
      </c>
      <c r="M407" s="31">
        <v>3.7025600000000001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843.05</v>
      </c>
      <c r="D408" s="38">
        <v>843.43333333333328</v>
      </c>
      <c r="E408" s="38">
        <v>834.96666666666658</v>
      </c>
      <c r="F408" s="38">
        <v>826.88333333333333</v>
      </c>
      <c r="G408" s="38">
        <v>818.41666666666663</v>
      </c>
      <c r="H408" s="38">
        <v>851.51666666666654</v>
      </c>
      <c r="I408" s="38">
        <v>859.98333333333323</v>
      </c>
      <c r="J408" s="38">
        <v>868.06666666666649</v>
      </c>
      <c r="K408" s="31">
        <v>851.9</v>
      </c>
      <c r="L408" s="31">
        <v>835.35</v>
      </c>
      <c r="M408" s="31">
        <v>0.60623000000000005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1609.3</v>
      </c>
      <c r="D409" s="38">
        <v>1612.6833333333332</v>
      </c>
      <c r="E409" s="38">
        <v>1591.7166666666662</v>
      </c>
      <c r="F409" s="38">
        <v>1574.133333333333</v>
      </c>
      <c r="G409" s="38">
        <v>1553.1666666666661</v>
      </c>
      <c r="H409" s="38">
        <v>1630.2666666666664</v>
      </c>
      <c r="I409" s="38">
        <v>1651.2333333333331</v>
      </c>
      <c r="J409" s="38">
        <v>1668.8166666666666</v>
      </c>
      <c r="K409" s="31">
        <v>1633.65</v>
      </c>
      <c r="L409" s="31">
        <v>1595.1</v>
      </c>
      <c r="M409" s="31">
        <v>1.10042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40.549999999999997</v>
      </c>
      <c r="D410" s="38">
        <v>40.633333333333333</v>
      </c>
      <c r="E410" s="38">
        <v>40.116666666666667</v>
      </c>
      <c r="F410" s="38">
        <v>39.683333333333337</v>
      </c>
      <c r="G410" s="38">
        <v>39.166666666666671</v>
      </c>
      <c r="H410" s="38">
        <v>41.066666666666663</v>
      </c>
      <c r="I410" s="38">
        <v>41.583333333333329</v>
      </c>
      <c r="J410" s="38">
        <v>42.016666666666659</v>
      </c>
      <c r="K410" s="31">
        <v>41.15</v>
      </c>
      <c r="L410" s="31">
        <v>40.200000000000003</v>
      </c>
      <c r="M410" s="31">
        <v>9.9270800000000001</v>
      </c>
      <c r="N410" s="1"/>
      <c r="O410" s="1"/>
    </row>
    <row r="411" spans="1:15" ht="12.75" customHeight="1">
      <c r="A411" s="33">
        <v>401</v>
      </c>
      <c r="B411" s="58" t="s">
        <v>899</v>
      </c>
      <c r="C411" s="31">
        <v>579.45000000000005</v>
      </c>
      <c r="D411" s="38">
        <v>579.48333333333335</v>
      </c>
      <c r="E411" s="38">
        <v>574.9666666666667</v>
      </c>
      <c r="F411" s="38">
        <v>570.48333333333335</v>
      </c>
      <c r="G411" s="38">
        <v>565.9666666666667</v>
      </c>
      <c r="H411" s="38">
        <v>583.9666666666667</v>
      </c>
      <c r="I411" s="38">
        <v>588.48333333333335</v>
      </c>
      <c r="J411" s="38">
        <v>592.9666666666667</v>
      </c>
      <c r="K411" s="31">
        <v>584</v>
      </c>
      <c r="L411" s="31">
        <v>575</v>
      </c>
      <c r="M411" s="31">
        <v>0.67649999999999999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124.1</v>
      </c>
      <c r="D412" s="38">
        <v>123.7</v>
      </c>
      <c r="E412" s="38">
        <v>121.4</v>
      </c>
      <c r="F412" s="38">
        <v>118.7</v>
      </c>
      <c r="G412" s="38">
        <v>116.4</v>
      </c>
      <c r="H412" s="38">
        <v>126.4</v>
      </c>
      <c r="I412" s="38">
        <v>128.69999999999999</v>
      </c>
      <c r="J412" s="38">
        <v>131.4</v>
      </c>
      <c r="K412" s="31">
        <v>126</v>
      </c>
      <c r="L412" s="31">
        <v>121</v>
      </c>
      <c r="M412" s="31">
        <v>172.10344000000001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88.05</v>
      </c>
      <c r="D413" s="38">
        <v>88.116666666666674</v>
      </c>
      <c r="E413" s="38">
        <v>87.533333333333346</v>
      </c>
      <c r="F413" s="38">
        <v>87.016666666666666</v>
      </c>
      <c r="G413" s="38">
        <v>86.433333333333337</v>
      </c>
      <c r="H413" s="38">
        <v>88.633333333333354</v>
      </c>
      <c r="I413" s="38">
        <v>89.216666666666669</v>
      </c>
      <c r="J413" s="38">
        <v>89.733333333333363</v>
      </c>
      <c r="K413" s="31">
        <v>88.7</v>
      </c>
      <c r="L413" s="31">
        <v>87.6</v>
      </c>
      <c r="M413" s="31">
        <v>123.58194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6945.75</v>
      </c>
      <c r="D414" s="38">
        <v>6981.2</v>
      </c>
      <c r="E414" s="38">
        <v>6892.45</v>
      </c>
      <c r="F414" s="38">
        <v>6839.15</v>
      </c>
      <c r="G414" s="38">
        <v>6750.4</v>
      </c>
      <c r="H414" s="38">
        <v>7034.5</v>
      </c>
      <c r="I414" s="38">
        <v>7123.25</v>
      </c>
      <c r="J414" s="38">
        <v>7176.55</v>
      </c>
      <c r="K414" s="31">
        <v>7069.95</v>
      </c>
      <c r="L414" s="31">
        <v>6927.9</v>
      </c>
      <c r="M414" s="31">
        <v>8.2650000000000001E-2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1400.9</v>
      </c>
      <c r="D415" s="38">
        <v>1402.9833333333333</v>
      </c>
      <c r="E415" s="38">
        <v>1387.9666666666667</v>
      </c>
      <c r="F415" s="38">
        <v>1375.0333333333333</v>
      </c>
      <c r="G415" s="38">
        <v>1360.0166666666667</v>
      </c>
      <c r="H415" s="38">
        <v>1415.9166666666667</v>
      </c>
      <c r="I415" s="38">
        <v>1430.9333333333336</v>
      </c>
      <c r="J415" s="38">
        <v>1443.8666666666668</v>
      </c>
      <c r="K415" s="31">
        <v>1418</v>
      </c>
      <c r="L415" s="31">
        <v>1390.05</v>
      </c>
      <c r="M415" s="31">
        <v>0.66422999999999999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836.45</v>
      </c>
      <c r="D416" s="38">
        <v>836.68333333333339</v>
      </c>
      <c r="E416" s="38">
        <v>829.56666666666683</v>
      </c>
      <c r="F416" s="38">
        <v>822.68333333333339</v>
      </c>
      <c r="G416" s="38">
        <v>815.56666666666683</v>
      </c>
      <c r="H416" s="38">
        <v>843.56666666666683</v>
      </c>
      <c r="I416" s="38">
        <v>850.68333333333339</v>
      </c>
      <c r="J416" s="38">
        <v>857.56666666666683</v>
      </c>
      <c r="K416" s="31">
        <v>843.8</v>
      </c>
      <c r="L416" s="31">
        <v>829.8</v>
      </c>
      <c r="M416" s="31">
        <v>12.580959999999999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1291.55</v>
      </c>
      <c r="D417" s="38">
        <v>1297.7833333333333</v>
      </c>
      <c r="E417" s="38">
        <v>1278.8666666666666</v>
      </c>
      <c r="F417" s="38">
        <v>1266.1833333333332</v>
      </c>
      <c r="G417" s="38">
        <v>1247.2666666666664</v>
      </c>
      <c r="H417" s="38">
        <v>1310.4666666666667</v>
      </c>
      <c r="I417" s="38">
        <v>1329.3833333333337</v>
      </c>
      <c r="J417" s="38">
        <v>1342.0666666666668</v>
      </c>
      <c r="K417" s="31">
        <v>1316.7</v>
      </c>
      <c r="L417" s="31">
        <v>1285.0999999999999</v>
      </c>
      <c r="M417" s="31">
        <v>9.6070399999999996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590.6</v>
      </c>
      <c r="D418" s="38">
        <v>590.83333333333337</v>
      </c>
      <c r="E418" s="38">
        <v>587.9666666666667</v>
      </c>
      <c r="F418" s="38">
        <v>585.33333333333337</v>
      </c>
      <c r="G418" s="38">
        <v>582.4666666666667</v>
      </c>
      <c r="H418" s="38">
        <v>593.4666666666667</v>
      </c>
      <c r="I418" s="38">
        <v>596.33333333333326</v>
      </c>
      <c r="J418" s="38">
        <v>598.9666666666667</v>
      </c>
      <c r="K418" s="31">
        <v>593.70000000000005</v>
      </c>
      <c r="L418" s="31">
        <v>588.20000000000005</v>
      </c>
      <c r="M418" s="31">
        <v>135.98114000000001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3081.55</v>
      </c>
      <c r="D419" s="38">
        <v>3070.2000000000003</v>
      </c>
      <c r="E419" s="38">
        <v>3051.4000000000005</v>
      </c>
      <c r="F419" s="38">
        <v>3021.2500000000005</v>
      </c>
      <c r="G419" s="38">
        <v>3002.4500000000007</v>
      </c>
      <c r="H419" s="38">
        <v>3100.3500000000004</v>
      </c>
      <c r="I419" s="38">
        <v>3119.1500000000005</v>
      </c>
      <c r="J419" s="38">
        <v>3149.3</v>
      </c>
      <c r="K419" s="31">
        <v>3089</v>
      </c>
      <c r="L419" s="31">
        <v>3040.05</v>
      </c>
      <c r="M419" s="31">
        <v>0.3236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553.54999999999995</v>
      </c>
      <c r="D420" s="38">
        <v>559.75</v>
      </c>
      <c r="E420" s="38">
        <v>545.04999999999995</v>
      </c>
      <c r="F420" s="38">
        <v>536.54999999999995</v>
      </c>
      <c r="G420" s="38">
        <v>521.84999999999991</v>
      </c>
      <c r="H420" s="38">
        <v>568.25</v>
      </c>
      <c r="I420" s="38">
        <v>582.95000000000005</v>
      </c>
      <c r="J420" s="38">
        <v>591.45000000000005</v>
      </c>
      <c r="K420" s="31">
        <v>574.45000000000005</v>
      </c>
      <c r="L420" s="31">
        <v>551.25</v>
      </c>
      <c r="M420" s="31">
        <v>2.4331100000000001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819.6</v>
      </c>
      <c r="D421" s="38">
        <v>817.7833333333333</v>
      </c>
      <c r="E421" s="38">
        <v>808.31666666666661</v>
      </c>
      <c r="F421" s="38">
        <v>797.0333333333333</v>
      </c>
      <c r="G421" s="38">
        <v>787.56666666666661</v>
      </c>
      <c r="H421" s="38">
        <v>829.06666666666661</v>
      </c>
      <c r="I421" s="38">
        <v>838.5333333333333</v>
      </c>
      <c r="J421" s="38">
        <v>849.81666666666661</v>
      </c>
      <c r="K421" s="31">
        <v>827.25</v>
      </c>
      <c r="L421" s="31">
        <v>806.5</v>
      </c>
      <c r="M421" s="31">
        <v>0.73058999999999996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24432.5</v>
      </c>
      <c r="D422" s="38">
        <v>24331.966666666664</v>
      </c>
      <c r="E422" s="38">
        <v>24104.133333333328</v>
      </c>
      <c r="F422" s="38">
        <v>23775.766666666663</v>
      </c>
      <c r="G422" s="38">
        <v>23547.933333333327</v>
      </c>
      <c r="H422" s="38">
        <v>24660.333333333328</v>
      </c>
      <c r="I422" s="38">
        <v>24888.166666666664</v>
      </c>
      <c r="J422" s="38">
        <v>25216.533333333329</v>
      </c>
      <c r="K422" s="31">
        <v>24559.8</v>
      </c>
      <c r="L422" s="31">
        <v>24003.599999999999</v>
      </c>
      <c r="M422" s="31">
        <v>0.43292000000000003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1802.25</v>
      </c>
      <c r="D423" s="38">
        <v>1799.7166666666665</v>
      </c>
      <c r="E423" s="38">
        <v>1771.4333333333329</v>
      </c>
      <c r="F423" s="38">
        <v>1740.6166666666666</v>
      </c>
      <c r="G423" s="38">
        <v>1712.333333333333</v>
      </c>
      <c r="H423" s="38">
        <v>1830.5333333333328</v>
      </c>
      <c r="I423" s="38">
        <v>1858.8166666666662</v>
      </c>
      <c r="J423" s="38">
        <v>1889.6333333333328</v>
      </c>
      <c r="K423" s="31">
        <v>1828</v>
      </c>
      <c r="L423" s="31">
        <v>1768.9</v>
      </c>
      <c r="M423" s="31">
        <v>26.316210000000002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359.6</v>
      </c>
      <c r="D424" s="38">
        <v>361.06666666666666</v>
      </c>
      <c r="E424" s="38">
        <v>354.63333333333333</v>
      </c>
      <c r="F424" s="38">
        <v>349.66666666666669</v>
      </c>
      <c r="G424" s="38">
        <v>343.23333333333335</v>
      </c>
      <c r="H424" s="38">
        <v>366.0333333333333</v>
      </c>
      <c r="I424" s="38">
        <v>372.46666666666658</v>
      </c>
      <c r="J424" s="38">
        <v>377.43333333333328</v>
      </c>
      <c r="K424" s="31">
        <v>367.5</v>
      </c>
      <c r="L424" s="31">
        <v>356.1</v>
      </c>
      <c r="M424" s="31">
        <v>2.4658899999999999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3710</v>
      </c>
      <c r="D425" s="38">
        <v>3723.0833333333335</v>
      </c>
      <c r="E425" s="38">
        <v>3687.166666666667</v>
      </c>
      <c r="F425" s="38">
        <v>3664.3333333333335</v>
      </c>
      <c r="G425" s="38">
        <v>3628.416666666667</v>
      </c>
      <c r="H425" s="38">
        <v>3745.916666666667</v>
      </c>
      <c r="I425" s="38">
        <v>3781.8333333333339</v>
      </c>
      <c r="J425" s="38">
        <v>3804.666666666667</v>
      </c>
      <c r="K425" s="31">
        <v>3759</v>
      </c>
      <c r="L425" s="31">
        <v>3700.25</v>
      </c>
      <c r="M425" s="31">
        <v>2.2954699999999999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44</v>
      </c>
      <c r="D426" s="38">
        <v>43.266666666666673</v>
      </c>
      <c r="E426" s="38">
        <v>42.133333333333347</v>
      </c>
      <c r="F426" s="38">
        <v>40.266666666666673</v>
      </c>
      <c r="G426" s="38">
        <v>39.133333333333347</v>
      </c>
      <c r="H426" s="38">
        <v>45.133333333333347</v>
      </c>
      <c r="I426" s="38">
        <v>46.266666666666673</v>
      </c>
      <c r="J426" s="38">
        <v>48.133333333333347</v>
      </c>
      <c r="K426" s="31">
        <v>44.4</v>
      </c>
      <c r="L426" s="31">
        <v>41.4</v>
      </c>
      <c r="M426" s="31">
        <v>307.34460000000001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5053.55</v>
      </c>
      <c r="D427" s="38">
        <v>5056.7500000000009</v>
      </c>
      <c r="E427" s="38">
        <v>5017.9000000000015</v>
      </c>
      <c r="F427" s="38">
        <v>4982.2500000000009</v>
      </c>
      <c r="G427" s="38">
        <v>4943.4000000000015</v>
      </c>
      <c r="H427" s="38">
        <v>5092.4000000000015</v>
      </c>
      <c r="I427" s="38">
        <v>5131.2500000000018</v>
      </c>
      <c r="J427" s="38">
        <v>5166.9000000000015</v>
      </c>
      <c r="K427" s="31">
        <v>5095.6000000000004</v>
      </c>
      <c r="L427" s="31">
        <v>5021.1000000000004</v>
      </c>
      <c r="M427" s="31">
        <v>8.6669999999999997E-2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547.79999999999995</v>
      </c>
      <c r="D428" s="38">
        <v>548</v>
      </c>
      <c r="E428" s="38">
        <v>542</v>
      </c>
      <c r="F428" s="38">
        <v>536.20000000000005</v>
      </c>
      <c r="G428" s="38">
        <v>530.20000000000005</v>
      </c>
      <c r="H428" s="38">
        <v>553.79999999999995</v>
      </c>
      <c r="I428" s="38">
        <v>559.79999999999995</v>
      </c>
      <c r="J428" s="38">
        <v>565.59999999999991</v>
      </c>
      <c r="K428" s="31">
        <v>554</v>
      </c>
      <c r="L428" s="31">
        <v>542.20000000000005</v>
      </c>
      <c r="M428" s="31">
        <v>2.6616900000000001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3708</v>
      </c>
      <c r="D429" s="38">
        <v>3720.85</v>
      </c>
      <c r="E429" s="38">
        <v>3684.75</v>
      </c>
      <c r="F429" s="38">
        <v>3661.5</v>
      </c>
      <c r="G429" s="38">
        <v>3625.4</v>
      </c>
      <c r="H429" s="38">
        <v>3744.1</v>
      </c>
      <c r="I429" s="38">
        <v>3780.1999999999994</v>
      </c>
      <c r="J429" s="38">
        <v>3803.45</v>
      </c>
      <c r="K429" s="31">
        <v>3756.95</v>
      </c>
      <c r="L429" s="31">
        <v>3697.6</v>
      </c>
      <c r="M429" s="31">
        <v>0.24615000000000001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515.79999999999995</v>
      </c>
      <c r="D430" s="38">
        <v>514.0333333333333</v>
      </c>
      <c r="E430" s="38">
        <v>510.81666666666661</v>
      </c>
      <c r="F430" s="38">
        <v>505.83333333333331</v>
      </c>
      <c r="G430" s="38">
        <v>502.61666666666662</v>
      </c>
      <c r="H430" s="38">
        <v>519.01666666666665</v>
      </c>
      <c r="I430" s="38">
        <v>522.23333333333335</v>
      </c>
      <c r="J430" s="38">
        <v>527.21666666666658</v>
      </c>
      <c r="K430" s="31">
        <v>517.25</v>
      </c>
      <c r="L430" s="31">
        <v>509.05</v>
      </c>
      <c r="M430" s="31">
        <v>8.6680700000000002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999.05</v>
      </c>
      <c r="D431" s="38">
        <v>999.48333333333323</v>
      </c>
      <c r="E431" s="38">
        <v>989.96666666666647</v>
      </c>
      <c r="F431" s="38">
        <v>980.88333333333321</v>
      </c>
      <c r="G431" s="38">
        <v>971.36666666666645</v>
      </c>
      <c r="H431" s="38">
        <v>1008.5666666666665</v>
      </c>
      <c r="I431" s="38">
        <v>1018.0833333333331</v>
      </c>
      <c r="J431" s="38">
        <v>1027.1666666666665</v>
      </c>
      <c r="K431" s="31">
        <v>1009</v>
      </c>
      <c r="L431" s="31">
        <v>990.4</v>
      </c>
      <c r="M431" s="31">
        <v>1.3267899999999999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218.65</v>
      </c>
      <c r="D432" s="38">
        <v>215.04999999999998</v>
      </c>
      <c r="E432" s="38">
        <v>210.09999999999997</v>
      </c>
      <c r="F432" s="38">
        <v>201.54999999999998</v>
      </c>
      <c r="G432" s="38">
        <v>196.59999999999997</v>
      </c>
      <c r="H432" s="38">
        <v>223.59999999999997</v>
      </c>
      <c r="I432" s="38">
        <v>228.54999999999995</v>
      </c>
      <c r="J432" s="38">
        <v>237.09999999999997</v>
      </c>
      <c r="K432" s="31">
        <v>220</v>
      </c>
      <c r="L432" s="31">
        <v>206.5</v>
      </c>
      <c r="M432" s="31">
        <v>36.981050000000003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2224.65</v>
      </c>
      <c r="D433" s="38">
        <v>2243.2166666666667</v>
      </c>
      <c r="E433" s="38">
        <v>2201.4333333333334</v>
      </c>
      <c r="F433" s="38">
        <v>2178.2166666666667</v>
      </c>
      <c r="G433" s="38">
        <v>2136.4333333333334</v>
      </c>
      <c r="H433" s="38">
        <v>2266.4333333333334</v>
      </c>
      <c r="I433" s="38">
        <v>2308.2166666666672</v>
      </c>
      <c r="J433" s="38">
        <v>2331.4333333333334</v>
      </c>
      <c r="K433" s="31">
        <v>2285</v>
      </c>
      <c r="L433" s="31">
        <v>2220</v>
      </c>
      <c r="M433" s="31">
        <v>8.1306200000000004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596.79999999999995</v>
      </c>
      <c r="D434" s="38">
        <v>589.99999999999989</v>
      </c>
      <c r="E434" s="38">
        <v>578.8499999999998</v>
      </c>
      <c r="F434" s="38">
        <v>560.89999999999986</v>
      </c>
      <c r="G434" s="38">
        <v>549.74999999999977</v>
      </c>
      <c r="H434" s="38">
        <v>607.94999999999982</v>
      </c>
      <c r="I434" s="38">
        <v>619.09999999999991</v>
      </c>
      <c r="J434" s="38">
        <v>637.04999999999984</v>
      </c>
      <c r="K434" s="31">
        <v>601.15</v>
      </c>
      <c r="L434" s="31">
        <v>572.04999999999995</v>
      </c>
      <c r="M434" s="31">
        <v>7.4615200000000002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149.30000000000001</v>
      </c>
      <c r="D435" s="38">
        <v>149.98333333333335</v>
      </c>
      <c r="E435" s="38">
        <v>148.16666666666669</v>
      </c>
      <c r="F435" s="38">
        <v>147.03333333333333</v>
      </c>
      <c r="G435" s="38">
        <v>145.21666666666667</v>
      </c>
      <c r="H435" s="38">
        <v>151.1166666666667</v>
      </c>
      <c r="I435" s="38">
        <v>152.93333333333337</v>
      </c>
      <c r="J435" s="38">
        <v>154.06666666666672</v>
      </c>
      <c r="K435" s="31">
        <v>151.80000000000001</v>
      </c>
      <c r="L435" s="31">
        <v>148.85</v>
      </c>
      <c r="M435" s="31">
        <v>6.4030899999999997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448.65</v>
      </c>
      <c r="D436" s="38">
        <v>446.83333333333331</v>
      </c>
      <c r="E436" s="38">
        <v>443.86666666666662</v>
      </c>
      <c r="F436" s="38">
        <v>439.08333333333331</v>
      </c>
      <c r="G436" s="38">
        <v>436.11666666666662</v>
      </c>
      <c r="H436" s="38">
        <v>451.61666666666662</v>
      </c>
      <c r="I436" s="38">
        <v>454.58333333333331</v>
      </c>
      <c r="J436" s="38">
        <v>459.36666666666662</v>
      </c>
      <c r="K436" s="31">
        <v>449.8</v>
      </c>
      <c r="L436" s="31">
        <v>442.05</v>
      </c>
      <c r="M436" s="31">
        <v>2.7154600000000002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2650.4</v>
      </c>
      <c r="D437" s="38">
        <v>2645.1333333333332</v>
      </c>
      <c r="E437" s="38">
        <v>2625.2666666666664</v>
      </c>
      <c r="F437" s="38">
        <v>2600.1333333333332</v>
      </c>
      <c r="G437" s="38">
        <v>2580.2666666666664</v>
      </c>
      <c r="H437" s="38">
        <v>2670.2666666666664</v>
      </c>
      <c r="I437" s="38">
        <v>2690.1333333333332</v>
      </c>
      <c r="J437" s="38">
        <v>2715.2666666666664</v>
      </c>
      <c r="K437" s="31">
        <v>2665</v>
      </c>
      <c r="L437" s="31">
        <v>2620</v>
      </c>
      <c r="M437" s="31">
        <v>0.39545999999999998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1229.9000000000001</v>
      </c>
      <c r="D438" s="38">
        <v>1229.3166666666666</v>
      </c>
      <c r="E438" s="38">
        <v>1213.6333333333332</v>
      </c>
      <c r="F438" s="38">
        <v>1197.3666666666666</v>
      </c>
      <c r="G438" s="38">
        <v>1181.6833333333332</v>
      </c>
      <c r="H438" s="38">
        <v>1245.5833333333333</v>
      </c>
      <c r="I438" s="38">
        <v>1261.2666666666667</v>
      </c>
      <c r="J438" s="38">
        <v>1277.5333333333333</v>
      </c>
      <c r="K438" s="31">
        <v>1245</v>
      </c>
      <c r="L438" s="31">
        <v>1213.05</v>
      </c>
      <c r="M438" s="31">
        <v>0.92442000000000002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1044.7</v>
      </c>
      <c r="D439" s="38">
        <v>1048.3500000000001</v>
      </c>
      <c r="E439" s="38">
        <v>1039.0000000000002</v>
      </c>
      <c r="F439" s="38">
        <v>1033.3000000000002</v>
      </c>
      <c r="G439" s="38">
        <v>1023.9500000000003</v>
      </c>
      <c r="H439" s="38">
        <v>1054.0500000000002</v>
      </c>
      <c r="I439" s="38">
        <v>1063.4000000000001</v>
      </c>
      <c r="J439" s="38">
        <v>1069.1000000000001</v>
      </c>
      <c r="K439" s="31">
        <v>1057.7</v>
      </c>
      <c r="L439" s="31">
        <v>1042.6500000000001</v>
      </c>
      <c r="M439" s="31">
        <v>18.407160000000001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284.10000000000002</v>
      </c>
      <c r="D440" s="38">
        <v>283.5</v>
      </c>
      <c r="E440" s="38">
        <v>281.55</v>
      </c>
      <c r="F440" s="38">
        <v>279</v>
      </c>
      <c r="G440" s="38">
        <v>277.05</v>
      </c>
      <c r="H440" s="38">
        <v>286.05</v>
      </c>
      <c r="I440" s="38">
        <v>288.00000000000006</v>
      </c>
      <c r="J440" s="38">
        <v>290.55</v>
      </c>
      <c r="K440" s="31">
        <v>285.45</v>
      </c>
      <c r="L440" s="31">
        <v>280.95</v>
      </c>
      <c r="M440" s="31">
        <v>4.3075099999999997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443.45</v>
      </c>
      <c r="D441" s="38">
        <v>443.56666666666666</v>
      </c>
      <c r="E441" s="38">
        <v>440.18333333333334</v>
      </c>
      <c r="F441" s="38">
        <v>436.91666666666669</v>
      </c>
      <c r="G441" s="38">
        <v>433.53333333333336</v>
      </c>
      <c r="H441" s="38">
        <v>446.83333333333331</v>
      </c>
      <c r="I441" s="38">
        <v>450.21666666666664</v>
      </c>
      <c r="J441" s="38">
        <v>453.48333333333329</v>
      </c>
      <c r="K441" s="31">
        <v>446.95</v>
      </c>
      <c r="L441" s="31">
        <v>440.3</v>
      </c>
      <c r="M441" s="31">
        <v>4.1105499999999999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415.2</v>
      </c>
      <c r="D442" s="38">
        <v>414.66666666666669</v>
      </c>
      <c r="E442" s="38">
        <v>407.73333333333335</v>
      </c>
      <c r="F442" s="38">
        <v>400.26666666666665</v>
      </c>
      <c r="G442" s="38">
        <v>393.33333333333331</v>
      </c>
      <c r="H442" s="38">
        <v>422.13333333333338</v>
      </c>
      <c r="I442" s="38">
        <v>429.06666666666666</v>
      </c>
      <c r="J442" s="38">
        <v>436.53333333333342</v>
      </c>
      <c r="K442" s="31">
        <v>421.6</v>
      </c>
      <c r="L442" s="31">
        <v>407.2</v>
      </c>
      <c r="M442" s="31">
        <v>1.7275499999999999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3197.55</v>
      </c>
      <c r="D443" s="38">
        <v>3222.4666666666667</v>
      </c>
      <c r="E443" s="38">
        <v>3161.9333333333334</v>
      </c>
      <c r="F443" s="38">
        <v>3126.3166666666666</v>
      </c>
      <c r="G443" s="38">
        <v>3065.7833333333333</v>
      </c>
      <c r="H443" s="38">
        <v>3258.0833333333335</v>
      </c>
      <c r="I443" s="38">
        <v>3318.6166666666672</v>
      </c>
      <c r="J443" s="38">
        <v>3354.2333333333336</v>
      </c>
      <c r="K443" s="31">
        <v>3283</v>
      </c>
      <c r="L443" s="31">
        <v>3186.85</v>
      </c>
      <c r="M443" s="31">
        <v>0.38390000000000002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485.2</v>
      </c>
      <c r="D444" s="38">
        <v>484.7</v>
      </c>
      <c r="E444" s="38">
        <v>482.54999999999995</v>
      </c>
      <c r="F444" s="38">
        <v>479.9</v>
      </c>
      <c r="G444" s="38">
        <v>477.74999999999994</v>
      </c>
      <c r="H444" s="38">
        <v>487.34999999999997</v>
      </c>
      <c r="I444" s="38">
        <v>489.49999999999994</v>
      </c>
      <c r="J444" s="38">
        <v>492.15</v>
      </c>
      <c r="K444" s="31">
        <v>486.85</v>
      </c>
      <c r="L444" s="31">
        <v>482.05</v>
      </c>
      <c r="M444" s="31">
        <v>2.0526300000000002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17.399999999999999</v>
      </c>
      <c r="D445" s="38">
        <v>17.649999999999999</v>
      </c>
      <c r="E445" s="38">
        <v>17.149999999999999</v>
      </c>
      <c r="F445" s="38">
        <v>16.899999999999999</v>
      </c>
      <c r="G445" s="38">
        <v>16.399999999999999</v>
      </c>
      <c r="H445" s="38">
        <v>17.899999999999999</v>
      </c>
      <c r="I445" s="38">
        <v>18.399999999999999</v>
      </c>
      <c r="J445" s="38">
        <v>18.649999999999999</v>
      </c>
      <c r="K445" s="31">
        <v>18.149999999999999</v>
      </c>
      <c r="L445" s="31">
        <v>17.399999999999999</v>
      </c>
      <c r="M445" s="31">
        <v>2647.3740600000001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264.10000000000002</v>
      </c>
      <c r="D446" s="38">
        <v>264.93333333333334</v>
      </c>
      <c r="E446" s="38">
        <v>260.76666666666665</v>
      </c>
      <c r="F446" s="38">
        <v>257.43333333333334</v>
      </c>
      <c r="G446" s="38">
        <v>253.26666666666665</v>
      </c>
      <c r="H446" s="38">
        <v>268.26666666666665</v>
      </c>
      <c r="I446" s="38">
        <v>272.43333333333328</v>
      </c>
      <c r="J446" s="38">
        <v>275.76666666666665</v>
      </c>
      <c r="K446" s="31">
        <v>269.10000000000002</v>
      </c>
      <c r="L446" s="31">
        <v>261.60000000000002</v>
      </c>
      <c r="M446" s="31">
        <v>3.1675300000000002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289.8</v>
      </c>
      <c r="D447" s="38">
        <v>290.26666666666665</v>
      </c>
      <c r="E447" s="38">
        <v>287.58333333333331</v>
      </c>
      <c r="F447" s="38">
        <v>285.36666666666667</v>
      </c>
      <c r="G447" s="38">
        <v>282.68333333333334</v>
      </c>
      <c r="H447" s="38">
        <v>292.48333333333329</v>
      </c>
      <c r="I447" s="38">
        <v>295.16666666666669</v>
      </c>
      <c r="J447" s="38">
        <v>297.38333333333327</v>
      </c>
      <c r="K447" s="31">
        <v>292.95</v>
      </c>
      <c r="L447" s="31">
        <v>288.05</v>
      </c>
      <c r="M447" s="31">
        <v>3.74546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754.95</v>
      </c>
      <c r="D448" s="38">
        <v>752</v>
      </c>
      <c r="E448" s="38">
        <v>743.3</v>
      </c>
      <c r="F448" s="38">
        <v>731.65</v>
      </c>
      <c r="G448" s="38">
        <v>722.94999999999993</v>
      </c>
      <c r="H448" s="38">
        <v>763.65</v>
      </c>
      <c r="I448" s="38">
        <v>772.35</v>
      </c>
      <c r="J448" s="38">
        <v>784</v>
      </c>
      <c r="K448" s="31">
        <v>760.7</v>
      </c>
      <c r="L448" s="31">
        <v>740.35</v>
      </c>
      <c r="M448" s="31">
        <v>6.9891199999999998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1040.55</v>
      </c>
      <c r="D449" s="38">
        <v>1033.8833333333332</v>
      </c>
      <c r="E449" s="38">
        <v>1022.6666666666665</v>
      </c>
      <c r="F449" s="38">
        <v>1004.7833333333333</v>
      </c>
      <c r="G449" s="38">
        <v>993.56666666666661</v>
      </c>
      <c r="H449" s="38">
        <v>1051.7666666666664</v>
      </c>
      <c r="I449" s="38">
        <v>1062.9833333333331</v>
      </c>
      <c r="J449" s="38">
        <v>1080.8666666666663</v>
      </c>
      <c r="K449" s="31">
        <v>1045.0999999999999</v>
      </c>
      <c r="L449" s="31">
        <v>1016</v>
      </c>
      <c r="M449" s="31">
        <v>4.7617200000000004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1007.35</v>
      </c>
      <c r="D450" s="38">
        <v>1009.1333333333332</v>
      </c>
      <c r="E450" s="38">
        <v>1001.7666666666664</v>
      </c>
      <c r="F450" s="38">
        <v>996.18333333333317</v>
      </c>
      <c r="G450" s="38">
        <v>988.81666666666638</v>
      </c>
      <c r="H450" s="38">
        <v>1014.7166666666665</v>
      </c>
      <c r="I450" s="38">
        <v>1022.0833333333333</v>
      </c>
      <c r="J450" s="38">
        <v>1027.6666666666665</v>
      </c>
      <c r="K450" s="31">
        <v>1016.5</v>
      </c>
      <c r="L450" s="31">
        <v>1003.55</v>
      </c>
      <c r="M450" s="31">
        <v>6.1230000000000002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1538.4</v>
      </c>
      <c r="D451" s="38">
        <v>1541.3333333333333</v>
      </c>
      <c r="E451" s="38">
        <v>1527.6666666666665</v>
      </c>
      <c r="F451" s="38">
        <v>1516.9333333333332</v>
      </c>
      <c r="G451" s="38">
        <v>1503.2666666666664</v>
      </c>
      <c r="H451" s="38">
        <v>1552.0666666666666</v>
      </c>
      <c r="I451" s="38">
        <v>1565.7333333333331</v>
      </c>
      <c r="J451" s="38">
        <v>1576.4666666666667</v>
      </c>
      <c r="K451" s="31">
        <v>1555</v>
      </c>
      <c r="L451" s="31">
        <v>1530.6</v>
      </c>
      <c r="M451" s="31">
        <v>4.4512600000000004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845.9</v>
      </c>
      <c r="D452" s="38">
        <v>849.43333333333339</v>
      </c>
      <c r="E452" s="38">
        <v>837.61666666666679</v>
      </c>
      <c r="F452" s="38">
        <v>829.33333333333337</v>
      </c>
      <c r="G452" s="38">
        <v>817.51666666666677</v>
      </c>
      <c r="H452" s="38">
        <v>857.71666666666681</v>
      </c>
      <c r="I452" s="38">
        <v>869.53333333333342</v>
      </c>
      <c r="J452" s="38">
        <v>877.81666666666683</v>
      </c>
      <c r="K452" s="31">
        <v>861.25</v>
      </c>
      <c r="L452" s="31">
        <v>841.15</v>
      </c>
      <c r="M452" s="31">
        <v>25.37154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7553.05</v>
      </c>
      <c r="D453" s="38">
        <v>7548.1166666666659</v>
      </c>
      <c r="E453" s="38">
        <v>7511.2333333333318</v>
      </c>
      <c r="F453" s="38">
        <v>7469.4166666666661</v>
      </c>
      <c r="G453" s="38">
        <v>7432.5333333333319</v>
      </c>
      <c r="H453" s="38">
        <v>7589.9333333333316</v>
      </c>
      <c r="I453" s="38">
        <v>7626.8166666666648</v>
      </c>
      <c r="J453" s="38">
        <v>7668.6333333333314</v>
      </c>
      <c r="K453" s="31">
        <v>7585</v>
      </c>
      <c r="L453" s="31">
        <v>7506.3</v>
      </c>
      <c r="M453" s="31">
        <v>0.75249999999999995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2329.35</v>
      </c>
      <c r="D454" s="38">
        <v>2335.8166666666671</v>
      </c>
      <c r="E454" s="38">
        <v>2313.6333333333341</v>
      </c>
      <c r="F454" s="38">
        <v>2297.916666666667</v>
      </c>
      <c r="G454" s="38">
        <v>2275.733333333334</v>
      </c>
      <c r="H454" s="38">
        <v>2351.5333333333342</v>
      </c>
      <c r="I454" s="38">
        <v>2373.7166666666676</v>
      </c>
      <c r="J454" s="38">
        <v>2389.4333333333343</v>
      </c>
      <c r="K454" s="31">
        <v>2358</v>
      </c>
      <c r="L454" s="31">
        <v>2320.1</v>
      </c>
      <c r="M454" s="31">
        <v>0.27360000000000001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588.25</v>
      </c>
      <c r="D455" s="38">
        <v>588.73333333333335</v>
      </c>
      <c r="E455" s="38">
        <v>584.4666666666667</v>
      </c>
      <c r="F455" s="38">
        <v>580.68333333333339</v>
      </c>
      <c r="G455" s="38">
        <v>576.41666666666674</v>
      </c>
      <c r="H455" s="38">
        <v>592.51666666666665</v>
      </c>
      <c r="I455" s="38">
        <v>596.7833333333333</v>
      </c>
      <c r="J455" s="38">
        <v>600.56666666666661</v>
      </c>
      <c r="K455" s="31">
        <v>593</v>
      </c>
      <c r="L455" s="31">
        <v>584.95000000000005</v>
      </c>
      <c r="M455" s="31">
        <v>87.159189999999995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310.7</v>
      </c>
      <c r="D456" s="38">
        <v>309.88333333333333</v>
      </c>
      <c r="E456" s="38">
        <v>307.81666666666666</v>
      </c>
      <c r="F456" s="38">
        <v>304.93333333333334</v>
      </c>
      <c r="G456" s="38">
        <v>302.86666666666667</v>
      </c>
      <c r="H456" s="38">
        <v>312.76666666666665</v>
      </c>
      <c r="I456" s="38">
        <v>314.83333333333326</v>
      </c>
      <c r="J456" s="38">
        <v>317.71666666666664</v>
      </c>
      <c r="K456" s="31">
        <v>311.95</v>
      </c>
      <c r="L456" s="31">
        <v>307</v>
      </c>
      <c r="M456" s="31">
        <v>14.100300000000001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221.7</v>
      </c>
      <c r="D457" s="38">
        <v>222</v>
      </c>
      <c r="E457" s="38">
        <v>220.25</v>
      </c>
      <c r="F457" s="38">
        <v>218.8</v>
      </c>
      <c r="G457" s="38">
        <v>217.05</v>
      </c>
      <c r="H457" s="38">
        <v>223.45</v>
      </c>
      <c r="I457" s="38">
        <v>225.2</v>
      </c>
      <c r="J457" s="38">
        <v>226.64999999999998</v>
      </c>
      <c r="K457" s="31">
        <v>223.75</v>
      </c>
      <c r="L457" s="31">
        <v>220.55</v>
      </c>
      <c r="M457" s="31">
        <v>58.793419999999998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112.95</v>
      </c>
      <c r="D458" s="38">
        <v>112.89999999999999</v>
      </c>
      <c r="E458" s="38">
        <v>112.24999999999999</v>
      </c>
      <c r="F458" s="38">
        <v>111.55</v>
      </c>
      <c r="G458" s="38">
        <v>110.89999999999999</v>
      </c>
      <c r="H458" s="38">
        <v>113.59999999999998</v>
      </c>
      <c r="I458" s="38">
        <v>114.24999999999999</v>
      </c>
      <c r="J458" s="38">
        <v>114.94999999999997</v>
      </c>
      <c r="K458" s="31">
        <v>113.55</v>
      </c>
      <c r="L458" s="31">
        <v>112.2</v>
      </c>
      <c r="M458" s="31">
        <v>278.77179999999998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733.1</v>
      </c>
      <c r="D459" s="38">
        <v>730.01666666666677</v>
      </c>
      <c r="E459" s="38">
        <v>725.08333333333348</v>
      </c>
      <c r="F459" s="38">
        <v>717.06666666666672</v>
      </c>
      <c r="G459" s="38">
        <v>712.13333333333344</v>
      </c>
      <c r="H459" s="38">
        <v>738.03333333333353</v>
      </c>
      <c r="I459" s="38">
        <v>742.9666666666667</v>
      </c>
      <c r="J459" s="38">
        <v>750.98333333333358</v>
      </c>
      <c r="K459" s="31">
        <v>734.95</v>
      </c>
      <c r="L459" s="31">
        <v>722</v>
      </c>
      <c r="M459" s="31">
        <v>0.47538000000000002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1527.65</v>
      </c>
      <c r="D460" s="38">
        <v>1537.8999999999999</v>
      </c>
      <c r="E460" s="38">
        <v>1510.4999999999998</v>
      </c>
      <c r="F460" s="38">
        <v>1493.35</v>
      </c>
      <c r="G460" s="38">
        <v>1465.9499999999998</v>
      </c>
      <c r="H460" s="38">
        <v>1555.0499999999997</v>
      </c>
      <c r="I460" s="38">
        <v>1582.4499999999998</v>
      </c>
      <c r="J460" s="38">
        <v>1599.5999999999997</v>
      </c>
      <c r="K460" s="31">
        <v>1565.3</v>
      </c>
      <c r="L460" s="31">
        <v>1520.75</v>
      </c>
      <c r="M460" s="31">
        <v>0.27765000000000001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416.3</v>
      </c>
      <c r="D461" s="38">
        <v>416.13333333333338</v>
      </c>
      <c r="E461" s="38">
        <v>413.26666666666677</v>
      </c>
      <c r="F461" s="38">
        <v>410.23333333333341</v>
      </c>
      <c r="G461" s="38">
        <v>407.36666666666679</v>
      </c>
      <c r="H461" s="38">
        <v>419.16666666666674</v>
      </c>
      <c r="I461" s="38">
        <v>422.03333333333342</v>
      </c>
      <c r="J461" s="38">
        <v>425.06666666666672</v>
      </c>
      <c r="K461" s="31">
        <v>419</v>
      </c>
      <c r="L461" s="31">
        <v>413.1</v>
      </c>
      <c r="M461" s="31">
        <v>0.55908999999999998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3319.95</v>
      </c>
      <c r="D462" s="38">
        <v>3317.9833333333336</v>
      </c>
      <c r="E462" s="38">
        <v>3306.9666666666672</v>
      </c>
      <c r="F462" s="38">
        <v>3293.9833333333336</v>
      </c>
      <c r="G462" s="38">
        <v>3282.9666666666672</v>
      </c>
      <c r="H462" s="38">
        <v>3330.9666666666672</v>
      </c>
      <c r="I462" s="38">
        <v>3341.9833333333336</v>
      </c>
      <c r="J462" s="38">
        <v>3354.9666666666672</v>
      </c>
      <c r="K462" s="31">
        <v>3329</v>
      </c>
      <c r="L462" s="31">
        <v>3305</v>
      </c>
      <c r="M462" s="31">
        <v>14.53008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2409.5</v>
      </c>
      <c r="D463" s="38">
        <v>2421.5</v>
      </c>
      <c r="E463" s="38">
        <v>2378</v>
      </c>
      <c r="F463" s="38">
        <v>2346.5</v>
      </c>
      <c r="G463" s="38">
        <v>2303</v>
      </c>
      <c r="H463" s="38">
        <v>2453</v>
      </c>
      <c r="I463" s="38">
        <v>2496.5</v>
      </c>
      <c r="J463" s="38">
        <v>2528</v>
      </c>
      <c r="K463" s="31">
        <v>2465</v>
      </c>
      <c r="L463" s="31">
        <v>2390</v>
      </c>
      <c r="M463" s="31">
        <v>0.11194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1175</v>
      </c>
      <c r="D464" s="38">
        <v>1168.8166666666666</v>
      </c>
      <c r="E464" s="38">
        <v>1152.6833333333332</v>
      </c>
      <c r="F464" s="38">
        <v>1130.3666666666666</v>
      </c>
      <c r="G464" s="38">
        <v>1114.2333333333331</v>
      </c>
      <c r="H464" s="38">
        <v>1191.1333333333332</v>
      </c>
      <c r="I464" s="38">
        <v>1207.2666666666664</v>
      </c>
      <c r="J464" s="38">
        <v>1229.5833333333333</v>
      </c>
      <c r="K464" s="31">
        <v>1184.95</v>
      </c>
      <c r="L464" s="31">
        <v>1146.5</v>
      </c>
      <c r="M464" s="31">
        <v>37.328380000000003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710.9</v>
      </c>
      <c r="D465" s="38">
        <v>711.88333333333333</v>
      </c>
      <c r="E465" s="38">
        <v>706.76666666666665</v>
      </c>
      <c r="F465" s="38">
        <v>702.63333333333333</v>
      </c>
      <c r="G465" s="38">
        <v>697.51666666666665</v>
      </c>
      <c r="H465" s="38">
        <v>716.01666666666665</v>
      </c>
      <c r="I465" s="38">
        <v>721.13333333333321</v>
      </c>
      <c r="J465" s="38">
        <v>725.26666666666665</v>
      </c>
      <c r="K465" s="31">
        <v>717</v>
      </c>
      <c r="L465" s="31">
        <v>707.75</v>
      </c>
      <c r="M465" s="31">
        <v>2.0714700000000001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2252.1999999999998</v>
      </c>
      <c r="D466" s="38">
        <v>2265.35</v>
      </c>
      <c r="E466" s="38">
        <v>2236.85</v>
      </c>
      <c r="F466" s="38">
        <v>2221.5</v>
      </c>
      <c r="G466" s="38">
        <v>2193</v>
      </c>
      <c r="H466" s="38">
        <v>2280.6999999999998</v>
      </c>
      <c r="I466" s="38">
        <v>2309.1999999999998</v>
      </c>
      <c r="J466" s="38">
        <v>2324.5499999999997</v>
      </c>
      <c r="K466" s="31">
        <v>2293.85</v>
      </c>
      <c r="L466" s="31">
        <v>2250</v>
      </c>
      <c r="M466" s="31">
        <v>0.21831999999999999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3156.75</v>
      </c>
      <c r="D467" s="38">
        <v>3162.9666666666667</v>
      </c>
      <c r="E467" s="38">
        <v>3136.0333333333333</v>
      </c>
      <c r="F467" s="38">
        <v>3115.3166666666666</v>
      </c>
      <c r="G467" s="38">
        <v>3088.3833333333332</v>
      </c>
      <c r="H467" s="38">
        <v>3183.6833333333334</v>
      </c>
      <c r="I467" s="38">
        <v>3210.6166666666668</v>
      </c>
      <c r="J467" s="38">
        <v>3231.3333333333335</v>
      </c>
      <c r="K467" s="31">
        <v>3189.9</v>
      </c>
      <c r="L467" s="31">
        <v>3142.25</v>
      </c>
      <c r="M467" s="31">
        <v>1.05629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3330.55</v>
      </c>
      <c r="D468" s="38">
        <v>3328.25</v>
      </c>
      <c r="E468" s="38">
        <v>3308.25</v>
      </c>
      <c r="F468" s="38">
        <v>3285.95</v>
      </c>
      <c r="G468" s="38">
        <v>3265.95</v>
      </c>
      <c r="H468" s="38">
        <v>3350.55</v>
      </c>
      <c r="I468" s="38">
        <v>3370.55</v>
      </c>
      <c r="J468" s="38">
        <v>3392.8500000000004</v>
      </c>
      <c r="K468" s="31">
        <v>3348.25</v>
      </c>
      <c r="L468" s="31">
        <v>3305.95</v>
      </c>
      <c r="M468" s="31">
        <v>0.42847000000000002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3099.85</v>
      </c>
      <c r="D469" s="38">
        <v>3092.25</v>
      </c>
      <c r="E469" s="38">
        <v>3070.6</v>
      </c>
      <c r="F469" s="38">
        <v>3041.35</v>
      </c>
      <c r="G469" s="38">
        <v>3019.7</v>
      </c>
      <c r="H469" s="38">
        <v>3121.5</v>
      </c>
      <c r="I469" s="38">
        <v>3143.1499999999996</v>
      </c>
      <c r="J469" s="38">
        <v>3172.4</v>
      </c>
      <c r="K469" s="31">
        <v>3113.9</v>
      </c>
      <c r="L469" s="31">
        <v>3063</v>
      </c>
      <c r="M469" s="31">
        <v>6.4366300000000001</v>
      </c>
      <c r="N469" s="1"/>
      <c r="O469" s="1"/>
    </row>
    <row r="470" spans="1:15" ht="12.75" customHeight="1">
      <c r="A470" s="33">
        <v>460</v>
      </c>
      <c r="B470" s="58" t="s">
        <v>900</v>
      </c>
      <c r="C470" s="31">
        <v>431.8</v>
      </c>
      <c r="D470" s="38">
        <v>433.43333333333334</v>
      </c>
      <c r="E470" s="38">
        <v>428.91666666666669</v>
      </c>
      <c r="F470" s="38">
        <v>426.03333333333336</v>
      </c>
      <c r="G470" s="38">
        <v>421.51666666666671</v>
      </c>
      <c r="H470" s="38">
        <v>436.31666666666666</v>
      </c>
      <c r="I470" s="38">
        <v>440.83333333333331</v>
      </c>
      <c r="J470" s="38">
        <v>443.71666666666664</v>
      </c>
      <c r="K470" s="31">
        <v>437.95</v>
      </c>
      <c r="L470" s="31">
        <v>430.55</v>
      </c>
      <c r="M470" s="31">
        <v>0.55250999999999995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1886</v>
      </c>
      <c r="D471" s="38">
        <v>1886.6499999999999</v>
      </c>
      <c r="E471" s="38">
        <v>1865.9499999999998</v>
      </c>
      <c r="F471" s="38">
        <v>1845.8999999999999</v>
      </c>
      <c r="G471" s="38">
        <v>1825.1999999999998</v>
      </c>
      <c r="H471" s="38">
        <v>1906.6999999999998</v>
      </c>
      <c r="I471" s="38">
        <v>1927.4</v>
      </c>
      <c r="J471" s="38">
        <v>1947.4499999999998</v>
      </c>
      <c r="K471" s="31">
        <v>1907.35</v>
      </c>
      <c r="L471" s="31">
        <v>1866.6</v>
      </c>
      <c r="M471" s="31">
        <v>3.1030899999999999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609.70000000000005</v>
      </c>
      <c r="D472" s="38">
        <v>607.5</v>
      </c>
      <c r="E472" s="38">
        <v>595.1</v>
      </c>
      <c r="F472" s="38">
        <v>580.5</v>
      </c>
      <c r="G472" s="38">
        <v>568.1</v>
      </c>
      <c r="H472" s="38">
        <v>622.1</v>
      </c>
      <c r="I472" s="38">
        <v>634.50000000000011</v>
      </c>
      <c r="J472" s="38">
        <v>649.1</v>
      </c>
      <c r="K472" s="31">
        <v>619.9</v>
      </c>
      <c r="L472" s="31">
        <v>592.9</v>
      </c>
      <c r="M472" s="31">
        <v>13.67642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1731.7</v>
      </c>
      <c r="D473" s="38">
        <v>1726.5666666666666</v>
      </c>
      <c r="E473" s="38">
        <v>1707.1333333333332</v>
      </c>
      <c r="F473" s="38">
        <v>1682.5666666666666</v>
      </c>
      <c r="G473" s="38">
        <v>1663.1333333333332</v>
      </c>
      <c r="H473" s="38">
        <v>1751.1333333333332</v>
      </c>
      <c r="I473" s="38">
        <v>1770.5666666666666</v>
      </c>
      <c r="J473" s="38">
        <v>1795.1333333333332</v>
      </c>
      <c r="K473" s="31">
        <v>1746</v>
      </c>
      <c r="L473" s="31">
        <v>1702</v>
      </c>
      <c r="M473" s="31">
        <v>5.0276899999999998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33.35</v>
      </c>
      <c r="D474" s="38">
        <v>33.4</v>
      </c>
      <c r="E474" s="38">
        <v>33.199999999999996</v>
      </c>
      <c r="F474" s="38">
        <v>33.049999999999997</v>
      </c>
      <c r="G474" s="38">
        <v>32.849999999999994</v>
      </c>
      <c r="H474" s="38">
        <v>33.549999999999997</v>
      </c>
      <c r="I474" s="38">
        <v>33.75</v>
      </c>
      <c r="J474" s="38">
        <v>33.9</v>
      </c>
      <c r="K474" s="31">
        <v>33.6</v>
      </c>
      <c r="L474" s="31">
        <v>33.25</v>
      </c>
      <c r="M474" s="31">
        <v>43.209290000000003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398.5</v>
      </c>
      <c r="D475" s="38">
        <v>399.5</v>
      </c>
      <c r="E475" s="38">
        <v>395.5</v>
      </c>
      <c r="F475" s="38">
        <v>392.5</v>
      </c>
      <c r="G475" s="38">
        <v>388.5</v>
      </c>
      <c r="H475" s="38">
        <v>402.5</v>
      </c>
      <c r="I475" s="38">
        <v>406.5</v>
      </c>
      <c r="J475" s="38">
        <v>409.5</v>
      </c>
      <c r="K475" s="31">
        <v>403.5</v>
      </c>
      <c r="L475" s="31">
        <v>396.5</v>
      </c>
      <c r="M475" s="31">
        <v>1.70973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281.64999999999998</v>
      </c>
      <c r="D476" s="38">
        <v>280.7</v>
      </c>
      <c r="E476" s="38">
        <v>278.89999999999998</v>
      </c>
      <c r="F476" s="38">
        <v>276.14999999999998</v>
      </c>
      <c r="G476" s="38">
        <v>274.34999999999997</v>
      </c>
      <c r="H476" s="38">
        <v>283.45</v>
      </c>
      <c r="I476" s="38">
        <v>285.25000000000006</v>
      </c>
      <c r="J476" s="38">
        <v>288</v>
      </c>
      <c r="K476" s="31">
        <v>282.5</v>
      </c>
      <c r="L476" s="31">
        <v>277.95</v>
      </c>
      <c r="M476" s="31">
        <v>3.0311499999999998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746</v>
      </c>
      <c r="D477" s="38">
        <v>746.5</v>
      </c>
      <c r="E477" s="38">
        <v>740</v>
      </c>
      <c r="F477" s="38">
        <v>734</v>
      </c>
      <c r="G477" s="38">
        <v>727.5</v>
      </c>
      <c r="H477" s="38">
        <v>752.5</v>
      </c>
      <c r="I477" s="38">
        <v>759</v>
      </c>
      <c r="J477" s="38">
        <v>765</v>
      </c>
      <c r="K477" s="31">
        <v>753</v>
      </c>
      <c r="L477" s="31">
        <v>740.5</v>
      </c>
      <c r="M477" s="31">
        <v>0.50165000000000004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75.599999999999994</v>
      </c>
      <c r="D478" s="38">
        <v>76.05</v>
      </c>
      <c r="E478" s="38">
        <v>74.399999999999991</v>
      </c>
      <c r="F478" s="38">
        <v>73.199999999999989</v>
      </c>
      <c r="G478" s="38">
        <v>71.549999999999983</v>
      </c>
      <c r="H478" s="38">
        <v>77.25</v>
      </c>
      <c r="I478" s="38">
        <v>78.900000000000006</v>
      </c>
      <c r="J478" s="38">
        <v>80.100000000000009</v>
      </c>
      <c r="K478" s="31">
        <v>77.7</v>
      </c>
      <c r="L478" s="31">
        <v>74.849999999999994</v>
      </c>
      <c r="M478" s="31">
        <v>77.165639999999996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38.15</v>
      </c>
      <c r="D479" s="38">
        <v>38.216666666666661</v>
      </c>
      <c r="E479" s="38">
        <v>37.883333333333326</v>
      </c>
      <c r="F479" s="38">
        <v>37.616666666666667</v>
      </c>
      <c r="G479" s="38">
        <v>37.283333333333331</v>
      </c>
      <c r="H479" s="38">
        <v>38.48333333333332</v>
      </c>
      <c r="I479" s="38">
        <v>38.816666666666649</v>
      </c>
      <c r="J479" s="38">
        <v>39.083333333333314</v>
      </c>
      <c r="K479" s="31">
        <v>38.549999999999997</v>
      </c>
      <c r="L479" s="31">
        <v>37.950000000000003</v>
      </c>
      <c r="M479" s="31">
        <v>51.103009999999998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1319.8</v>
      </c>
      <c r="D480" s="38">
        <v>1312.3833333333332</v>
      </c>
      <c r="E480" s="38">
        <v>1300.9166666666665</v>
      </c>
      <c r="F480" s="38">
        <v>1282.0333333333333</v>
      </c>
      <c r="G480" s="38">
        <v>1270.5666666666666</v>
      </c>
      <c r="H480" s="38">
        <v>1331.2666666666664</v>
      </c>
      <c r="I480" s="38">
        <v>1342.7333333333331</v>
      </c>
      <c r="J480" s="38">
        <v>1361.6166666666663</v>
      </c>
      <c r="K480" s="31">
        <v>1323.85</v>
      </c>
      <c r="L480" s="31">
        <v>1293.5</v>
      </c>
      <c r="M480" s="31">
        <v>17.005710000000001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1521.65</v>
      </c>
      <c r="D481" s="38">
        <v>1522.3666666666668</v>
      </c>
      <c r="E481" s="38">
        <v>1509.7333333333336</v>
      </c>
      <c r="F481" s="38">
        <v>1497.8166666666668</v>
      </c>
      <c r="G481" s="38">
        <v>1485.1833333333336</v>
      </c>
      <c r="H481" s="38">
        <v>1534.2833333333335</v>
      </c>
      <c r="I481" s="38">
        <v>1546.9166666666667</v>
      </c>
      <c r="J481" s="38">
        <v>1558.8333333333335</v>
      </c>
      <c r="K481" s="31">
        <v>1535</v>
      </c>
      <c r="L481" s="31">
        <v>1510.45</v>
      </c>
      <c r="M481" s="31">
        <v>5.6921999999999997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28.75</v>
      </c>
      <c r="D482" s="38">
        <v>28.666666666666668</v>
      </c>
      <c r="E482" s="38">
        <v>28.233333333333334</v>
      </c>
      <c r="F482" s="38">
        <v>27.716666666666665</v>
      </c>
      <c r="G482" s="38">
        <v>27.283333333333331</v>
      </c>
      <c r="H482" s="38">
        <v>29.183333333333337</v>
      </c>
      <c r="I482" s="38">
        <v>29.616666666666667</v>
      </c>
      <c r="J482" s="38">
        <v>30.13333333333334</v>
      </c>
      <c r="K482" s="31">
        <v>29.1</v>
      </c>
      <c r="L482" s="31">
        <v>28.15</v>
      </c>
      <c r="M482" s="31">
        <v>210.84451000000001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428.55</v>
      </c>
      <c r="D483" s="38">
        <v>427.36666666666662</v>
      </c>
      <c r="E483" s="38">
        <v>424.18333333333322</v>
      </c>
      <c r="F483" s="38">
        <v>419.81666666666661</v>
      </c>
      <c r="G483" s="38">
        <v>416.63333333333321</v>
      </c>
      <c r="H483" s="38">
        <v>431.73333333333323</v>
      </c>
      <c r="I483" s="38">
        <v>434.91666666666663</v>
      </c>
      <c r="J483" s="31">
        <v>439.28333333333325</v>
      </c>
      <c r="K483" s="31">
        <v>430.55</v>
      </c>
      <c r="L483" s="31">
        <v>423</v>
      </c>
      <c r="M483" s="58">
        <v>1.0076400000000001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8377.2000000000007</v>
      </c>
      <c r="D484" s="38">
        <v>8390.65</v>
      </c>
      <c r="E484" s="38">
        <v>8329.2999999999993</v>
      </c>
      <c r="F484" s="38">
        <v>8281.4</v>
      </c>
      <c r="G484" s="38">
        <v>8220.0499999999993</v>
      </c>
      <c r="H484" s="38">
        <v>8438.5499999999993</v>
      </c>
      <c r="I484" s="38">
        <v>8499.9000000000015</v>
      </c>
      <c r="J484" s="31">
        <v>8547.7999999999993</v>
      </c>
      <c r="K484" s="31">
        <v>8452</v>
      </c>
      <c r="L484" s="31">
        <v>8342.75</v>
      </c>
      <c r="M484" s="58">
        <v>1.9535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77.650000000000006</v>
      </c>
      <c r="D485" s="38">
        <v>77.083333333333329</v>
      </c>
      <c r="E485" s="38">
        <v>76.316666666666663</v>
      </c>
      <c r="F485" s="38">
        <v>74.983333333333334</v>
      </c>
      <c r="G485" s="38">
        <v>74.216666666666669</v>
      </c>
      <c r="H485" s="38">
        <v>78.416666666666657</v>
      </c>
      <c r="I485" s="38">
        <v>79.183333333333337</v>
      </c>
      <c r="J485" s="38">
        <v>80.516666666666652</v>
      </c>
      <c r="K485" s="31">
        <v>77.849999999999994</v>
      </c>
      <c r="L485" s="31">
        <v>75.75</v>
      </c>
      <c r="M485" s="31">
        <v>206.55727999999999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559.9</v>
      </c>
      <c r="D486" s="38">
        <v>559.36666666666667</v>
      </c>
      <c r="E486" s="38">
        <v>556.08333333333337</v>
      </c>
      <c r="F486" s="38">
        <v>552.26666666666665</v>
      </c>
      <c r="G486" s="38">
        <v>548.98333333333335</v>
      </c>
      <c r="H486" s="38">
        <v>563.18333333333339</v>
      </c>
      <c r="I486" s="38">
        <v>566.4666666666667</v>
      </c>
      <c r="J486" s="31">
        <v>570.28333333333342</v>
      </c>
      <c r="K486" s="31">
        <v>562.65</v>
      </c>
      <c r="L486" s="31">
        <v>555.54999999999995</v>
      </c>
      <c r="M486" s="58">
        <v>2.1471399999999998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669.8</v>
      </c>
      <c r="D487" s="38">
        <v>672.66666666666663</v>
      </c>
      <c r="E487" s="38">
        <v>666.33333333333326</v>
      </c>
      <c r="F487" s="38">
        <v>662.86666666666667</v>
      </c>
      <c r="G487" s="38">
        <v>656.5333333333333</v>
      </c>
      <c r="H487" s="38">
        <v>676.13333333333321</v>
      </c>
      <c r="I487" s="38">
        <v>682.46666666666647</v>
      </c>
      <c r="J487" s="38">
        <v>685.93333333333317</v>
      </c>
      <c r="K487" s="31">
        <v>679</v>
      </c>
      <c r="L487" s="31">
        <v>669.2</v>
      </c>
      <c r="M487" s="31">
        <v>22.577660000000002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809.6</v>
      </c>
      <c r="D488" s="38">
        <v>802.19999999999993</v>
      </c>
      <c r="E488" s="38">
        <v>785.89999999999986</v>
      </c>
      <c r="F488" s="38">
        <v>762.19999999999993</v>
      </c>
      <c r="G488" s="38">
        <v>745.89999999999986</v>
      </c>
      <c r="H488" s="38">
        <v>825.89999999999986</v>
      </c>
      <c r="I488" s="38">
        <v>842.19999999999982</v>
      </c>
      <c r="J488" s="38">
        <v>865.89999999999986</v>
      </c>
      <c r="K488" s="31">
        <v>818.5</v>
      </c>
      <c r="L488" s="31">
        <v>778.5</v>
      </c>
      <c r="M488" s="31">
        <v>6.5916800000000002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308.55</v>
      </c>
      <c r="D489" s="38">
        <v>309.51666666666665</v>
      </c>
      <c r="E489" s="38">
        <v>306.58333333333331</v>
      </c>
      <c r="F489" s="38">
        <v>304.61666666666667</v>
      </c>
      <c r="G489" s="38">
        <v>301.68333333333334</v>
      </c>
      <c r="H489" s="38">
        <v>311.48333333333329</v>
      </c>
      <c r="I489" s="38">
        <v>314.41666666666669</v>
      </c>
      <c r="J489" s="38">
        <v>316.38333333333327</v>
      </c>
      <c r="K489" s="31">
        <v>312.45</v>
      </c>
      <c r="L489" s="31">
        <v>307.55</v>
      </c>
      <c r="M489" s="31">
        <v>0.86812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334.85</v>
      </c>
      <c r="D490" s="38">
        <v>335.40000000000003</v>
      </c>
      <c r="E490" s="38">
        <v>331.50000000000006</v>
      </c>
      <c r="F490" s="38">
        <v>328.15000000000003</v>
      </c>
      <c r="G490" s="38">
        <v>324.25000000000006</v>
      </c>
      <c r="H490" s="38">
        <v>338.75000000000006</v>
      </c>
      <c r="I490" s="38">
        <v>342.65000000000003</v>
      </c>
      <c r="J490" s="38">
        <v>346.00000000000006</v>
      </c>
      <c r="K490" s="31">
        <v>339.3</v>
      </c>
      <c r="L490" s="31">
        <v>332.05</v>
      </c>
      <c r="M490" s="31">
        <v>1.0344599999999999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825.65</v>
      </c>
      <c r="D491" s="38">
        <v>819.43333333333339</v>
      </c>
      <c r="E491" s="38">
        <v>809.36666666666679</v>
      </c>
      <c r="F491" s="38">
        <v>793.08333333333337</v>
      </c>
      <c r="G491" s="38">
        <v>783.01666666666677</v>
      </c>
      <c r="H491" s="38">
        <v>835.71666666666681</v>
      </c>
      <c r="I491" s="38">
        <v>845.78333333333342</v>
      </c>
      <c r="J491" s="38">
        <v>862.06666666666683</v>
      </c>
      <c r="K491" s="31">
        <v>829.5</v>
      </c>
      <c r="L491" s="31">
        <v>803.15</v>
      </c>
      <c r="M491" s="31">
        <v>27.738409999999998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277.45</v>
      </c>
      <c r="D492" s="38">
        <v>277.71666666666664</v>
      </c>
      <c r="E492" s="38">
        <v>276.73333333333329</v>
      </c>
      <c r="F492" s="38">
        <v>276.01666666666665</v>
      </c>
      <c r="G492" s="38">
        <v>275.0333333333333</v>
      </c>
      <c r="H492" s="38">
        <v>278.43333333333328</v>
      </c>
      <c r="I492" s="38">
        <v>279.41666666666663</v>
      </c>
      <c r="J492" s="38">
        <v>280.13333333333327</v>
      </c>
      <c r="K492" s="31">
        <v>278.7</v>
      </c>
      <c r="L492" s="31">
        <v>277</v>
      </c>
      <c r="M492" s="31">
        <v>29.45805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281.14999999999998</v>
      </c>
      <c r="D493" s="38">
        <v>280.96666666666664</v>
      </c>
      <c r="E493" s="38">
        <v>277.5333333333333</v>
      </c>
      <c r="F493" s="38">
        <v>273.91666666666669</v>
      </c>
      <c r="G493" s="38">
        <v>270.48333333333335</v>
      </c>
      <c r="H493" s="38">
        <v>284.58333333333326</v>
      </c>
      <c r="I493" s="38">
        <v>288.01666666666654</v>
      </c>
      <c r="J493" s="38">
        <v>291.63333333333321</v>
      </c>
      <c r="K493" s="31">
        <v>284.39999999999998</v>
      </c>
      <c r="L493" s="31">
        <v>277.35000000000002</v>
      </c>
      <c r="M493" s="31">
        <v>1.9656499999999999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463.95</v>
      </c>
      <c r="D494" s="38">
        <v>466.86666666666662</v>
      </c>
      <c r="E494" s="38">
        <v>459.33333333333326</v>
      </c>
      <c r="F494" s="38">
        <v>454.71666666666664</v>
      </c>
      <c r="G494" s="38">
        <v>447.18333333333328</v>
      </c>
      <c r="H494" s="38">
        <v>471.48333333333323</v>
      </c>
      <c r="I494" s="38">
        <v>479.01666666666665</v>
      </c>
      <c r="J494" s="38">
        <v>483.63333333333321</v>
      </c>
      <c r="K494" s="31">
        <v>474.4</v>
      </c>
      <c r="L494" s="31">
        <v>462.25</v>
      </c>
      <c r="M494" s="31">
        <v>0.50819000000000003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1831.15</v>
      </c>
      <c r="D495" s="38">
        <v>1832.7166666666665</v>
      </c>
      <c r="E495" s="38">
        <v>1824.4333333333329</v>
      </c>
      <c r="F495" s="38">
        <v>1817.7166666666665</v>
      </c>
      <c r="G495" s="38">
        <v>1809.4333333333329</v>
      </c>
      <c r="H495" s="38">
        <v>1839.4333333333329</v>
      </c>
      <c r="I495" s="38">
        <v>1847.7166666666662</v>
      </c>
      <c r="J495" s="38">
        <v>1854.4333333333329</v>
      </c>
      <c r="K495" s="31">
        <v>1841</v>
      </c>
      <c r="L495" s="31">
        <v>1826</v>
      </c>
      <c r="M495" s="31">
        <v>0.29136000000000001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610.9</v>
      </c>
      <c r="D496" s="38">
        <v>611.04999999999995</v>
      </c>
      <c r="E496" s="38">
        <v>608.04999999999995</v>
      </c>
      <c r="F496" s="38">
        <v>605.20000000000005</v>
      </c>
      <c r="G496" s="38">
        <v>602.20000000000005</v>
      </c>
      <c r="H496" s="38">
        <v>613.89999999999986</v>
      </c>
      <c r="I496" s="38">
        <v>616.89999999999986</v>
      </c>
      <c r="J496" s="38">
        <v>619.74999999999977</v>
      </c>
      <c r="K496" s="31">
        <v>614.04999999999995</v>
      </c>
      <c r="L496" s="31">
        <v>608.20000000000005</v>
      </c>
      <c r="M496" s="31">
        <v>2.9990199999999998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2207.6999999999998</v>
      </c>
      <c r="D497" s="38">
        <v>2226.0166666666664</v>
      </c>
      <c r="E497" s="38">
        <v>2181.6833333333329</v>
      </c>
      <c r="F497" s="38">
        <v>2155.6666666666665</v>
      </c>
      <c r="G497" s="38">
        <v>2111.333333333333</v>
      </c>
      <c r="H497" s="38">
        <v>2252.0333333333328</v>
      </c>
      <c r="I497" s="38">
        <v>2296.3666666666668</v>
      </c>
      <c r="J497" s="38">
        <v>2322.3833333333328</v>
      </c>
      <c r="K497" s="31">
        <v>2270.35</v>
      </c>
      <c r="L497" s="31">
        <v>2200</v>
      </c>
      <c r="M497" s="31">
        <v>0.25801000000000002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766.65</v>
      </c>
      <c r="D498" s="38">
        <v>763.19999999999993</v>
      </c>
      <c r="E498" s="38">
        <v>757.44999999999982</v>
      </c>
      <c r="F498" s="38">
        <v>748.24999999999989</v>
      </c>
      <c r="G498" s="38">
        <v>742.49999999999977</v>
      </c>
      <c r="H498" s="38">
        <v>772.39999999999986</v>
      </c>
      <c r="I498" s="38">
        <v>778.15000000000009</v>
      </c>
      <c r="J498" s="38">
        <v>787.34999999999991</v>
      </c>
      <c r="K498" s="31">
        <v>768.95</v>
      </c>
      <c r="L498" s="31">
        <v>754</v>
      </c>
      <c r="M498" s="31">
        <v>14.112299999999999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365.9</v>
      </c>
      <c r="D499" s="38">
        <v>366.91666666666669</v>
      </c>
      <c r="E499" s="38">
        <v>363.03333333333336</v>
      </c>
      <c r="F499" s="38">
        <v>360.16666666666669</v>
      </c>
      <c r="G499" s="38">
        <v>356.28333333333336</v>
      </c>
      <c r="H499" s="38">
        <v>369.78333333333336</v>
      </c>
      <c r="I499" s="38">
        <v>373.66666666666669</v>
      </c>
      <c r="J499" s="38">
        <v>376.53333333333336</v>
      </c>
      <c r="K499" s="31">
        <v>370.8</v>
      </c>
      <c r="L499" s="31">
        <v>364.05</v>
      </c>
      <c r="M499" s="31">
        <v>0.85623000000000005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285.55</v>
      </c>
      <c r="D500" s="38">
        <v>280.65000000000003</v>
      </c>
      <c r="E500" s="38">
        <v>272.40000000000009</v>
      </c>
      <c r="F500" s="38">
        <v>259.25000000000006</v>
      </c>
      <c r="G500" s="38">
        <v>251.00000000000011</v>
      </c>
      <c r="H500" s="38">
        <v>293.80000000000007</v>
      </c>
      <c r="I500" s="38">
        <v>302.04999999999995</v>
      </c>
      <c r="J500" s="38">
        <v>315.20000000000005</v>
      </c>
      <c r="K500" s="31">
        <v>288.89999999999998</v>
      </c>
      <c r="L500" s="31">
        <v>267.5</v>
      </c>
      <c r="M500" s="31">
        <v>47.686950000000003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97</v>
      </c>
      <c r="D501" s="38">
        <v>96.3</v>
      </c>
      <c r="E501" s="38">
        <v>94.5</v>
      </c>
      <c r="F501" s="38">
        <v>92</v>
      </c>
      <c r="G501" s="38">
        <v>90.2</v>
      </c>
      <c r="H501" s="38">
        <v>98.8</v>
      </c>
      <c r="I501" s="38">
        <v>100.59999999999998</v>
      </c>
      <c r="J501" s="38">
        <v>103.1</v>
      </c>
      <c r="K501" s="31">
        <v>98.1</v>
      </c>
      <c r="L501" s="31">
        <v>93.8</v>
      </c>
      <c r="M501" s="31">
        <v>36.013179999999998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862.15</v>
      </c>
      <c r="D502" s="38">
        <v>859.11666666666667</v>
      </c>
      <c r="E502" s="38">
        <v>854.08333333333337</v>
      </c>
      <c r="F502" s="38">
        <v>846.01666666666665</v>
      </c>
      <c r="G502" s="38">
        <v>840.98333333333335</v>
      </c>
      <c r="H502" s="38">
        <v>867.18333333333339</v>
      </c>
      <c r="I502" s="38">
        <v>872.2166666666667</v>
      </c>
      <c r="J502" s="38">
        <v>880.28333333333342</v>
      </c>
      <c r="K502" s="31">
        <v>864.15</v>
      </c>
      <c r="L502" s="31">
        <v>851.05</v>
      </c>
      <c r="M502" s="31">
        <v>0.89007999999999998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1481.55</v>
      </c>
      <c r="D503" s="38">
        <v>1474.8833333333332</v>
      </c>
      <c r="E503" s="38">
        <v>1464.7666666666664</v>
      </c>
      <c r="F503" s="38">
        <v>1447.9833333333331</v>
      </c>
      <c r="G503" s="38">
        <v>1437.8666666666663</v>
      </c>
      <c r="H503" s="38">
        <v>1491.6666666666665</v>
      </c>
      <c r="I503" s="38">
        <v>1501.7833333333333</v>
      </c>
      <c r="J503" s="38">
        <v>1518.5666666666666</v>
      </c>
      <c r="K503" s="31">
        <v>1485</v>
      </c>
      <c r="L503" s="31">
        <v>1458.1</v>
      </c>
      <c r="M503" s="31">
        <v>0.53585000000000005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393.9</v>
      </c>
      <c r="D504" s="38">
        <v>393.7166666666667</v>
      </c>
      <c r="E504" s="38">
        <v>392.03333333333342</v>
      </c>
      <c r="F504" s="38">
        <v>390.16666666666674</v>
      </c>
      <c r="G504" s="38">
        <v>388.48333333333346</v>
      </c>
      <c r="H504" s="38">
        <v>395.58333333333337</v>
      </c>
      <c r="I504" s="38">
        <v>397.26666666666665</v>
      </c>
      <c r="J504" s="38">
        <v>399.13333333333333</v>
      </c>
      <c r="K504" s="31">
        <v>395.4</v>
      </c>
      <c r="L504" s="31">
        <v>391.85</v>
      </c>
      <c r="M504" s="31">
        <v>61.834789999999998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17.149999999999999</v>
      </c>
      <c r="D505" s="38">
        <v>17.133333333333329</v>
      </c>
      <c r="E505" s="38">
        <v>16.816666666666659</v>
      </c>
      <c r="F505" s="38">
        <v>16.483333333333331</v>
      </c>
      <c r="G505" s="38">
        <v>16.166666666666661</v>
      </c>
      <c r="H505" s="38">
        <v>17.466666666666658</v>
      </c>
      <c r="I505" s="38">
        <v>17.783333333333328</v>
      </c>
      <c r="J505" s="31">
        <v>18.116666666666656</v>
      </c>
      <c r="K505" s="31">
        <v>17.45</v>
      </c>
      <c r="L505" s="31">
        <v>16.8</v>
      </c>
      <c r="M505" s="58">
        <v>2143.4175700000001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183.1</v>
      </c>
      <c r="D506" s="38">
        <v>183.26666666666665</v>
      </c>
      <c r="E506" s="38">
        <v>181.43333333333331</v>
      </c>
      <c r="F506" s="38">
        <v>179.76666666666665</v>
      </c>
      <c r="G506" s="38">
        <v>177.93333333333331</v>
      </c>
      <c r="H506" s="38">
        <v>184.93333333333331</v>
      </c>
      <c r="I506" s="38">
        <v>186.76666666666668</v>
      </c>
      <c r="J506" s="31">
        <v>188.43333333333331</v>
      </c>
      <c r="K506" s="31">
        <v>185.1</v>
      </c>
      <c r="L506" s="31">
        <v>181.6</v>
      </c>
      <c r="M506" s="58">
        <v>64.808440000000004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382.45</v>
      </c>
      <c r="D507" s="38">
        <v>384.16666666666669</v>
      </c>
      <c r="E507" s="38">
        <v>379.38333333333338</v>
      </c>
      <c r="F507" s="38">
        <v>376.31666666666672</v>
      </c>
      <c r="G507" s="38">
        <v>371.53333333333342</v>
      </c>
      <c r="H507" s="38">
        <v>387.23333333333335</v>
      </c>
      <c r="I507" s="38">
        <v>392.01666666666665</v>
      </c>
      <c r="J507" s="38">
        <v>395.08333333333331</v>
      </c>
      <c r="K507" s="31">
        <v>388.95</v>
      </c>
      <c r="L507" s="31">
        <v>381.1</v>
      </c>
      <c r="M507" s="31">
        <v>13.05222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12161.5</v>
      </c>
      <c r="D508" s="38">
        <v>12191.733333333332</v>
      </c>
      <c r="E508" s="38">
        <v>12069.766666666663</v>
      </c>
      <c r="F508" s="38">
        <v>11978.033333333331</v>
      </c>
      <c r="G508" s="38">
        <v>11856.066666666662</v>
      </c>
      <c r="H508" s="38">
        <v>12283.466666666664</v>
      </c>
      <c r="I508" s="38">
        <v>12405.433333333334</v>
      </c>
      <c r="J508" s="38">
        <v>12497.166666666664</v>
      </c>
      <c r="K508" s="31">
        <v>12313.7</v>
      </c>
      <c r="L508" s="31">
        <v>12100</v>
      </c>
      <c r="M508" s="31">
        <v>0.11194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74.05</v>
      </c>
      <c r="D509" s="38">
        <v>74.283333333333317</v>
      </c>
      <c r="E509" s="38">
        <v>73.46666666666664</v>
      </c>
      <c r="F509" s="38">
        <v>72.883333333333326</v>
      </c>
      <c r="G509" s="38">
        <v>72.066666666666649</v>
      </c>
      <c r="H509" s="38">
        <v>74.866666666666632</v>
      </c>
      <c r="I509" s="38">
        <v>75.683333333333323</v>
      </c>
      <c r="J509" s="31">
        <v>76.266666666666623</v>
      </c>
      <c r="K509" s="31">
        <v>75.099999999999994</v>
      </c>
      <c r="L509" s="31">
        <v>73.7</v>
      </c>
      <c r="M509" s="58">
        <v>254.59693999999999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585</v>
      </c>
      <c r="D510" s="38">
        <v>582</v>
      </c>
      <c r="E510" s="38">
        <v>577</v>
      </c>
      <c r="F510" s="38">
        <v>569</v>
      </c>
      <c r="G510" s="38">
        <v>564</v>
      </c>
      <c r="H510" s="38">
        <v>590</v>
      </c>
      <c r="I510" s="38">
        <v>595</v>
      </c>
      <c r="J510" s="38">
        <v>603</v>
      </c>
      <c r="K510" s="31">
        <v>587</v>
      </c>
      <c r="L510" s="31">
        <v>574</v>
      </c>
      <c r="M510" s="31">
        <v>6.41465</v>
      </c>
      <c r="N510" s="1"/>
      <c r="O510" s="1"/>
    </row>
    <row r="511" spans="1:15" ht="12.75" customHeight="1">
      <c r="B511" s="1" t="s">
        <v>564</v>
      </c>
      <c r="C511" s="1">
        <v>1479.45</v>
      </c>
      <c r="D511" s="1">
        <v>1479.8666666666668</v>
      </c>
      <c r="E511" s="1">
        <v>1471.6833333333336</v>
      </c>
      <c r="F511" s="1">
        <v>1463.9166666666667</v>
      </c>
      <c r="G511" s="1">
        <v>1455.7333333333336</v>
      </c>
      <c r="H511" s="1">
        <v>1487.6333333333337</v>
      </c>
      <c r="I511" s="1">
        <v>1495.8166666666671</v>
      </c>
      <c r="J511" s="1">
        <v>1503.5833333333337</v>
      </c>
      <c r="K511" s="1">
        <v>1488.05</v>
      </c>
      <c r="L511" s="1">
        <v>1472.1</v>
      </c>
      <c r="M511" s="1">
        <v>0.21357999999999999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7"/>
      <c r="B5" s="358"/>
      <c r="C5" s="357"/>
      <c r="D5" s="358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359" t="s">
        <v>568</v>
      </c>
      <c r="C7" s="358"/>
      <c r="D7" s="7">
        <f>Main!B10</f>
        <v>45113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45112</v>
      </c>
      <c r="B10" s="32">
        <v>542580</v>
      </c>
      <c r="C10" s="31" t="s">
        <v>1002</v>
      </c>
      <c r="D10" s="31" t="s">
        <v>1003</v>
      </c>
      <c r="E10" s="31" t="s">
        <v>578</v>
      </c>
      <c r="F10" s="93">
        <v>132000</v>
      </c>
      <c r="G10" s="32">
        <v>111.3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45112</v>
      </c>
      <c r="B11" s="32">
        <v>542580</v>
      </c>
      <c r="C11" s="31" t="s">
        <v>1002</v>
      </c>
      <c r="D11" s="31" t="s">
        <v>1003</v>
      </c>
      <c r="E11" s="31" t="s">
        <v>577</v>
      </c>
      <c r="F11" s="93">
        <v>132000</v>
      </c>
      <c r="G11" s="32">
        <v>111.1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45112</v>
      </c>
      <c r="B12" s="32">
        <v>542580</v>
      </c>
      <c r="C12" s="31" t="s">
        <v>1002</v>
      </c>
      <c r="D12" s="31" t="s">
        <v>1004</v>
      </c>
      <c r="E12" s="31" t="s">
        <v>578</v>
      </c>
      <c r="F12" s="93">
        <v>52000</v>
      </c>
      <c r="G12" s="32">
        <v>111.52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45112</v>
      </c>
      <c r="B13" s="32">
        <v>542580</v>
      </c>
      <c r="C13" s="31" t="s">
        <v>1002</v>
      </c>
      <c r="D13" s="31" t="s">
        <v>1004</v>
      </c>
      <c r="E13" s="31" t="s">
        <v>577</v>
      </c>
      <c r="F13" s="93">
        <v>58000</v>
      </c>
      <c r="G13" s="32">
        <v>111.75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45112</v>
      </c>
      <c r="B14" s="32">
        <v>539773</v>
      </c>
      <c r="C14" s="31" t="s">
        <v>922</v>
      </c>
      <c r="D14" s="31" t="s">
        <v>1005</v>
      </c>
      <c r="E14" s="31" t="s">
        <v>577</v>
      </c>
      <c r="F14" s="93">
        <v>1117000</v>
      </c>
      <c r="G14" s="32">
        <v>2.17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45112</v>
      </c>
      <c r="B15" s="32">
        <v>517546</v>
      </c>
      <c r="C15" s="31" t="s">
        <v>1006</v>
      </c>
      <c r="D15" s="31" t="s">
        <v>1007</v>
      </c>
      <c r="E15" s="31" t="s">
        <v>578</v>
      </c>
      <c r="F15" s="93">
        <v>75000</v>
      </c>
      <c r="G15" s="32">
        <v>36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45112</v>
      </c>
      <c r="B16" s="32">
        <v>517546</v>
      </c>
      <c r="C16" s="31" t="s">
        <v>1006</v>
      </c>
      <c r="D16" s="31" t="s">
        <v>1008</v>
      </c>
      <c r="E16" s="31" t="s">
        <v>577</v>
      </c>
      <c r="F16" s="93">
        <v>92245</v>
      </c>
      <c r="G16" s="32">
        <v>36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45112</v>
      </c>
      <c r="B17" s="32">
        <v>543926</v>
      </c>
      <c r="C17" s="31" t="s">
        <v>1009</v>
      </c>
      <c r="D17" s="31" t="s">
        <v>909</v>
      </c>
      <c r="E17" s="31" t="s">
        <v>578</v>
      </c>
      <c r="F17" s="93">
        <v>100000</v>
      </c>
      <c r="G17" s="32">
        <v>119.55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45112</v>
      </c>
      <c r="B18" s="32">
        <v>543926</v>
      </c>
      <c r="C18" s="31" t="s">
        <v>1009</v>
      </c>
      <c r="D18" s="31" t="s">
        <v>1010</v>
      </c>
      <c r="E18" s="31" t="s">
        <v>577</v>
      </c>
      <c r="F18" s="93">
        <v>61600</v>
      </c>
      <c r="G18" s="32">
        <v>119.55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45112</v>
      </c>
      <c r="B19" s="32">
        <v>543926</v>
      </c>
      <c r="C19" s="31" t="s">
        <v>1009</v>
      </c>
      <c r="D19" s="31" t="s">
        <v>1011</v>
      </c>
      <c r="E19" s="31" t="s">
        <v>577</v>
      </c>
      <c r="F19" s="93">
        <v>76800</v>
      </c>
      <c r="G19" s="32">
        <v>119.55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45112</v>
      </c>
      <c r="B20" s="32">
        <v>543926</v>
      </c>
      <c r="C20" s="31" t="s">
        <v>1009</v>
      </c>
      <c r="D20" s="31" t="s">
        <v>1012</v>
      </c>
      <c r="E20" s="31" t="s">
        <v>577</v>
      </c>
      <c r="F20" s="93">
        <v>50400</v>
      </c>
      <c r="G20" s="32">
        <v>119.55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45112</v>
      </c>
      <c r="B21" s="32">
        <v>542678</v>
      </c>
      <c r="C21" s="31" t="s">
        <v>1013</v>
      </c>
      <c r="D21" s="31" t="s">
        <v>1014</v>
      </c>
      <c r="E21" s="31" t="s">
        <v>578</v>
      </c>
      <c r="F21" s="93">
        <v>202000</v>
      </c>
      <c r="G21" s="32">
        <v>26.34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45112</v>
      </c>
      <c r="B22" s="32">
        <v>542678</v>
      </c>
      <c r="C22" s="31" t="s">
        <v>1013</v>
      </c>
      <c r="D22" s="31" t="s">
        <v>1015</v>
      </c>
      <c r="E22" s="31" t="s">
        <v>577</v>
      </c>
      <c r="F22" s="93">
        <v>192000</v>
      </c>
      <c r="G22" s="32">
        <v>26.36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45112</v>
      </c>
      <c r="B23" s="32">
        <v>543928</v>
      </c>
      <c r="C23" s="31" t="s">
        <v>1016</v>
      </c>
      <c r="D23" s="31" t="s">
        <v>1017</v>
      </c>
      <c r="E23" s="31" t="s">
        <v>577</v>
      </c>
      <c r="F23" s="93">
        <v>42400</v>
      </c>
      <c r="G23" s="32">
        <v>226.08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45112</v>
      </c>
      <c r="B24" s="32">
        <v>543928</v>
      </c>
      <c r="C24" s="31" t="s">
        <v>1016</v>
      </c>
      <c r="D24" s="31" t="s">
        <v>1018</v>
      </c>
      <c r="E24" s="31" t="s">
        <v>578</v>
      </c>
      <c r="F24" s="93">
        <v>75200</v>
      </c>
      <c r="G24" s="32">
        <v>225.68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45112</v>
      </c>
      <c r="B25" s="32">
        <v>537707</v>
      </c>
      <c r="C25" s="31" t="s">
        <v>1019</v>
      </c>
      <c r="D25" s="31" t="s">
        <v>1020</v>
      </c>
      <c r="E25" s="31" t="s">
        <v>578</v>
      </c>
      <c r="F25" s="93">
        <v>105600</v>
      </c>
      <c r="G25" s="32">
        <v>33.47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45112</v>
      </c>
      <c r="B26" s="32">
        <v>512443</v>
      </c>
      <c r="C26" s="31" t="s">
        <v>975</v>
      </c>
      <c r="D26" s="31" t="s">
        <v>976</v>
      </c>
      <c r="E26" s="31" t="s">
        <v>578</v>
      </c>
      <c r="F26" s="93">
        <v>75000</v>
      </c>
      <c r="G26" s="32">
        <v>14.34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45112</v>
      </c>
      <c r="B27" s="32">
        <v>526445</v>
      </c>
      <c r="C27" s="31" t="s">
        <v>977</v>
      </c>
      <c r="D27" s="31" t="s">
        <v>1021</v>
      </c>
      <c r="E27" s="31" t="s">
        <v>578</v>
      </c>
      <c r="F27" s="93">
        <v>200000</v>
      </c>
      <c r="G27" s="32">
        <v>63.42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45112</v>
      </c>
      <c r="B28" s="32">
        <v>536709</v>
      </c>
      <c r="C28" s="31" t="s">
        <v>1022</v>
      </c>
      <c r="D28" s="31" t="s">
        <v>1023</v>
      </c>
      <c r="E28" s="31" t="s">
        <v>577</v>
      </c>
      <c r="F28" s="93">
        <v>38000</v>
      </c>
      <c r="G28" s="32">
        <v>13.12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45112</v>
      </c>
      <c r="B29" s="32">
        <v>536709</v>
      </c>
      <c r="C29" s="31" t="s">
        <v>1022</v>
      </c>
      <c r="D29" s="31" t="s">
        <v>1024</v>
      </c>
      <c r="E29" s="31" t="s">
        <v>578</v>
      </c>
      <c r="F29" s="93">
        <v>45000</v>
      </c>
      <c r="G29" s="32">
        <v>13.03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45112</v>
      </c>
      <c r="B30" s="32">
        <v>543351</v>
      </c>
      <c r="C30" s="31" t="s">
        <v>1025</v>
      </c>
      <c r="D30" s="31" t="s">
        <v>1026</v>
      </c>
      <c r="E30" s="31" t="s">
        <v>577</v>
      </c>
      <c r="F30" s="93">
        <v>16000</v>
      </c>
      <c r="G30" s="32">
        <v>80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45112</v>
      </c>
      <c r="B31" s="32">
        <v>543351</v>
      </c>
      <c r="C31" s="31" t="s">
        <v>1025</v>
      </c>
      <c r="D31" s="31" t="s">
        <v>1027</v>
      </c>
      <c r="E31" s="31" t="s">
        <v>578</v>
      </c>
      <c r="F31" s="93">
        <v>19200</v>
      </c>
      <c r="G31" s="32">
        <v>80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45112</v>
      </c>
      <c r="B32" s="32">
        <v>530897</v>
      </c>
      <c r="C32" s="31" t="s">
        <v>1028</v>
      </c>
      <c r="D32" s="31" t="s">
        <v>1029</v>
      </c>
      <c r="E32" s="31" t="s">
        <v>578</v>
      </c>
      <c r="F32" s="93">
        <v>14771</v>
      </c>
      <c r="G32" s="32">
        <v>137.37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45112</v>
      </c>
      <c r="B33" s="32">
        <v>530897</v>
      </c>
      <c r="C33" s="31" t="s">
        <v>1028</v>
      </c>
      <c r="D33" s="31" t="s">
        <v>1029</v>
      </c>
      <c r="E33" s="31" t="s">
        <v>577</v>
      </c>
      <c r="F33" s="93">
        <v>20271</v>
      </c>
      <c r="G33" s="32">
        <v>135.85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45112</v>
      </c>
      <c r="B34" s="32">
        <v>511644</v>
      </c>
      <c r="C34" s="31" t="s">
        <v>1030</v>
      </c>
      <c r="D34" s="31" t="s">
        <v>1031</v>
      </c>
      <c r="E34" s="31" t="s">
        <v>578</v>
      </c>
      <c r="F34" s="93">
        <v>3000</v>
      </c>
      <c r="G34" s="32">
        <v>114.68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45112</v>
      </c>
      <c r="B35" s="32">
        <v>506122</v>
      </c>
      <c r="C35" s="31" t="s">
        <v>1032</v>
      </c>
      <c r="D35" s="31" t="s">
        <v>1033</v>
      </c>
      <c r="E35" s="31" t="s">
        <v>578</v>
      </c>
      <c r="F35" s="93">
        <v>4690</v>
      </c>
      <c r="G35" s="32">
        <v>112.91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45112</v>
      </c>
      <c r="B36" s="32">
        <v>506122</v>
      </c>
      <c r="C36" s="31" t="s">
        <v>1032</v>
      </c>
      <c r="D36" s="31" t="s">
        <v>1033</v>
      </c>
      <c r="E36" s="31" t="s">
        <v>577</v>
      </c>
      <c r="F36" s="93">
        <v>20</v>
      </c>
      <c r="G36" s="32">
        <v>113.45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45112</v>
      </c>
      <c r="B37" s="32">
        <v>506122</v>
      </c>
      <c r="C37" s="31" t="s">
        <v>1032</v>
      </c>
      <c r="D37" s="31" t="s">
        <v>1034</v>
      </c>
      <c r="E37" s="31" t="s">
        <v>577</v>
      </c>
      <c r="F37" s="93">
        <v>4750</v>
      </c>
      <c r="G37" s="32">
        <v>112.87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45112</v>
      </c>
      <c r="B38" s="32">
        <v>517417</v>
      </c>
      <c r="C38" s="31" t="s">
        <v>1035</v>
      </c>
      <c r="D38" s="31" t="s">
        <v>1036</v>
      </c>
      <c r="E38" s="31" t="s">
        <v>577</v>
      </c>
      <c r="F38" s="93">
        <v>45000</v>
      </c>
      <c r="G38" s="32">
        <v>270.19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45112</v>
      </c>
      <c r="B39" s="32">
        <v>517417</v>
      </c>
      <c r="C39" s="31" t="s">
        <v>1035</v>
      </c>
      <c r="D39" s="31" t="s">
        <v>1037</v>
      </c>
      <c r="E39" s="31" t="s">
        <v>578</v>
      </c>
      <c r="F39" s="93">
        <v>31840</v>
      </c>
      <c r="G39" s="32">
        <v>270.29000000000002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45112</v>
      </c>
      <c r="B40" s="32">
        <v>543285</v>
      </c>
      <c r="C40" s="31" t="s">
        <v>1038</v>
      </c>
      <c r="D40" s="31" t="s">
        <v>1039</v>
      </c>
      <c r="E40" s="31" t="s">
        <v>577</v>
      </c>
      <c r="F40" s="93">
        <v>54000</v>
      </c>
      <c r="G40" s="32">
        <v>175.5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45112</v>
      </c>
      <c r="B41" s="32">
        <v>543285</v>
      </c>
      <c r="C41" s="31" t="s">
        <v>1038</v>
      </c>
      <c r="D41" s="31" t="s">
        <v>1040</v>
      </c>
      <c r="E41" s="31" t="s">
        <v>578</v>
      </c>
      <c r="F41" s="93">
        <v>34000</v>
      </c>
      <c r="G41" s="32">
        <v>175.79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45112</v>
      </c>
      <c r="B42" s="32">
        <v>531930</v>
      </c>
      <c r="C42" s="31" t="s">
        <v>1041</v>
      </c>
      <c r="D42" s="31" t="s">
        <v>1042</v>
      </c>
      <c r="E42" s="31" t="s">
        <v>578</v>
      </c>
      <c r="F42" s="93">
        <v>46561</v>
      </c>
      <c r="G42" s="32">
        <v>29.49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45112</v>
      </c>
      <c r="B43" s="32">
        <v>543366</v>
      </c>
      <c r="C43" s="31" t="s">
        <v>1043</v>
      </c>
      <c r="D43" s="31" t="s">
        <v>1044</v>
      </c>
      <c r="E43" s="31" t="s">
        <v>578</v>
      </c>
      <c r="F43" s="93">
        <v>10800</v>
      </c>
      <c r="G43" s="32">
        <v>66.17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45112</v>
      </c>
      <c r="B44" s="32">
        <v>543366</v>
      </c>
      <c r="C44" s="31" t="s">
        <v>1043</v>
      </c>
      <c r="D44" s="31" t="s">
        <v>1044</v>
      </c>
      <c r="E44" s="31" t="s">
        <v>577</v>
      </c>
      <c r="F44" s="93">
        <v>10800</v>
      </c>
      <c r="G44" s="32">
        <v>64.36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45112</v>
      </c>
      <c r="B45" s="32">
        <v>543366</v>
      </c>
      <c r="C45" s="31" t="s">
        <v>1043</v>
      </c>
      <c r="D45" s="31" t="s">
        <v>1045</v>
      </c>
      <c r="E45" s="31" t="s">
        <v>577</v>
      </c>
      <c r="F45" s="93">
        <v>10800</v>
      </c>
      <c r="G45" s="32">
        <v>63.58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45112</v>
      </c>
      <c r="B46" s="32">
        <v>543366</v>
      </c>
      <c r="C46" s="31" t="s">
        <v>1043</v>
      </c>
      <c r="D46" s="31" t="s">
        <v>1046</v>
      </c>
      <c r="E46" s="31" t="s">
        <v>578</v>
      </c>
      <c r="F46" s="93">
        <v>12000</v>
      </c>
      <c r="G46" s="32">
        <v>64.12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45112</v>
      </c>
      <c r="B47" s="32">
        <v>543366</v>
      </c>
      <c r="C47" s="31" t="s">
        <v>1043</v>
      </c>
      <c r="D47" s="31" t="s">
        <v>1047</v>
      </c>
      <c r="E47" s="31" t="s">
        <v>578</v>
      </c>
      <c r="F47" s="93">
        <v>6000</v>
      </c>
      <c r="G47" s="32">
        <v>65.400000000000006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45112</v>
      </c>
      <c r="B48" s="32">
        <v>543366</v>
      </c>
      <c r="C48" s="31" t="s">
        <v>1043</v>
      </c>
      <c r="D48" s="31" t="s">
        <v>1048</v>
      </c>
      <c r="E48" s="31" t="s">
        <v>578</v>
      </c>
      <c r="F48" s="93">
        <v>6000</v>
      </c>
      <c r="G48" s="32">
        <v>65.239999999999995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45112</v>
      </c>
      <c r="B49" s="32">
        <v>543366</v>
      </c>
      <c r="C49" s="31" t="s">
        <v>1043</v>
      </c>
      <c r="D49" s="31" t="s">
        <v>1049</v>
      </c>
      <c r="E49" s="31" t="s">
        <v>577</v>
      </c>
      <c r="F49" s="93">
        <v>16800</v>
      </c>
      <c r="G49" s="32">
        <v>66.25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45112</v>
      </c>
      <c r="B50" s="32">
        <v>538875</v>
      </c>
      <c r="C50" s="31" t="s">
        <v>1050</v>
      </c>
      <c r="D50" s="31" t="s">
        <v>1051</v>
      </c>
      <c r="E50" s="31" t="s">
        <v>578</v>
      </c>
      <c r="F50" s="93">
        <v>45271</v>
      </c>
      <c r="G50" s="32">
        <v>10.8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45112</v>
      </c>
      <c r="B51" s="32">
        <v>530585</v>
      </c>
      <c r="C51" s="31" t="s">
        <v>1052</v>
      </c>
      <c r="D51" s="31" t="s">
        <v>1053</v>
      </c>
      <c r="E51" s="31" t="s">
        <v>578</v>
      </c>
      <c r="F51" s="93">
        <v>29000</v>
      </c>
      <c r="G51" s="32">
        <v>166.02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45112</v>
      </c>
      <c r="B52" s="32">
        <v>530585</v>
      </c>
      <c r="C52" s="31" t="s">
        <v>1052</v>
      </c>
      <c r="D52" s="31" t="s">
        <v>1054</v>
      </c>
      <c r="E52" s="31" t="s">
        <v>577</v>
      </c>
      <c r="F52" s="93">
        <v>29000</v>
      </c>
      <c r="G52" s="32">
        <v>166.05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45112</v>
      </c>
      <c r="B53" s="32">
        <v>543931</v>
      </c>
      <c r="C53" s="31" t="s">
        <v>1055</v>
      </c>
      <c r="D53" s="31" t="s">
        <v>1056</v>
      </c>
      <c r="E53" s="31" t="s">
        <v>578</v>
      </c>
      <c r="F53" s="93">
        <v>262400</v>
      </c>
      <c r="G53" s="32">
        <v>90.35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45112</v>
      </c>
      <c r="B54" s="32" t="s">
        <v>1057</v>
      </c>
      <c r="C54" s="31" t="s">
        <v>1058</v>
      </c>
      <c r="D54" s="31" t="s">
        <v>1059</v>
      </c>
      <c r="E54" s="31" t="s">
        <v>577</v>
      </c>
      <c r="F54" s="93">
        <v>1089916</v>
      </c>
      <c r="G54" s="32">
        <v>47.51</v>
      </c>
      <c r="H54" s="32" t="s">
        <v>579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45112</v>
      </c>
      <c r="B55" s="32" t="s">
        <v>1057</v>
      </c>
      <c r="C55" s="31" t="s">
        <v>1058</v>
      </c>
      <c r="D55" s="31" t="s">
        <v>1060</v>
      </c>
      <c r="E55" s="31" t="s">
        <v>577</v>
      </c>
      <c r="F55" s="93">
        <v>1046865</v>
      </c>
      <c r="G55" s="32">
        <v>49.89</v>
      </c>
      <c r="H55" s="32" t="s">
        <v>579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45112</v>
      </c>
      <c r="B56" s="32" t="s">
        <v>978</v>
      </c>
      <c r="C56" s="31" t="s">
        <v>979</v>
      </c>
      <c r="D56" s="31" t="s">
        <v>980</v>
      </c>
      <c r="E56" s="31" t="s">
        <v>577</v>
      </c>
      <c r="F56" s="93">
        <v>750000</v>
      </c>
      <c r="G56" s="32">
        <v>160</v>
      </c>
      <c r="H56" s="32" t="s">
        <v>579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45112</v>
      </c>
      <c r="B57" s="32" t="s">
        <v>1061</v>
      </c>
      <c r="C57" s="31" t="s">
        <v>1062</v>
      </c>
      <c r="D57" s="31" t="s">
        <v>580</v>
      </c>
      <c r="E57" s="31" t="s">
        <v>577</v>
      </c>
      <c r="F57" s="93">
        <v>1444315</v>
      </c>
      <c r="G57" s="32">
        <v>117.87</v>
      </c>
      <c r="H57" s="32" t="s">
        <v>579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45112</v>
      </c>
      <c r="B58" s="32" t="s">
        <v>1063</v>
      </c>
      <c r="C58" s="31" t="s">
        <v>1064</v>
      </c>
      <c r="D58" s="31" t="s">
        <v>1065</v>
      </c>
      <c r="E58" s="31" t="s">
        <v>577</v>
      </c>
      <c r="F58" s="93">
        <v>44400</v>
      </c>
      <c r="G58" s="32">
        <v>244.27</v>
      </c>
      <c r="H58" s="32" t="s">
        <v>579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45112</v>
      </c>
      <c r="B59" s="32" t="s">
        <v>981</v>
      </c>
      <c r="C59" s="31" t="s">
        <v>982</v>
      </c>
      <c r="D59" s="31" t="s">
        <v>1066</v>
      </c>
      <c r="E59" s="31" t="s">
        <v>577</v>
      </c>
      <c r="F59" s="93">
        <v>800000</v>
      </c>
      <c r="G59" s="32">
        <v>16.05</v>
      </c>
      <c r="H59" s="32" t="s">
        <v>579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45112</v>
      </c>
      <c r="B60" s="32" t="s">
        <v>983</v>
      </c>
      <c r="C60" s="31" t="s">
        <v>984</v>
      </c>
      <c r="D60" s="31" t="s">
        <v>923</v>
      </c>
      <c r="E60" s="31" t="s">
        <v>577</v>
      </c>
      <c r="F60" s="93">
        <v>7283113</v>
      </c>
      <c r="G60" s="32">
        <v>21.23</v>
      </c>
      <c r="H60" s="32" t="s">
        <v>579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45112</v>
      </c>
      <c r="B61" s="32" t="s">
        <v>1067</v>
      </c>
      <c r="C61" s="31" t="s">
        <v>1068</v>
      </c>
      <c r="D61" s="31" t="s">
        <v>1069</v>
      </c>
      <c r="E61" s="31" t="s">
        <v>577</v>
      </c>
      <c r="F61" s="93">
        <v>410236</v>
      </c>
      <c r="G61" s="32">
        <v>174.97</v>
      </c>
      <c r="H61" s="32" t="s">
        <v>579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45112</v>
      </c>
      <c r="B62" s="32" t="s">
        <v>1067</v>
      </c>
      <c r="C62" s="31" t="s">
        <v>1068</v>
      </c>
      <c r="D62" s="31" t="s">
        <v>1070</v>
      </c>
      <c r="E62" s="31" t="s">
        <v>577</v>
      </c>
      <c r="F62" s="93">
        <v>322400</v>
      </c>
      <c r="G62" s="32">
        <v>175.68</v>
      </c>
      <c r="H62" s="32" t="s">
        <v>579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45112</v>
      </c>
      <c r="B63" s="32" t="s">
        <v>1067</v>
      </c>
      <c r="C63" s="31" t="s">
        <v>1068</v>
      </c>
      <c r="D63" s="31" t="s">
        <v>985</v>
      </c>
      <c r="E63" s="31" t="s">
        <v>577</v>
      </c>
      <c r="F63" s="93">
        <v>400526</v>
      </c>
      <c r="G63" s="32">
        <v>174.71</v>
      </c>
      <c r="H63" s="32" t="s">
        <v>579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45112</v>
      </c>
      <c r="B64" s="32" t="s">
        <v>1067</v>
      </c>
      <c r="C64" s="31" t="s">
        <v>1068</v>
      </c>
      <c r="D64" s="31" t="s">
        <v>580</v>
      </c>
      <c r="E64" s="31" t="s">
        <v>577</v>
      </c>
      <c r="F64" s="93">
        <v>803344</v>
      </c>
      <c r="G64" s="32">
        <v>173.95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45112</v>
      </c>
      <c r="B65" s="32" t="s">
        <v>950</v>
      </c>
      <c r="C65" s="31" t="s">
        <v>951</v>
      </c>
      <c r="D65" s="31" t="s">
        <v>1071</v>
      </c>
      <c r="E65" s="31" t="s">
        <v>577</v>
      </c>
      <c r="F65" s="93">
        <v>37600</v>
      </c>
      <c r="G65" s="32">
        <v>221.08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45112</v>
      </c>
      <c r="B66" s="32" t="s">
        <v>950</v>
      </c>
      <c r="C66" s="31" t="s">
        <v>951</v>
      </c>
      <c r="D66" s="31" t="s">
        <v>987</v>
      </c>
      <c r="E66" s="31" t="s">
        <v>577</v>
      </c>
      <c r="F66" s="93">
        <v>36000</v>
      </c>
      <c r="G66" s="32">
        <v>215.56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45112</v>
      </c>
      <c r="B67" s="32" t="s">
        <v>1072</v>
      </c>
      <c r="C67" s="31" t="s">
        <v>1073</v>
      </c>
      <c r="D67" s="31" t="s">
        <v>1074</v>
      </c>
      <c r="E67" s="31" t="s">
        <v>577</v>
      </c>
      <c r="F67" s="93">
        <v>60000</v>
      </c>
      <c r="G67" s="32">
        <v>53.77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45112</v>
      </c>
      <c r="B68" s="32" t="s">
        <v>988</v>
      </c>
      <c r="C68" s="31" t="s">
        <v>989</v>
      </c>
      <c r="D68" s="31" t="s">
        <v>986</v>
      </c>
      <c r="E68" s="31" t="s">
        <v>577</v>
      </c>
      <c r="F68" s="93">
        <v>1648397</v>
      </c>
      <c r="G68" s="32">
        <v>126.44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45112</v>
      </c>
      <c r="B69" s="32" t="s">
        <v>910</v>
      </c>
      <c r="C69" s="31" t="s">
        <v>911</v>
      </c>
      <c r="D69" s="31" t="s">
        <v>581</v>
      </c>
      <c r="E69" s="31" t="s">
        <v>577</v>
      </c>
      <c r="F69" s="93">
        <v>1338567</v>
      </c>
      <c r="G69" s="32">
        <v>59.3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45112</v>
      </c>
      <c r="B70" s="32" t="s">
        <v>1075</v>
      </c>
      <c r="C70" s="31" t="s">
        <v>1076</v>
      </c>
      <c r="D70" s="31" t="s">
        <v>1077</v>
      </c>
      <c r="E70" s="31" t="s">
        <v>577</v>
      </c>
      <c r="F70" s="93">
        <v>44655</v>
      </c>
      <c r="G70" s="32">
        <v>302.62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45112</v>
      </c>
      <c r="B71" s="32" t="s">
        <v>1057</v>
      </c>
      <c r="C71" s="31" t="s">
        <v>1058</v>
      </c>
      <c r="D71" s="31" t="s">
        <v>1060</v>
      </c>
      <c r="E71" s="31" t="s">
        <v>578</v>
      </c>
      <c r="F71" s="93">
        <v>941865</v>
      </c>
      <c r="G71" s="32">
        <v>49.13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45112</v>
      </c>
      <c r="B72" s="32" t="s">
        <v>1057</v>
      </c>
      <c r="C72" s="31" t="s">
        <v>1058</v>
      </c>
      <c r="D72" s="31" t="s">
        <v>1059</v>
      </c>
      <c r="E72" s="31" t="s">
        <v>578</v>
      </c>
      <c r="F72" s="93">
        <v>402472</v>
      </c>
      <c r="G72" s="32">
        <v>47.49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45112</v>
      </c>
      <c r="B73" s="32" t="s">
        <v>978</v>
      </c>
      <c r="C73" s="31" t="s">
        <v>979</v>
      </c>
      <c r="D73" s="31" t="s">
        <v>980</v>
      </c>
      <c r="E73" s="31" t="s">
        <v>578</v>
      </c>
      <c r="F73" s="93">
        <v>280000</v>
      </c>
      <c r="G73" s="32">
        <v>159.04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45112</v>
      </c>
      <c r="B74" s="32" t="s">
        <v>1061</v>
      </c>
      <c r="C74" s="31" t="s">
        <v>1062</v>
      </c>
      <c r="D74" s="31" t="s">
        <v>580</v>
      </c>
      <c r="E74" s="31" t="s">
        <v>578</v>
      </c>
      <c r="F74" s="93">
        <v>1444315</v>
      </c>
      <c r="G74" s="32">
        <v>117.92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45112</v>
      </c>
      <c r="B75" s="32" t="s">
        <v>1078</v>
      </c>
      <c r="C75" s="31" t="s">
        <v>1079</v>
      </c>
      <c r="D75" s="31" t="s">
        <v>1080</v>
      </c>
      <c r="E75" s="31" t="s">
        <v>578</v>
      </c>
      <c r="F75" s="93">
        <v>109216</v>
      </c>
      <c r="G75" s="32">
        <v>16.39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45112</v>
      </c>
      <c r="B76" s="32" t="s">
        <v>1063</v>
      </c>
      <c r="C76" s="31" t="s">
        <v>1064</v>
      </c>
      <c r="D76" s="31" t="s">
        <v>1065</v>
      </c>
      <c r="E76" s="31" t="s">
        <v>578</v>
      </c>
      <c r="F76" s="93">
        <v>44400</v>
      </c>
      <c r="G76" s="32">
        <v>244.99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45112</v>
      </c>
      <c r="B77" s="32" t="s">
        <v>981</v>
      </c>
      <c r="C77" s="31" t="s">
        <v>982</v>
      </c>
      <c r="D77" s="31" t="s">
        <v>1081</v>
      </c>
      <c r="E77" s="31" t="s">
        <v>578</v>
      </c>
      <c r="F77" s="93">
        <v>567971</v>
      </c>
      <c r="G77" s="32">
        <v>16.05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45112</v>
      </c>
      <c r="B78" s="32" t="s">
        <v>1082</v>
      </c>
      <c r="C78" s="31" t="s">
        <v>1083</v>
      </c>
      <c r="D78" s="31" t="s">
        <v>1084</v>
      </c>
      <c r="E78" s="31" t="s">
        <v>578</v>
      </c>
      <c r="F78" s="93">
        <v>277521</v>
      </c>
      <c r="G78" s="32">
        <v>202.43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45112</v>
      </c>
      <c r="B79" s="32" t="s">
        <v>983</v>
      </c>
      <c r="C79" s="31" t="s">
        <v>984</v>
      </c>
      <c r="D79" s="31" t="s">
        <v>923</v>
      </c>
      <c r="E79" s="31" t="s">
        <v>578</v>
      </c>
      <c r="F79" s="93">
        <v>7661623</v>
      </c>
      <c r="G79" s="32">
        <v>21.32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45112</v>
      </c>
      <c r="B80" s="32" t="s">
        <v>1067</v>
      </c>
      <c r="C80" s="31" t="s">
        <v>1068</v>
      </c>
      <c r="D80" s="31" t="s">
        <v>1070</v>
      </c>
      <c r="E80" s="31" t="s">
        <v>578</v>
      </c>
      <c r="F80" s="93">
        <v>343669</v>
      </c>
      <c r="G80" s="32">
        <v>175.45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45112</v>
      </c>
      <c r="B81" s="32" t="s">
        <v>1067</v>
      </c>
      <c r="C81" s="31" t="s">
        <v>1068</v>
      </c>
      <c r="D81" s="31" t="s">
        <v>1069</v>
      </c>
      <c r="E81" s="31" t="s">
        <v>578</v>
      </c>
      <c r="F81" s="93">
        <v>410236</v>
      </c>
      <c r="G81" s="32">
        <v>175.12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45112</v>
      </c>
      <c r="B82" s="32" t="s">
        <v>1067</v>
      </c>
      <c r="C82" s="31" t="s">
        <v>1068</v>
      </c>
      <c r="D82" s="31" t="s">
        <v>580</v>
      </c>
      <c r="E82" s="31" t="s">
        <v>578</v>
      </c>
      <c r="F82" s="93">
        <v>803344</v>
      </c>
      <c r="G82" s="32">
        <v>174.14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45112</v>
      </c>
      <c r="B83" s="32" t="s">
        <v>1067</v>
      </c>
      <c r="C83" s="31" t="s">
        <v>1068</v>
      </c>
      <c r="D83" s="31" t="s">
        <v>985</v>
      </c>
      <c r="E83" s="31" t="s">
        <v>578</v>
      </c>
      <c r="F83" s="93">
        <v>400526</v>
      </c>
      <c r="G83" s="32">
        <v>174.82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45112</v>
      </c>
      <c r="B84" s="32" t="s">
        <v>950</v>
      </c>
      <c r="C84" s="31" t="s">
        <v>951</v>
      </c>
      <c r="D84" s="31" t="s">
        <v>987</v>
      </c>
      <c r="E84" s="31" t="s">
        <v>578</v>
      </c>
      <c r="F84" s="93">
        <v>36000</v>
      </c>
      <c r="G84" s="32">
        <v>216.27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45112</v>
      </c>
      <c r="B85" s="32" t="s">
        <v>1072</v>
      </c>
      <c r="C85" s="31" t="s">
        <v>1073</v>
      </c>
      <c r="D85" s="31" t="s">
        <v>1074</v>
      </c>
      <c r="E85" s="31" t="s">
        <v>578</v>
      </c>
      <c r="F85" s="93">
        <v>10000</v>
      </c>
      <c r="G85" s="32">
        <v>54.91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45112</v>
      </c>
      <c r="B86" s="32" t="s">
        <v>1072</v>
      </c>
      <c r="C86" s="31" t="s">
        <v>1073</v>
      </c>
      <c r="D86" s="31" t="s">
        <v>1085</v>
      </c>
      <c r="E86" s="31" t="s">
        <v>578</v>
      </c>
      <c r="F86" s="93">
        <v>110000</v>
      </c>
      <c r="G86" s="32">
        <v>53.76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45112</v>
      </c>
      <c r="B87" s="32" t="s">
        <v>988</v>
      </c>
      <c r="C87" s="31" t="s">
        <v>989</v>
      </c>
      <c r="D87" s="31" t="s">
        <v>986</v>
      </c>
      <c r="E87" s="31" t="s">
        <v>578</v>
      </c>
      <c r="F87" s="93">
        <v>1502397</v>
      </c>
      <c r="G87" s="32">
        <v>126.32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45112</v>
      </c>
      <c r="B88" s="32" t="s">
        <v>910</v>
      </c>
      <c r="C88" s="31" t="s">
        <v>911</v>
      </c>
      <c r="D88" s="31" t="s">
        <v>581</v>
      </c>
      <c r="E88" s="31" t="s">
        <v>578</v>
      </c>
      <c r="F88" s="93">
        <v>1073276</v>
      </c>
      <c r="G88" s="32">
        <v>59.14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45112</v>
      </c>
      <c r="B89" s="32" t="s">
        <v>1075</v>
      </c>
      <c r="C89" s="31" t="s">
        <v>1076</v>
      </c>
      <c r="D89" s="31" t="s">
        <v>1077</v>
      </c>
      <c r="E89" s="31" t="s">
        <v>578</v>
      </c>
      <c r="F89" s="93">
        <v>44655</v>
      </c>
      <c r="G89" s="32">
        <v>302.45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/>
      <c r="B90" s="32"/>
      <c r="C90" s="31"/>
      <c r="D90" s="31"/>
      <c r="E90" s="31"/>
      <c r="F90" s="93"/>
      <c r="G90" s="32"/>
      <c r="H90" s="32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/>
      <c r="B91" s="32"/>
      <c r="C91" s="31"/>
      <c r="D91" s="31"/>
      <c r="E91" s="31"/>
      <c r="F91" s="93"/>
      <c r="G91" s="32"/>
      <c r="H91" s="32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/>
      <c r="B92" s="32"/>
      <c r="C92" s="31"/>
      <c r="D92" s="31"/>
      <c r="E92" s="31"/>
      <c r="F92" s="93"/>
      <c r="G92" s="32"/>
      <c r="H92" s="32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/>
      <c r="B93" s="32"/>
      <c r="C93" s="31"/>
      <c r="D93" s="31"/>
      <c r="E93" s="31"/>
      <c r="F93" s="93"/>
      <c r="G93" s="32"/>
      <c r="H93" s="32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/>
      <c r="B94" s="32"/>
      <c r="C94" s="31"/>
      <c r="D94" s="31"/>
      <c r="E94" s="31"/>
      <c r="F94" s="93"/>
      <c r="G94" s="32"/>
      <c r="H94" s="32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/>
      <c r="B95" s="32"/>
      <c r="C95" s="31"/>
      <c r="D95" s="31"/>
      <c r="E95" s="31"/>
      <c r="F95" s="93"/>
      <c r="G95" s="32"/>
      <c r="H95" s="32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/>
      <c r="B96" s="32"/>
      <c r="C96" s="31"/>
      <c r="D96" s="31"/>
      <c r="E96" s="31"/>
      <c r="F96" s="93"/>
      <c r="G96" s="32"/>
      <c r="H96" s="32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/>
      <c r="B97" s="32"/>
      <c r="C97" s="31"/>
      <c r="D97" s="31"/>
      <c r="E97" s="31"/>
      <c r="F97" s="93"/>
      <c r="G97" s="32"/>
      <c r="H97" s="32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/>
      <c r="B98" s="32"/>
      <c r="C98" s="31"/>
      <c r="D98" s="31"/>
      <c r="E98" s="31"/>
      <c r="F98" s="93"/>
      <c r="G98" s="32"/>
      <c r="H98" s="32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/>
      <c r="B99" s="32"/>
      <c r="C99" s="31"/>
      <c r="D99" s="31"/>
      <c r="E99" s="31"/>
      <c r="F99" s="93"/>
      <c r="G99" s="32"/>
      <c r="H99" s="32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/>
      <c r="B100" s="32"/>
      <c r="C100" s="31"/>
      <c r="D100" s="31"/>
      <c r="E100" s="31"/>
      <c r="F100" s="93"/>
      <c r="G100" s="32"/>
      <c r="H100" s="32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/>
      <c r="B101" s="32"/>
      <c r="C101" s="31"/>
      <c r="D101" s="31"/>
      <c r="E101" s="31"/>
      <c r="F101" s="93"/>
      <c r="G101" s="32"/>
      <c r="H101" s="3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/>
      <c r="B102" s="32"/>
      <c r="C102" s="31"/>
      <c r="D102" s="31"/>
      <c r="E102" s="31"/>
      <c r="F102" s="93"/>
      <c r="G102" s="32"/>
      <c r="H102" s="32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/>
      <c r="B103" s="32"/>
      <c r="C103" s="31"/>
      <c r="D103" s="31"/>
      <c r="E103" s="31"/>
      <c r="F103" s="93"/>
      <c r="G103" s="32"/>
      <c r="H103" s="32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/>
      <c r="B104" s="32"/>
      <c r="C104" s="31"/>
      <c r="D104" s="31"/>
      <c r="E104" s="31"/>
      <c r="F104" s="93"/>
      <c r="G104" s="32"/>
      <c r="H104" s="32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/>
      <c r="B105" s="32"/>
      <c r="C105" s="31"/>
      <c r="D105" s="31"/>
      <c r="E105" s="31"/>
      <c r="F105" s="93"/>
      <c r="G105" s="32"/>
      <c r="H105" s="32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/>
      <c r="B106" s="32"/>
      <c r="C106" s="31"/>
      <c r="D106" s="31"/>
      <c r="E106" s="31"/>
      <c r="F106" s="93"/>
      <c r="G106" s="32"/>
      <c r="H106" s="32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/>
      <c r="B107" s="32"/>
      <c r="C107" s="31"/>
      <c r="D107" s="31"/>
      <c r="E107" s="31"/>
      <c r="F107" s="93"/>
      <c r="G107" s="32"/>
      <c r="H107" s="32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/>
      <c r="B108" s="32"/>
      <c r="C108" s="31"/>
      <c r="D108" s="31"/>
      <c r="E108" s="31"/>
      <c r="F108" s="93"/>
      <c r="G108" s="32"/>
      <c r="H108" s="32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/>
      <c r="B109" s="32"/>
      <c r="C109" s="31"/>
      <c r="D109" s="31"/>
      <c r="E109" s="31"/>
      <c r="F109" s="93"/>
      <c r="G109" s="32"/>
      <c r="H109" s="32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/>
      <c r="B110" s="32"/>
      <c r="C110" s="31"/>
      <c r="D110" s="31"/>
      <c r="E110" s="31"/>
      <c r="F110" s="93"/>
      <c r="G110" s="32"/>
      <c r="H110" s="3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/>
      <c r="B111" s="32"/>
      <c r="C111" s="31"/>
      <c r="D111" s="31"/>
      <c r="E111" s="31"/>
      <c r="F111" s="93"/>
      <c r="G111" s="32"/>
      <c r="H111" s="3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/>
      <c r="B112" s="32"/>
      <c r="C112" s="31"/>
      <c r="D112" s="31"/>
      <c r="E112" s="31"/>
      <c r="F112" s="93"/>
      <c r="G112" s="32"/>
      <c r="H112" s="3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/>
      <c r="B113" s="32"/>
      <c r="C113" s="31"/>
      <c r="D113" s="31"/>
      <c r="E113" s="31"/>
      <c r="F113" s="93"/>
      <c r="G113" s="32"/>
      <c r="H113" s="3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/>
      <c r="B114" s="32"/>
      <c r="C114" s="31"/>
      <c r="D114" s="31"/>
      <c r="E114" s="31"/>
      <c r="F114" s="93"/>
      <c r="G114" s="32"/>
      <c r="H114" s="3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/>
      <c r="B115" s="32"/>
      <c r="C115" s="31"/>
      <c r="D115" s="31"/>
      <c r="E115" s="31"/>
      <c r="F115" s="93"/>
      <c r="G115" s="32"/>
      <c r="H115" s="32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/>
      <c r="B116" s="32"/>
      <c r="C116" s="31"/>
      <c r="D116" s="31"/>
      <c r="E116" s="31"/>
      <c r="F116" s="93"/>
      <c r="G116" s="32"/>
      <c r="H116" s="32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/>
      <c r="B117" s="32"/>
      <c r="C117" s="31"/>
      <c r="D117" s="31"/>
      <c r="E117" s="31"/>
      <c r="F117" s="93"/>
      <c r="G117" s="32"/>
      <c r="H117" s="32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/>
      <c r="B118" s="32"/>
      <c r="C118" s="31"/>
      <c r="D118" s="31"/>
      <c r="E118" s="31"/>
      <c r="F118" s="93"/>
      <c r="G118" s="32"/>
      <c r="H118" s="3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/>
      <c r="B119" s="32"/>
      <c r="C119" s="31"/>
      <c r="D119" s="31"/>
      <c r="E119" s="31"/>
      <c r="F119" s="93"/>
      <c r="G119" s="32"/>
      <c r="H119" s="3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/>
      <c r="B120" s="32"/>
      <c r="C120" s="31"/>
      <c r="D120" s="31"/>
      <c r="E120" s="31"/>
      <c r="F120" s="93"/>
      <c r="G120" s="32"/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/>
      <c r="B121" s="32"/>
      <c r="C121" s="31"/>
      <c r="D121" s="31"/>
      <c r="E121" s="31"/>
      <c r="F121" s="93"/>
      <c r="G121" s="32"/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/>
      <c r="B122" s="32"/>
      <c r="C122" s="31"/>
      <c r="D122" s="31"/>
      <c r="E122" s="31"/>
      <c r="F122" s="93"/>
      <c r="G122" s="32"/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/>
      <c r="B123" s="32"/>
      <c r="C123" s="31"/>
      <c r="D123" s="31"/>
      <c r="E123" s="31"/>
      <c r="F123" s="93"/>
      <c r="G123" s="32"/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7"/>
  <sheetViews>
    <sheetView zoomScale="90" zoomScaleNormal="90" workbookViewId="0">
      <selection activeCell="I38" sqref="I38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990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582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583</v>
      </c>
      <c r="E9" s="104" t="s">
        <v>584</v>
      </c>
      <c r="F9" s="104" t="s">
        <v>585</v>
      </c>
      <c r="G9" s="104" t="s">
        <v>586</v>
      </c>
      <c r="H9" s="104" t="s">
        <v>587</v>
      </c>
      <c r="I9" s="104" t="s">
        <v>588</v>
      </c>
      <c r="J9" s="103" t="s">
        <v>589</v>
      </c>
      <c r="K9" s="104" t="s">
        <v>590</v>
      </c>
      <c r="L9" s="106" t="s">
        <v>591</v>
      </c>
      <c r="M9" s="106" t="s">
        <v>592</v>
      </c>
      <c r="N9" s="104" t="s">
        <v>593</v>
      </c>
      <c r="O9" s="105" t="s">
        <v>594</v>
      </c>
      <c r="P9" s="104" t="s">
        <v>595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596</v>
      </c>
      <c r="F10" s="107" t="s">
        <v>597</v>
      </c>
      <c r="G10" s="107">
        <v>538</v>
      </c>
      <c r="H10" s="107"/>
      <c r="I10" s="112" t="s">
        <v>598</v>
      </c>
      <c r="J10" s="113" t="s">
        <v>599</v>
      </c>
      <c r="K10" s="113"/>
      <c r="L10" s="114"/>
      <c r="M10" s="115"/>
      <c r="N10" s="113"/>
      <c r="O10" s="116"/>
      <c r="P10" s="114">
        <f>VLOOKUP(D10,'MidCap Intra'!B39:C538,2,0)</f>
        <v>590.6</v>
      </c>
      <c r="Q10" s="41"/>
      <c r="R10" s="41" t="s">
        <v>600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596</v>
      </c>
      <c r="F11" s="107" t="s">
        <v>602</v>
      </c>
      <c r="G11" s="107">
        <v>1385</v>
      </c>
      <c r="H11" s="107"/>
      <c r="I11" s="112" t="s">
        <v>603</v>
      </c>
      <c r="J11" s="113" t="s">
        <v>599</v>
      </c>
      <c r="K11" s="113"/>
      <c r="L11" s="114"/>
      <c r="M11" s="115"/>
      <c r="N11" s="113"/>
      <c r="O11" s="116"/>
      <c r="P11" s="123">
        <f>VLOOKUP(D11,'MidCap Intra'!B43:C542,2,0)</f>
        <v>1521.65</v>
      </c>
      <c r="Q11" s="41"/>
      <c r="R11" s="41" t="s">
        <v>600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7">
        <v>3</v>
      </c>
      <c r="B12" s="271">
        <v>45090</v>
      </c>
      <c r="C12" s="278"/>
      <c r="D12" s="286" t="s">
        <v>339</v>
      </c>
      <c r="E12" s="283" t="s">
        <v>596</v>
      </c>
      <c r="F12" s="267">
        <v>4215</v>
      </c>
      <c r="G12" s="267">
        <v>3900</v>
      </c>
      <c r="H12" s="267">
        <v>4515</v>
      </c>
      <c r="I12" s="287" t="s">
        <v>604</v>
      </c>
      <c r="J12" s="119" t="s">
        <v>974</v>
      </c>
      <c r="K12" s="119">
        <f>H12-F12</f>
        <v>300</v>
      </c>
      <c r="L12" s="120">
        <f>(F12*-0.7)/100</f>
        <v>-29.504999999999999</v>
      </c>
      <c r="M12" s="121">
        <f>(K12+L12)/F12</f>
        <v>6.4174377224199289E-2</v>
      </c>
      <c r="N12" s="119" t="s">
        <v>601</v>
      </c>
      <c r="O12" s="122">
        <v>45111</v>
      </c>
      <c r="P12" s="119">
        <f>VLOOKUP(D12,'MidCap Intra'!B47:C546,2,0)</f>
        <v>4581.8</v>
      </c>
      <c r="Q12" s="41"/>
      <c r="R12" s="41" t="s">
        <v>600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4">
        <v>4</v>
      </c>
      <c r="B13" s="125">
        <v>45092</v>
      </c>
      <c r="C13" s="126"/>
      <c r="D13" s="276" t="s">
        <v>62</v>
      </c>
      <c r="E13" s="273" t="s">
        <v>596</v>
      </c>
      <c r="F13" s="107" t="s">
        <v>869</v>
      </c>
      <c r="G13" s="113">
        <v>6400</v>
      </c>
      <c r="H13" s="127"/>
      <c r="I13" s="274" t="s">
        <v>870</v>
      </c>
      <c r="J13" s="275" t="s">
        <v>599</v>
      </c>
      <c r="K13" s="130"/>
      <c r="L13" s="131"/>
      <c r="M13" s="132"/>
      <c r="N13" s="133"/>
      <c r="O13" s="134"/>
      <c r="P13" s="123">
        <f>VLOOKUP(D13,'MidCap Intra'!B47:C546,2,0)</f>
        <v>6840.8</v>
      </c>
      <c r="Q13" s="41"/>
      <c r="R13" s="41" t="s">
        <v>600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4">
        <v>5</v>
      </c>
      <c r="B14" s="125">
        <v>45092</v>
      </c>
      <c r="C14" s="126"/>
      <c r="D14" s="277" t="s">
        <v>193</v>
      </c>
      <c r="E14" s="273" t="s">
        <v>596</v>
      </c>
      <c r="F14" s="107" t="s">
        <v>871</v>
      </c>
      <c r="G14" s="113">
        <v>930</v>
      </c>
      <c r="H14" s="127"/>
      <c r="I14" s="274" t="s">
        <v>872</v>
      </c>
      <c r="J14" s="275" t="s">
        <v>599</v>
      </c>
      <c r="K14" s="130"/>
      <c r="L14" s="131"/>
      <c r="M14" s="132"/>
      <c r="N14" s="133"/>
      <c r="O14" s="134"/>
      <c r="P14" s="123">
        <f>VLOOKUP(D14,'MidCap Intra'!B48:C547,2,0)</f>
        <v>1011.65</v>
      </c>
      <c r="Q14" s="41"/>
      <c r="R14" s="41" t="s">
        <v>600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7">
        <v>6</v>
      </c>
      <c r="B15" s="271">
        <v>45096</v>
      </c>
      <c r="C15" s="278"/>
      <c r="D15" s="286" t="s">
        <v>511</v>
      </c>
      <c r="E15" s="283" t="s">
        <v>596</v>
      </c>
      <c r="F15" s="267">
        <v>537.5</v>
      </c>
      <c r="G15" s="267">
        <v>489</v>
      </c>
      <c r="H15" s="267">
        <v>569.5</v>
      </c>
      <c r="I15" s="287" t="s">
        <v>874</v>
      </c>
      <c r="J15" s="119" t="s">
        <v>1086</v>
      </c>
      <c r="K15" s="119">
        <f>H15-F15</f>
        <v>32</v>
      </c>
      <c r="L15" s="120">
        <f>(F15*-0.7)/100</f>
        <v>-3.7625000000000002</v>
      </c>
      <c r="M15" s="121">
        <f>(K15+L15)/F15</f>
        <v>5.2534883720930237E-2</v>
      </c>
      <c r="N15" s="119" t="s">
        <v>601</v>
      </c>
      <c r="O15" s="122">
        <v>45110</v>
      </c>
      <c r="P15" s="119">
        <f>VLOOKUP(D15,'MidCap Intra'!B50:C549,2,0)</f>
        <v>553.54999999999995</v>
      </c>
      <c r="Q15" s="41"/>
      <c r="R15" s="41" t="s">
        <v>600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24">
        <v>7</v>
      </c>
      <c r="B16" s="125">
        <v>45098</v>
      </c>
      <c r="C16" s="126"/>
      <c r="D16" s="277" t="s">
        <v>432</v>
      </c>
      <c r="E16" s="279" t="s">
        <v>596</v>
      </c>
      <c r="F16" s="107" t="s">
        <v>876</v>
      </c>
      <c r="G16" s="113">
        <v>94</v>
      </c>
      <c r="H16" s="127"/>
      <c r="I16" s="128" t="s">
        <v>875</v>
      </c>
      <c r="J16" s="129" t="s">
        <v>599</v>
      </c>
      <c r="K16" s="130"/>
      <c r="L16" s="131"/>
      <c r="M16" s="132"/>
      <c r="N16" s="133"/>
      <c r="O16" s="134"/>
      <c r="P16" s="123">
        <f>VLOOKUP(D16,'MidCap Intra'!B53:C552,2,0)</f>
        <v>103.45</v>
      </c>
      <c r="Q16" s="41"/>
      <c r="R16" s="41" t="s">
        <v>600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4">
        <v>8</v>
      </c>
      <c r="B17" s="125">
        <v>45099</v>
      </c>
      <c r="C17" s="126"/>
      <c r="D17" s="277" t="s">
        <v>404</v>
      </c>
      <c r="E17" s="279" t="s">
        <v>596</v>
      </c>
      <c r="F17" s="107" t="s">
        <v>878</v>
      </c>
      <c r="G17" s="113">
        <v>2840</v>
      </c>
      <c r="H17" s="127"/>
      <c r="I17" s="128" t="s">
        <v>879</v>
      </c>
      <c r="J17" s="129" t="s">
        <v>599</v>
      </c>
      <c r="K17" s="130"/>
      <c r="L17" s="131"/>
      <c r="M17" s="132"/>
      <c r="N17" s="133"/>
      <c r="O17" s="134"/>
      <c r="P17" s="123">
        <f>VLOOKUP(D17,'MidCap Intra'!B54:C553,2,0)</f>
        <v>2959.55</v>
      </c>
      <c r="Q17" s="41"/>
      <c r="R17" s="41" t="s">
        <v>600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4">
        <v>9</v>
      </c>
      <c r="B18" s="108">
        <v>45105</v>
      </c>
      <c r="C18" s="305"/>
      <c r="D18" s="306" t="s">
        <v>131</v>
      </c>
      <c r="E18" s="111" t="s">
        <v>596</v>
      </c>
      <c r="F18" s="107" t="s">
        <v>901</v>
      </c>
      <c r="G18" s="113">
        <v>597</v>
      </c>
      <c r="H18" s="107"/>
      <c r="I18" s="107" t="s">
        <v>902</v>
      </c>
      <c r="J18" s="113" t="s">
        <v>599</v>
      </c>
      <c r="K18" s="113"/>
      <c r="L18" s="366"/>
      <c r="M18" s="367"/>
      <c r="N18" s="368"/>
      <c r="O18" s="369"/>
      <c r="P18" s="370">
        <f>VLOOKUP(D18,'MidCap Intra'!B55:C554,2,0)</f>
        <v>673.6</v>
      </c>
      <c r="Q18" s="41"/>
      <c r="R18" s="41" t="s">
        <v>600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6">
        <v>45110</v>
      </c>
      <c r="C19" s="109"/>
      <c r="D19" s="110" t="s">
        <v>127</v>
      </c>
      <c r="E19" s="111" t="s">
        <v>596</v>
      </c>
      <c r="F19" s="107" t="s">
        <v>935</v>
      </c>
      <c r="G19" s="107">
        <v>1095</v>
      </c>
      <c r="H19" s="107"/>
      <c r="I19" s="112" t="s">
        <v>936</v>
      </c>
      <c r="J19" s="113" t="s">
        <v>599</v>
      </c>
      <c r="K19" s="344"/>
      <c r="L19" s="372"/>
      <c r="M19" s="373"/>
      <c r="N19" s="373"/>
      <c r="O19" s="373"/>
      <c r="P19" s="373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4">
        <v>11</v>
      </c>
      <c r="B20" s="108">
        <v>45111</v>
      </c>
      <c r="C20" s="305"/>
      <c r="D20" s="306" t="s">
        <v>114</v>
      </c>
      <c r="E20" s="111" t="s">
        <v>596</v>
      </c>
      <c r="F20" s="107" t="s">
        <v>958</v>
      </c>
      <c r="G20" s="113">
        <v>119</v>
      </c>
      <c r="H20" s="107"/>
      <c r="I20" s="107" t="s">
        <v>959</v>
      </c>
      <c r="J20" s="113" t="s">
        <v>599</v>
      </c>
      <c r="K20" s="113"/>
      <c r="L20" s="262"/>
      <c r="M20" s="371"/>
      <c r="N20" s="272"/>
      <c r="O20" s="333"/>
      <c r="P20" s="262">
        <f>VLOOKUP(D20,'MidCap Intra'!B57:C556,2,0)</f>
        <v>133.30000000000001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304">
        <v>12</v>
      </c>
      <c r="B21" s="108">
        <v>45111</v>
      </c>
      <c r="C21" s="305"/>
      <c r="D21" s="306" t="s">
        <v>82</v>
      </c>
      <c r="E21" s="111" t="s">
        <v>596</v>
      </c>
      <c r="F21" s="107" t="s">
        <v>962</v>
      </c>
      <c r="G21" s="113">
        <v>234</v>
      </c>
      <c r="H21" s="107"/>
      <c r="I21" s="107" t="s">
        <v>963</v>
      </c>
      <c r="J21" s="113" t="s">
        <v>599</v>
      </c>
      <c r="K21" s="113"/>
      <c r="L21" s="114"/>
      <c r="M21" s="115"/>
      <c r="N21" s="113"/>
      <c r="O21" s="333"/>
      <c r="P21" s="123">
        <f>VLOOKUP(D21,'MidCap Intra'!B58:C557,2,0)</f>
        <v>257.64999999999998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04">
        <v>13</v>
      </c>
      <c r="B22" s="108">
        <v>45112</v>
      </c>
      <c r="C22" s="305"/>
      <c r="D22" s="306" t="s">
        <v>389</v>
      </c>
      <c r="E22" s="111" t="s">
        <v>596</v>
      </c>
      <c r="F22" s="107" t="s">
        <v>996</v>
      </c>
      <c r="G22" s="113">
        <v>1395</v>
      </c>
      <c r="H22" s="107"/>
      <c r="I22" s="107" t="s">
        <v>997</v>
      </c>
      <c r="J22" s="113" t="s">
        <v>599</v>
      </c>
      <c r="K22" s="113"/>
      <c r="L22" s="114"/>
      <c r="M22" s="115"/>
      <c r="N22" s="113"/>
      <c r="O22" s="333"/>
      <c r="P22" s="123">
        <f>VLOOKUP(D22,'MidCap Intra'!B59:C558,2,0)</f>
        <v>1492.45</v>
      </c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04"/>
      <c r="B23" s="108"/>
      <c r="C23" s="305"/>
      <c r="D23" s="306"/>
      <c r="E23" s="111"/>
      <c r="F23" s="107"/>
      <c r="G23" s="113"/>
      <c r="H23" s="107"/>
      <c r="I23" s="107"/>
      <c r="J23" s="113"/>
      <c r="K23" s="113"/>
      <c r="L23" s="114"/>
      <c r="M23" s="115"/>
      <c r="N23" s="113"/>
      <c r="O23" s="307"/>
      <c r="P23" s="26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8" spans="1:38" ht="14.25" customHeight="1">
      <c r="A28" s="135"/>
      <c r="B28" s="136"/>
      <c r="C28" s="137"/>
      <c r="D28" s="138"/>
      <c r="E28" s="139"/>
      <c r="F28" s="139"/>
      <c r="G28" s="135"/>
      <c r="H28" s="139"/>
      <c r="I28" s="140"/>
      <c r="J28" s="141"/>
      <c r="K28" s="141"/>
      <c r="L28" s="142"/>
      <c r="M28" s="143"/>
      <c r="N28" s="144"/>
      <c r="O28" s="145"/>
      <c r="P28" s="146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47" t="s">
        <v>605</v>
      </c>
      <c r="B29" s="148"/>
      <c r="C29" s="149"/>
      <c r="E29" s="150"/>
      <c r="F29" s="150"/>
      <c r="G29" s="150"/>
      <c r="H29" s="150"/>
      <c r="I29" s="150"/>
      <c r="J29" s="151"/>
      <c r="K29" s="150"/>
      <c r="L29" s="152"/>
      <c r="M29" s="62"/>
      <c r="N29" s="151"/>
      <c r="O29" s="149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53" t="s">
        <v>606</v>
      </c>
      <c r="B30" s="147"/>
      <c r="C30" s="147"/>
      <c r="D30" s="147"/>
      <c r="E30" s="41"/>
      <c r="F30" s="154" t="s">
        <v>607</v>
      </c>
      <c r="G30" s="6"/>
      <c r="H30" s="6"/>
      <c r="I30" s="6"/>
      <c r="J30" s="155"/>
      <c r="K30" s="156"/>
      <c r="L30" s="156"/>
      <c r="M30" s="157"/>
      <c r="N30" s="1"/>
      <c r="O30" s="158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47" t="s">
        <v>608</v>
      </c>
      <c r="B31" s="147"/>
      <c r="C31" s="147"/>
      <c r="D31" s="147" t="s">
        <v>609</v>
      </c>
      <c r="E31" s="6"/>
      <c r="F31" s="154" t="s">
        <v>610</v>
      </c>
      <c r="G31" s="6"/>
      <c r="H31" s="6"/>
      <c r="I31" s="6"/>
      <c r="J31" s="155"/>
      <c r="K31" s="156"/>
      <c r="L31" s="156"/>
      <c r="M31" s="157"/>
      <c r="N31" s="1"/>
      <c r="O31" s="158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47"/>
      <c r="B32" s="147"/>
      <c r="C32" s="147"/>
      <c r="D32" s="147"/>
      <c r="E32" s="6"/>
      <c r="F32" s="6"/>
      <c r="G32" s="6"/>
      <c r="H32" s="6"/>
      <c r="I32" s="6"/>
      <c r="J32" s="159"/>
      <c r="K32" s="156"/>
      <c r="L32" s="156"/>
      <c r="M32" s="6"/>
      <c r="N32" s="160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61" t="s">
        <v>611</v>
      </c>
      <c r="C33" s="161"/>
      <c r="D33" s="161"/>
      <c r="E33" s="161"/>
      <c r="F33" s="162"/>
      <c r="G33" s="6"/>
      <c r="H33" s="6"/>
      <c r="I33" s="163"/>
      <c r="J33" s="164"/>
      <c r="K33" s="165"/>
      <c r="L33" s="164"/>
      <c r="M33" s="6"/>
      <c r="N33" s="1"/>
      <c r="O33" s="1"/>
      <c r="P33" s="1"/>
      <c r="R33" s="62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166" t="s">
        <v>16</v>
      </c>
      <c r="B34" s="166" t="s">
        <v>569</v>
      </c>
      <c r="C34" s="166"/>
      <c r="D34" s="91" t="s">
        <v>583</v>
      </c>
      <c r="E34" s="166" t="s">
        <v>584</v>
      </c>
      <c r="F34" s="166" t="s">
        <v>585</v>
      </c>
      <c r="G34" s="166" t="s">
        <v>612</v>
      </c>
      <c r="H34" s="166" t="s">
        <v>587</v>
      </c>
      <c r="I34" s="166" t="s">
        <v>588</v>
      </c>
      <c r="J34" s="106" t="s">
        <v>589</v>
      </c>
      <c r="K34" s="104" t="s">
        <v>613</v>
      </c>
      <c r="L34" s="167" t="s">
        <v>591</v>
      </c>
      <c r="M34" s="106" t="s">
        <v>592</v>
      </c>
      <c r="N34" s="103" t="s">
        <v>593</v>
      </c>
      <c r="O34" s="91" t="s">
        <v>594</v>
      </c>
      <c r="P34" s="41"/>
      <c r="Q34" s="1"/>
      <c r="R34" s="62"/>
      <c r="S34" s="62"/>
      <c r="T34" s="62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3.5" customHeight="1">
      <c r="A35" s="107">
        <v>1</v>
      </c>
      <c r="B35" s="316">
        <v>45110</v>
      </c>
      <c r="C35" s="109"/>
      <c r="D35" s="110" t="s">
        <v>221</v>
      </c>
      <c r="E35" s="111" t="s">
        <v>614</v>
      </c>
      <c r="F35" s="107" t="s">
        <v>943</v>
      </c>
      <c r="G35" s="107">
        <v>999</v>
      </c>
      <c r="H35" s="107"/>
      <c r="I35" s="112" t="s">
        <v>944</v>
      </c>
      <c r="J35" s="113" t="s">
        <v>599</v>
      </c>
      <c r="K35" s="113"/>
      <c r="L35" s="114"/>
      <c r="M35" s="115"/>
      <c r="N35" s="113"/>
      <c r="O35" s="345"/>
      <c r="P35" s="41"/>
      <c r="Q35" s="317"/>
      <c r="R35" s="317"/>
      <c r="S35" s="41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</row>
    <row r="36" spans="1:38" ht="13.5" customHeight="1">
      <c r="A36" s="107">
        <v>2</v>
      </c>
      <c r="B36" s="108">
        <v>45110</v>
      </c>
      <c r="C36" s="305"/>
      <c r="D36" s="306" t="s">
        <v>491</v>
      </c>
      <c r="E36" s="111" t="s">
        <v>596</v>
      </c>
      <c r="F36" s="107" t="s">
        <v>939</v>
      </c>
      <c r="G36" s="113">
        <v>358</v>
      </c>
      <c r="H36" s="107"/>
      <c r="I36" s="107" t="s">
        <v>940</v>
      </c>
      <c r="J36" s="113" t="s">
        <v>599</v>
      </c>
      <c r="K36" s="113"/>
      <c r="L36" s="114"/>
      <c r="M36" s="115"/>
      <c r="N36" s="344"/>
      <c r="O36" s="346"/>
      <c r="P36" s="343"/>
      <c r="Q36" s="317"/>
      <c r="R36" s="317"/>
      <c r="S36" s="41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</row>
    <row r="37" spans="1:38" ht="13.5" customHeight="1">
      <c r="A37" s="107"/>
      <c r="B37" s="108"/>
      <c r="C37" s="305"/>
      <c r="D37" s="306"/>
      <c r="E37" s="111"/>
      <c r="F37" s="107"/>
      <c r="G37" s="113"/>
      <c r="H37" s="107"/>
      <c r="I37" s="107"/>
      <c r="J37" s="113"/>
      <c r="K37" s="113"/>
      <c r="L37" s="114"/>
      <c r="M37" s="115"/>
      <c r="N37" s="113"/>
      <c r="O37" s="307"/>
      <c r="P37" s="41"/>
      <c r="Q37" s="317"/>
      <c r="R37" s="317"/>
      <c r="S37" s="41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</row>
    <row r="38" spans="1:38" ht="44.25" customHeight="1">
      <c r="A38" s="147" t="s">
        <v>605</v>
      </c>
      <c r="B38" s="168"/>
      <c r="C38" s="168"/>
      <c r="D38" s="1"/>
      <c r="E38" s="6"/>
      <c r="F38" s="6"/>
      <c r="G38" s="6"/>
      <c r="H38" s="6" t="s">
        <v>617</v>
      </c>
      <c r="I38" s="6"/>
      <c r="J38" s="6"/>
      <c r="K38" s="143"/>
      <c r="L38" s="169"/>
      <c r="M38" s="143"/>
      <c r="N38" s="144"/>
      <c r="O38" s="143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53" t="s">
        <v>606</v>
      </c>
      <c r="B39" s="147"/>
      <c r="C39" s="147"/>
      <c r="D39" s="147"/>
      <c r="E39" s="41"/>
      <c r="F39" s="154" t="s">
        <v>607</v>
      </c>
      <c r="G39" s="62"/>
      <c r="H39" s="41"/>
      <c r="I39" s="62"/>
      <c r="J39" s="6"/>
      <c r="K39" s="170"/>
      <c r="L39" s="171"/>
      <c r="M39" s="6"/>
      <c r="N39" s="137"/>
      <c r="O39" s="172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53"/>
      <c r="B40" s="147"/>
      <c r="C40" s="147"/>
      <c r="D40" s="147"/>
      <c r="E40" s="6"/>
      <c r="F40" s="154" t="s">
        <v>610</v>
      </c>
      <c r="G40" s="62"/>
      <c r="H40" s="41"/>
      <c r="I40" s="62"/>
      <c r="J40" s="6"/>
      <c r="K40" s="170"/>
      <c r="L40" s="171"/>
      <c r="M40" s="6"/>
      <c r="N40" s="137"/>
      <c r="O40" s="172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47"/>
      <c r="B41" s="147"/>
      <c r="C41" s="147"/>
      <c r="D41" s="147"/>
      <c r="E41" s="6"/>
      <c r="F41" s="6"/>
      <c r="G41" s="6"/>
      <c r="H41" s="6"/>
      <c r="I41" s="6"/>
      <c r="J41" s="159"/>
      <c r="K41" s="156"/>
      <c r="L41" s="157"/>
      <c r="M41" s="6"/>
      <c r="N41" s="160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73" t="s">
        <v>618</v>
      </c>
      <c r="B42" s="173"/>
      <c r="C42" s="173"/>
      <c r="D42" s="173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104" t="s">
        <v>16</v>
      </c>
      <c r="B43" s="104" t="s">
        <v>569</v>
      </c>
      <c r="C43" s="104"/>
      <c r="D43" s="105" t="s">
        <v>583</v>
      </c>
      <c r="E43" s="104" t="s">
        <v>584</v>
      </c>
      <c r="F43" s="104" t="s">
        <v>585</v>
      </c>
      <c r="G43" s="104" t="s">
        <v>612</v>
      </c>
      <c r="H43" s="104" t="s">
        <v>587</v>
      </c>
      <c r="I43" s="104" t="s">
        <v>588</v>
      </c>
      <c r="J43" s="103" t="s">
        <v>589</v>
      </c>
      <c r="K43" s="174" t="s">
        <v>619</v>
      </c>
      <c r="L43" s="106" t="s">
        <v>591</v>
      </c>
      <c r="M43" s="174" t="s">
        <v>620</v>
      </c>
      <c r="N43" s="104" t="s">
        <v>621</v>
      </c>
      <c r="O43" s="103" t="s">
        <v>593</v>
      </c>
      <c r="P43" s="105" t="s">
        <v>594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267">
        <v>1</v>
      </c>
      <c r="B44" s="268">
        <v>45105</v>
      </c>
      <c r="C44" s="269"/>
      <c r="D44" s="269" t="s">
        <v>903</v>
      </c>
      <c r="E44" s="267" t="s">
        <v>614</v>
      </c>
      <c r="F44" s="267">
        <v>1687</v>
      </c>
      <c r="G44" s="267">
        <v>1645</v>
      </c>
      <c r="H44" s="270">
        <v>1713.5</v>
      </c>
      <c r="I44" s="270" t="s">
        <v>904</v>
      </c>
      <c r="J44" s="119" t="s">
        <v>971</v>
      </c>
      <c r="K44" s="117">
        <f>H44-F44</f>
        <v>26.5</v>
      </c>
      <c r="L44" s="120">
        <f t="shared" ref="L44" si="0">(H44*N44)*0.07%</f>
        <v>419.80750000000006</v>
      </c>
      <c r="M44" s="175">
        <f t="shared" ref="M44" si="1">(K44*N44)-L44</f>
        <v>8855.1924999999992</v>
      </c>
      <c r="N44" s="117">
        <v>350</v>
      </c>
      <c r="O44" s="119" t="s">
        <v>601</v>
      </c>
      <c r="P44" s="118">
        <v>45111</v>
      </c>
      <c r="Q44" s="176"/>
      <c r="R44" s="62" t="s">
        <v>616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77"/>
      <c r="AG44" s="178"/>
      <c r="AH44" s="176"/>
      <c r="AI44" s="176"/>
      <c r="AJ44" s="177"/>
      <c r="AK44" s="177"/>
      <c r="AL44" s="177"/>
    </row>
    <row r="45" spans="1:38" ht="12.75" customHeight="1">
      <c r="A45" s="267">
        <v>2</v>
      </c>
      <c r="B45" s="268">
        <v>45105</v>
      </c>
      <c r="C45" s="269"/>
      <c r="D45" s="269" t="s">
        <v>905</v>
      </c>
      <c r="E45" s="267" t="s">
        <v>614</v>
      </c>
      <c r="F45" s="267">
        <v>2680</v>
      </c>
      <c r="G45" s="267">
        <v>2635</v>
      </c>
      <c r="H45" s="270">
        <v>2715</v>
      </c>
      <c r="I45" s="270" t="s">
        <v>906</v>
      </c>
      <c r="J45" s="119" t="s">
        <v>945</v>
      </c>
      <c r="K45" s="117">
        <f>H45-F45</f>
        <v>35</v>
      </c>
      <c r="L45" s="120">
        <f t="shared" ref="L45" si="2">(H45*N45)*0.07%</f>
        <v>570.15000000000009</v>
      </c>
      <c r="M45" s="175">
        <f t="shared" ref="M45" si="3">(K45*N45)-L45</f>
        <v>9929.85</v>
      </c>
      <c r="N45" s="117">
        <v>300</v>
      </c>
      <c r="O45" s="119" t="s">
        <v>601</v>
      </c>
      <c r="P45" s="118">
        <v>45110</v>
      </c>
      <c r="Q45" s="176"/>
      <c r="R45" s="62" t="s">
        <v>616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77"/>
      <c r="AG45" s="178"/>
      <c r="AH45" s="176"/>
      <c r="AI45" s="176"/>
      <c r="AJ45" s="177"/>
      <c r="AK45" s="177"/>
      <c r="AL45" s="177"/>
    </row>
    <row r="46" spans="1:38" ht="15" customHeight="1">
      <c r="A46" s="267">
        <v>3</v>
      </c>
      <c r="B46" s="268">
        <v>45105</v>
      </c>
      <c r="C46" s="269"/>
      <c r="D46" s="269" t="s">
        <v>907</v>
      </c>
      <c r="E46" s="267" t="s">
        <v>614</v>
      </c>
      <c r="F46" s="267" t="s">
        <v>927</v>
      </c>
      <c r="G46" s="267">
        <v>564</v>
      </c>
      <c r="H46" s="270">
        <v>578.5</v>
      </c>
      <c r="I46" s="270" t="s">
        <v>908</v>
      </c>
      <c r="J46" s="119" t="s">
        <v>627</v>
      </c>
      <c r="K46" s="117">
        <f>H46-F46</f>
        <v>6</v>
      </c>
      <c r="L46" s="120">
        <f t="shared" ref="L46" si="4">(H46*N46)*0.07%</f>
        <v>607.42500000000007</v>
      </c>
      <c r="M46" s="175">
        <f t="shared" ref="M46" si="5">(K46*N46)-L46</f>
        <v>8392.5750000000007</v>
      </c>
      <c r="N46" s="117">
        <v>1500</v>
      </c>
      <c r="O46" s="119" t="s">
        <v>601</v>
      </c>
      <c r="P46" s="118">
        <v>45110</v>
      </c>
      <c r="Q46" s="177"/>
      <c r="R46" s="177" t="s">
        <v>600</v>
      </c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</row>
    <row r="47" spans="1:38" ht="12.75" customHeight="1">
      <c r="A47" s="267">
        <v>4</v>
      </c>
      <c r="B47" s="268">
        <v>45110</v>
      </c>
      <c r="C47" s="269"/>
      <c r="D47" s="269" t="s">
        <v>928</v>
      </c>
      <c r="E47" s="267" t="s">
        <v>614</v>
      </c>
      <c r="F47" s="267">
        <v>231.25</v>
      </c>
      <c r="G47" s="267">
        <v>228</v>
      </c>
      <c r="H47" s="270">
        <v>233.75</v>
      </c>
      <c r="I47" s="270" t="s">
        <v>929</v>
      </c>
      <c r="J47" s="119" t="s">
        <v>933</v>
      </c>
      <c r="K47" s="117">
        <f>H47-F47</f>
        <v>2.5</v>
      </c>
      <c r="L47" s="120">
        <f t="shared" ref="L47" si="6">(H47*N47)*0.07%</f>
        <v>687.22500000000014</v>
      </c>
      <c r="M47" s="175">
        <f t="shared" ref="M47" si="7">(K47*N47)-L47</f>
        <v>9812.7749999999996</v>
      </c>
      <c r="N47" s="117">
        <v>4200</v>
      </c>
      <c r="O47" s="119" t="s">
        <v>601</v>
      </c>
      <c r="P47" s="118">
        <v>45110</v>
      </c>
      <c r="Q47" s="176"/>
      <c r="R47" s="62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77"/>
      <c r="AG47" s="178"/>
      <c r="AH47" s="176"/>
      <c r="AI47" s="176"/>
      <c r="AJ47" s="177"/>
      <c r="AK47" s="177"/>
      <c r="AL47" s="177"/>
    </row>
    <row r="48" spans="1:38" ht="12.75" customHeight="1">
      <c r="A48" s="267">
        <v>5</v>
      </c>
      <c r="B48" s="268">
        <v>45110</v>
      </c>
      <c r="C48" s="269"/>
      <c r="D48" s="269" t="s">
        <v>930</v>
      </c>
      <c r="E48" s="267" t="s">
        <v>622</v>
      </c>
      <c r="F48" s="267">
        <v>19400</v>
      </c>
      <c r="G48" s="267">
        <v>19530</v>
      </c>
      <c r="H48" s="270">
        <v>19350</v>
      </c>
      <c r="I48" s="270" t="s">
        <v>931</v>
      </c>
      <c r="J48" s="119" t="s">
        <v>629</v>
      </c>
      <c r="K48" s="117">
        <f>F48-H48</f>
        <v>50</v>
      </c>
      <c r="L48" s="120">
        <f t="shared" ref="L48" si="8">(H48*N48)*0.07%</f>
        <v>677.25000000000011</v>
      </c>
      <c r="M48" s="175">
        <f t="shared" ref="M48" si="9">(K48*N48)-L48</f>
        <v>1822.75</v>
      </c>
      <c r="N48" s="117">
        <v>50</v>
      </c>
      <c r="O48" s="119" t="s">
        <v>601</v>
      </c>
      <c r="P48" s="118">
        <v>45110</v>
      </c>
      <c r="Q48" s="176"/>
      <c r="R48" s="62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77"/>
      <c r="AG48" s="178"/>
      <c r="AH48" s="176"/>
      <c r="AI48" s="176"/>
      <c r="AJ48" s="177"/>
      <c r="AK48" s="177"/>
      <c r="AL48" s="177"/>
    </row>
    <row r="49" spans="1:38" ht="12.75" customHeight="1">
      <c r="A49" s="267">
        <v>6</v>
      </c>
      <c r="B49" s="268">
        <v>45110</v>
      </c>
      <c r="C49" s="269"/>
      <c r="D49" s="269" t="s">
        <v>937</v>
      </c>
      <c r="E49" s="267" t="s">
        <v>614</v>
      </c>
      <c r="F49" s="267">
        <v>3289</v>
      </c>
      <c r="G49" s="267">
        <v>3230</v>
      </c>
      <c r="H49" s="270">
        <v>3342.5</v>
      </c>
      <c r="I49" s="270">
        <v>3400</v>
      </c>
      <c r="J49" s="119" t="s">
        <v>991</v>
      </c>
      <c r="K49" s="117">
        <f>H49-F49</f>
        <v>53.5</v>
      </c>
      <c r="L49" s="120">
        <f t="shared" ref="L49:L50" si="10">(H49*N49)*0.07%</f>
        <v>409.45625000000007</v>
      </c>
      <c r="M49" s="175">
        <f t="shared" ref="M49:M50" si="11">(K49*N49)-L49</f>
        <v>8953.0437500000007</v>
      </c>
      <c r="N49" s="117">
        <v>175</v>
      </c>
      <c r="O49" s="119" t="s">
        <v>601</v>
      </c>
      <c r="P49" s="118">
        <v>45112</v>
      </c>
      <c r="Q49" s="176"/>
      <c r="R49" s="62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77"/>
      <c r="AG49" s="178"/>
      <c r="AH49" s="176"/>
      <c r="AI49" s="176"/>
      <c r="AJ49" s="177"/>
      <c r="AK49" s="177"/>
      <c r="AL49" s="177"/>
    </row>
    <row r="50" spans="1:38" ht="12.75" customHeight="1">
      <c r="A50" s="334">
        <v>7</v>
      </c>
      <c r="B50" s="335">
        <v>45110</v>
      </c>
      <c r="C50" s="336"/>
      <c r="D50" s="336" t="s">
        <v>941</v>
      </c>
      <c r="E50" s="334" t="s">
        <v>614</v>
      </c>
      <c r="F50" s="334">
        <v>681.5</v>
      </c>
      <c r="G50" s="334">
        <v>672</v>
      </c>
      <c r="H50" s="337">
        <v>672</v>
      </c>
      <c r="I50" s="337" t="s">
        <v>942</v>
      </c>
      <c r="J50" s="338" t="s">
        <v>992</v>
      </c>
      <c r="K50" s="339">
        <f>H50-F50</f>
        <v>-9.5</v>
      </c>
      <c r="L50" s="340">
        <f t="shared" si="10"/>
        <v>611.5200000000001</v>
      </c>
      <c r="M50" s="341">
        <f t="shared" si="11"/>
        <v>-12961.52</v>
      </c>
      <c r="N50" s="339">
        <v>1300</v>
      </c>
      <c r="O50" s="338" t="s">
        <v>615</v>
      </c>
      <c r="P50" s="342">
        <v>45112</v>
      </c>
      <c r="Q50" s="176"/>
      <c r="R50" s="62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77"/>
      <c r="AG50" s="178"/>
      <c r="AH50" s="176"/>
      <c r="AI50" s="176"/>
      <c r="AJ50" s="177"/>
      <c r="AK50" s="177"/>
      <c r="AL50" s="177"/>
    </row>
    <row r="51" spans="1:38" ht="12.75" customHeight="1">
      <c r="A51" s="334">
        <v>8</v>
      </c>
      <c r="B51" s="335">
        <v>45110</v>
      </c>
      <c r="C51" s="336"/>
      <c r="D51" s="336" t="s">
        <v>946</v>
      </c>
      <c r="E51" s="334" t="s">
        <v>614</v>
      </c>
      <c r="F51" s="334">
        <v>762.5</v>
      </c>
      <c r="G51" s="334">
        <v>750</v>
      </c>
      <c r="H51" s="337">
        <v>750</v>
      </c>
      <c r="I51" s="337" t="s">
        <v>947</v>
      </c>
      <c r="J51" s="338" t="s">
        <v>972</v>
      </c>
      <c r="K51" s="339">
        <f>H51-F51</f>
        <v>-12.5</v>
      </c>
      <c r="L51" s="340">
        <f t="shared" ref="L51" si="12">(H51*N51)*0.07%</f>
        <v>525.00000000000011</v>
      </c>
      <c r="M51" s="341">
        <f t="shared" ref="M51" si="13">(K51*N51)-L51</f>
        <v>-13025</v>
      </c>
      <c r="N51" s="339">
        <v>1000</v>
      </c>
      <c r="O51" s="338" t="s">
        <v>615</v>
      </c>
      <c r="P51" s="342">
        <v>45111</v>
      </c>
      <c r="Q51" s="176"/>
      <c r="R51" s="62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77"/>
      <c r="AG51" s="178"/>
      <c r="AH51" s="176"/>
      <c r="AI51" s="176"/>
      <c r="AJ51" s="177"/>
      <c r="AK51" s="177"/>
      <c r="AL51" s="177"/>
    </row>
    <row r="52" spans="1:38" ht="12.75" customHeight="1">
      <c r="A52" s="107"/>
      <c r="B52" s="179"/>
      <c r="C52" s="180"/>
      <c r="D52" s="180"/>
      <c r="E52" s="107"/>
      <c r="F52" s="107"/>
      <c r="G52" s="107"/>
      <c r="H52" s="113"/>
      <c r="I52" s="113"/>
      <c r="J52" s="272"/>
      <c r="K52" s="107"/>
      <c r="L52" s="114"/>
      <c r="M52" s="182"/>
      <c r="N52" s="107"/>
      <c r="O52" s="113"/>
      <c r="P52" s="108"/>
      <c r="Q52" s="176"/>
      <c r="R52" s="62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77"/>
      <c r="AG52" s="178"/>
      <c r="AH52" s="176"/>
      <c r="AI52" s="176"/>
      <c r="AJ52" s="177"/>
      <c r="AK52" s="177"/>
      <c r="AL52" s="177"/>
    </row>
    <row r="53" spans="1:38" ht="12.75" customHeight="1">
      <c r="A53" s="177"/>
      <c r="B53" s="183"/>
      <c r="C53" s="176"/>
      <c r="D53" s="176"/>
      <c r="E53" s="177"/>
      <c r="F53" s="177"/>
      <c r="G53" s="177"/>
      <c r="H53" s="184"/>
      <c r="I53" s="184"/>
      <c r="J53" s="184"/>
      <c r="K53" s="176"/>
      <c r="L53" s="177"/>
      <c r="M53" s="177"/>
      <c r="N53" s="177"/>
      <c r="O53" s="184"/>
      <c r="P53" s="184"/>
      <c r="Q53" s="176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77"/>
      <c r="AG53" s="178"/>
      <c r="AH53" s="176"/>
      <c r="AI53" s="176"/>
      <c r="AJ53" s="177"/>
      <c r="AK53" s="177"/>
      <c r="AL53" s="177"/>
    </row>
    <row r="54" spans="1:38">
      <c r="A54" s="185" t="s">
        <v>623</v>
      </c>
      <c r="B54" s="185"/>
      <c r="C54" s="185"/>
      <c r="D54" s="185"/>
      <c r="E54" s="186"/>
      <c r="F54" s="140"/>
      <c r="G54" s="140"/>
      <c r="H54" s="140"/>
      <c r="I54" s="140"/>
      <c r="J54" s="1"/>
      <c r="K54" s="6"/>
      <c r="L54" s="6"/>
      <c r="M54" s="6"/>
      <c r="N54" s="1"/>
      <c r="O54" s="1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>
      <c r="A55" s="104" t="s">
        <v>16</v>
      </c>
      <c r="B55" s="104" t="s">
        <v>569</v>
      </c>
      <c r="C55" s="104"/>
      <c r="D55" s="105" t="s">
        <v>583</v>
      </c>
      <c r="E55" s="104" t="s">
        <v>584</v>
      </c>
      <c r="F55" s="104" t="s">
        <v>585</v>
      </c>
      <c r="G55" s="104" t="s">
        <v>612</v>
      </c>
      <c r="H55" s="104" t="s">
        <v>587</v>
      </c>
      <c r="I55" s="104" t="s">
        <v>588</v>
      </c>
      <c r="J55" s="103" t="s">
        <v>589</v>
      </c>
      <c r="K55" s="103" t="s">
        <v>624</v>
      </c>
      <c r="L55" s="106" t="s">
        <v>591</v>
      </c>
      <c r="M55" s="174" t="s">
        <v>620</v>
      </c>
      <c r="N55" s="104" t="s">
        <v>621</v>
      </c>
      <c r="O55" s="104" t="s">
        <v>593</v>
      </c>
      <c r="P55" s="105" t="s">
        <v>594</v>
      </c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5" customHeight="1">
      <c r="A56" s="360">
        <v>1</v>
      </c>
      <c r="B56" s="362">
        <v>45107</v>
      </c>
      <c r="C56" s="298"/>
      <c r="D56" s="299" t="s">
        <v>917</v>
      </c>
      <c r="E56" s="298" t="s">
        <v>614</v>
      </c>
      <c r="F56" s="300" t="s">
        <v>919</v>
      </c>
      <c r="G56" s="298"/>
      <c r="H56" s="298"/>
      <c r="I56" s="298"/>
      <c r="J56" s="364" t="s">
        <v>599</v>
      </c>
      <c r="K56" s="296"/>
      <c r="L56" s="301"/>
      <c r="M56" s="302"/>
      <c r="N56" s="296"/>
      <c r="O56" s="298"/>
      <c r="P56" s="297"/>
      <c r="Q56" s="177"/>
      <c r="R56" s="177" t="s">
        <v>616</v>
      </c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</row>
    <row r="57" spans="1:38" ht="15" customHeight="1">
      <c r="A57" s="361"/>
      <c r="B57" s="363"/>
      <c r="C57" s="298"/>
      <c r="D57" s="299" t="s">
        <v>918</v>
      </c>
      <c r="E57" s="298" t="s">
        <v>622</v>
      </c>
      <c r="F57" s="300" t="s">
        <v>920</v>
      </c>
      <c r="G57" s="298"/>
      <c r="H57" s="298"/>
      <c r="I57" s="298"/>
      <c r="J57" s="365"/>
      <c r="K57" s="296"/>
      <c r="L57" s="301"/>
      <c r="M57" s="302"/>
      <c r="N57" s="296"/>
      <c r="O57" s="298"/>
      <c r="P57" s="29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</row>
    <row r="58" spans="1:38" ht="15" customHeight="1">
      <c r="A58" s="311">
        <v>2</v>
      </c>
      <c r="B58" s="310">
        <v>45107</v>
      </c>
      <c r="C58" s="280"/>
      <c r="D58" s="281" t="s">
        <v>912</v>
      </c>
      <c r="E58" s="280" t="s">
        <v>622</v>
      </c>
      <c r="F58" s="285" t="s">
        <v>924</v>
      </c>
      <c r="G58" s="280">
        <v>115</v>
      </c>
      <c r="H58" s="280">
        <v>115</v>
      </c>
      <c r="I58" s="280" t="s">
        <v>914</v>
      </c>
      <c r="J58" s="264" t="s">
        <v>925</v>
      </c>
      <c r="K58" s="303">
        <f>F58-H58</f>
        <v>-30.5</v>
      </c>
      <c r="L58" s="288">
        <v>100</v>
      </c>
      <c r="M58" s="289">
        <f t="shared" ref="M58" si="14">(K58*N58)-100</f>
        <v>-1625</v>
      </c>
      <c r="N58" s="263">
        <v>50</v>
      </c>
      <c r="O58" s="282" t="s">
        <v>615</v>
      </c>
      <c r="P58" s="290">
        <v>45110</v>
      </c>
      <c r="Q58" s="177"/>
      <c r="R58" s="177" t="s">
        <v>600</v>
      </c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</row>
    <row r="59" spans="1:38" ht="15" customHeight="1">
      <c r="A59" s="311">
        <v>3</v>
      </c>
      <c r="B59" s="310">
        <v>45107</v>
      </c>
      <c r="C59" s="280"/>
      <c r="D59" s="281" t="s">
        <v>913</v>
      </c>
      <c r="E59" s="280" t="s">
        <v>614</v>
      </c>
      <c r="F59" s="285" t="s">
        <v>921</v>
      </c>
      <c r="G59" s="280">
        <v>30</v>
      </c>
      <c r="H59" s="280">
        <v>30</v>
      </c>
      <c r="I59" s="280" t="s">
        <v>915</v>
      </c>
      <c r="J59" s="264" t="s">
        <v>926</v>
      </c>
      <c r="K59" s="263">
        <f t="shared" ref="K59:K60" si="15">H59-F59</f>
        <v>-39</v>
      </c>
      <c r="L59" s="288">
        <v>100</v>
      </c>
      <c r="M59" s="289">
        <f t="shared" ref="M59:M61" si="16">(K59*N59)-100</f>
        <v>-1660</v>
      </c>
      <c r="N59" s="263">
        <v>40</v>
      </c>
      <c r="O59" s="282" t="s">
        <v>615</v>
      </c>
      <c r="P59" s="290">
        <v>45110</v>
      </c>
      <c r="Q59" s="177"/>
      <c r="R59" s="177" t="s">
        <v>616</v>
      </c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</row>
    <row r="60" spans="1:38" ht="15" customHeight="1">
      <c r="A60" s="308">
        <v>4</v>
      </c>
      <c r="B60" s="309">
        <v>45110</v>
      </c>
      <c r="C60" s="265"/>
      <c r="D60" s="266" t="s">
        <v>932</v>
      </c>
      <c r="E60" s="265" t="s">
        <v>614</v>
      </c>
      <c r="F60" s="284" t="s">
        <v>934</v>
      </c>
      <c r="G60" s="265">
        <v>75</v>
      </c>
      <c r="H60" s="265">
        <v>220</v>
      </c>
      <c r="I60" s="265" t="s">
        <v>873</v>
      </c>
      <c r="J60" s="291" t="s">
        <v>629</v>
      </c>
      <c r="K60" s="292">
        <f t="shared" si="15"/>
        <v>50</v>
      </c>
      <c r="L60" s="293">
        <v>100</v>
      </c>
      <c r="M60" s="294">
        <f t="shared" si="16"/>
        <v>1150</v>
      </c>
      <c r="N60" s="292">
        <v>25</v>
      </c>
      <c r="O60" s="291" t="s">
        <v>601</v>
      </c>
      <c r="P60" s="295">
        <v>45110</v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</row>
    <row r="61" spans="1:38" ht="15" customHeight="1">
      <c r="A61" s="311">
        <v>5</v>
      </c>
      <c r="B61" s="310">
        <v>45110</v>
      </c>
      <c r="C61" s="280"/>
      <c r="D61" s="281" t="s">
        <v>938</v>
      </c>
      <c r="E61" s="280" t="s">
        <v>614</v>
      </c>
      <c r="F61" s="285" t="s">
        <v>953</v>
      </c>
      <c r="G61" s="280">
        <v>40</v>
      </c>
      <c r="H61" s="280">
        <v>40</v>
      </c>
      <c r="I61" s="280" t="s">
        <v>916</v>
      </c>
      <c r="J61" s="324" t="s">
        <v>954</v>
      </c>
      <c r="K61" s="325">
        <f>F61-H61</f>
        <v>30</v>
      </c>
      <c r="L61" s="326">
        <v>100</v>
      </c>
      <c r="M61" s="327">
        <f t="shared" si="16"/>
        <v>1400</v>
      </c>
      <c r="N61" s="328">
        <v>50</v>
      </c>
      <c r="O61" s="329" t="s">
        <v>615</v>
      </c>
      <c r="P61" s="330">
        <v>45111</v>
      </c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</row>
    <row r="62" spans="1:38" ht="15" customHeight="1">
      <c r="A62" s="319">
        <v>6</v>
      </c>
      <c r="B62" s="320">
        <v>45110</v>
      </c>
      <c r="C62" s="321"/>
      <c r="D62" s="322" t="s">
        <v>932</v>
      </c>
      <c r="E62" s="321" t="s">
        <v>614</v>
      </c>
      <c r="F62" s="323" t="s">
        <v>948</v>
      </c>
      <c r="G62" s="321">
        <v>65</v>
      </c>
      <c r="H62" s="321">
        <v>165</v>
      </c>
      <c r="I62" s="321" t="s">
        <v>873</v>
      </c>
      <c r="J62" s="321" t="s">
        <v>952</v>
      </c>
      <c r="K62" s="319">
        <f t="shared" ref="K62:K63" si="17">H62-F62</f>
        <v>5</v>
      </c>
      <c r="L62" s="331">
        <v>100</v>
      </c>
      <c r="M62" s="332">
        <f t="shared" ref="M62:M63" si="18">(K62*N62)-100</f>
        <v>25</v>
      </c>
      <c r="N62" s="319">
        <v>25</v>
      </c>
      <c r="O62" s="321" t="s">
        <v>625</v>
      </c>
      <c r="P62" s="320">
        <v>45110</v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</row>
    <row r="63" spans="1:38" ht="15" customHeight="1">
      <c r="A63" s="308">
        <v>7</v>
      </c>
      <c r="B63" s="309">
        <v>45111</v>
      </c>
      <c r="C63" s="265"/>
      <c r="D63" s="266" t="s">
        <v>932</v>
      </c>
      <c r="E63" s="265" t="s">
        <v>614</v>
      </c>
      <c r="F63" s="284" t="s">
        <v>957</v>
      </c>
      <c r="G63" s="265">
        <v>0</v>
      </c>
      <c r="H63" s="265">
        <v>160</v>
      </c>
      <c r="I63" s="265" t="s">
        <v>873</v>
      </c>
      <c r="J63" s="291" t="s">
        <v>655</v>
      </c>
      <c r="K63" s="292">
        <f t="shared" si="17"/>
        <v>40</v>
      </c>
      <c r="L63" s="293">
        <v>100</v>
      </c>
      <c r="M63" s="294">
        <f t="shared" si="18"/>
        <v>900</v>
      </c>
      <c r="N63" s="292">
        <v>25</v>
      </c>
      <c r="O63" s="291" t="s">
        <v>601</v>
      </c>
      <c r="P63" s="295">
        <v>45111</v>
      </c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</row>
    <row r="64" spans="1:38" ht="15" customHeight="1">
      <c r="A64" s="308">
        <v>8</v>
      </c>
      <c r="B64" s="309">
        <v>45111</v>
      </c>
      <c r="C64" s="265"/>
      <c r="D64" s="266" t="s">
        <v>955</v>
      </c>
      <c r="E64" s="265" t="s">
        <v>614</v>
      </c>
      <c r="F64" s="284" t="s">
        <v>960</v>
      </c>
      <c r="G64" s="265">
        <v>0</v>
      </c>
      <c r="H64" s="265">
        <v>51</v>
      </c>
      <c r="I64" s="265" t="s">
        <v>956</v>
      </c>
      <c r="J64" s="291" t="s">
        <v>626</v>
      </c>
      <c r="K64" s="292">
        <f t="shared" ref="K64:K65" si="19">H64-F64</f>
        <v>21</v>
      </c>
      <c r="L64" s="293">
        <v>100</v>
      </c>
      <c r="M64" s="294">
        <f t="shared" ref="M64:M65" si="20">(K64*N64)-100</f>
        <v>740</v>
      </c>
      <c r="N64" s="292">
        <v>40</v>
      </c>
      <c r="O64" s="291" t="s">
        <v>601</v>
      </c>
      <c r="P64" s="295">
        <v>45111</v>
      </c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</row>
    <row r="65" spans="1:38" ht="15" customHeight="1">
      <c r="A65" s="308">
        <v>9</v>
      </c>
      <c r="B65" s="309">
        <v>45111</v>
      </c>
      <c r="C65" s="265"/>
      <c r="D65" s="266" t="s">
        <v>932</v>
      </c>
      <c r="E65" s="265" t="s">
        <v>614</v>
      </c>
      <c r="F65" s="284" t="s">
        <v>968</v>
      </c>
      <c r="G65" s="265">
        <v>0</v>
      </c>
      <c r="H65" s="265">
        <v>122.5</v>
      </c>
      <c r="I65" s="265" t="s">
        <v>961</v>
      </c>
      <c r="J65" s="291" t="s">
        <v>969</v>
      </c>
      <c r="K65" s="292">
        <f t="shared" si="19"/>
        <v>20</v>
      </c>
      <c r="L65" s="293">
        <v>100</v>
      </c>
      <c r="M65" s="294">
        <f t="shared" si="20"/>
        <v>400</v>
      </c>
      <c r="N65" s="292">
        <v>25</v>
      </c>
      <c r="O65" s="291" t="s">
        <v>601</v>
      </c>
      <c r="P65" s="295">
        <v>45111</v>
      </c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</row>
    <row r="66" spans="1:38" ht="15" customHeight="1">
      <c r="A66" s="308">
        <v>10</v>
      </c>
      <c r="B66" s="309">
        <v>45111</v>
      </c>
      <c r="C66" s="265"/>
      <c r="D66" s="266" t="s">
        <v>964</v>
      </c>
      <c r="E66" s="265" t="s">
        <v>614</v>
      </c>
      <c r="F66" s="284" t="s">
        <v>966</v>
      </c>
      <c r="G66" s="265">
        <v>0</v>
      </c>
      <c r="H66" s="265">
        <v>51</v>
      </c>
      <c r="I66" s="265" t="s">
        <v>965</v>
      </c>
      <c r="J66" s="291" t="s">
        <v>967</v>
      </c>
      <c r="K66" s="292">
        <f t="shared" ref="K66" si="21">H66-F66</f>
        <v>15</v>
      </c>
      <c r="L66" s="293">
        <v>100</v>
      </c>
      <c r="M66" s="294">
        <f t="shared" ref="M66" si="22">(K66*N66)-100</f>
        <v>500</v>
      </c>
      <c r="N66" s="292">
        <v>40</v>
      </c>
      <c r="O66" s="291" t="s">
        <v>601</v>
      </c>
      <c r="P66" s="295">
        <v>45111</v>
      </c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</row>
    <row r="67" spans="1:38" ht="15" customHeight="1">
      <c r="A67" s="308">
        <v>11</v>
      </c>
      <c r="B67" s="309">
        <v>45111</v>
      </c>
      <c r="C67" s="265"/>
      <c r="D67" s="266" t="s">
        <v>955</v>
      </c>
      <c r="E67" s="265" t="s">
        <v>614</v>
      </c>
      <c r="F67" s="284" t="s">
        <v>970</v>
      </c>
      <c r="G67" s="265">
        <v>0</v>
      </c>
      <c r="H67" s="265">
        <v>46.5</v>
      </c>
      <c r="I67" s="265" t="s">
        <v>956</v>
      </c>
      <c r="J67" s="291" t="s">
        <v>973</v>
      </c>
      <c r="K67" s="292">
        <f t="shared" ref="K67" si="23">H67-F67</f>
        <v>19.5</v>
      </c>
      <c r="L67" s="293">
        <v>100</v>
      </c>
      <c r="M67" s="294">
        <f t="shared" ref="M67" si="24">(K67*N67)-100</f>
        <v>680</v>
      </c>
      <c r="N67" s="292">
        <v>40</v>
      </c>
      <c r="O67" s="291" t="s">
        <v>601</v>
      </c>
      <c r="P67" s="295">
        <v>45111</v>
      </c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1:38" ht="15" customHeight="1">
      <c r="A68" s="296">
        <v>12</v>
      </c>
      <c r="B68" s="297">
        <v>45112</v>
      </c>
      <c r="C68" s="298"/>
      <c r="D68" s="299" t="s">
        <v>993</v>
      </c>
      <c r="E68" s="298" t="s">
        <v>614</v>
      </c>
      <c r="F68" s="300" t="s">
        <v>994</v>
      </c>
      <c r="G68" s="298">
        <v>15</v>
      </c>
      <c r="H68" s="298"/>
      <c r="I68" s="298" t="s">
        <v>995</v>
      </c>
      <c r="J68" s="298" t="s">
        <v>599</v>
      </c>
      <c r="K68" s="296"/>
      <c r="L68" s="301"/>
      <c r="M68" s="302"/>
      <c r="N68" s="296"/>
      <c r="O68" s="298"/>
      <c r="P68" s="29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1:38" ht="15" customHeight="1">
      <c r="A69" s="360">
        <v>13</v>
      </c>
      <c r="B69" s="362">
        <v>45112</v>
      </c>
      <c r="C69" s="298"/>
      <c r="D69" s="299" t="s">
        <v>998</v>
      </c>
      <c r="E69" s="298" t="s">
        <v>614</v>
      </c>
      <c r="F69" s="300" t="s">
        <v>999</v>
      </c>
      <c r="G69" s="298">
        <v>120</v>
      </c>
      <c r="H69" s="298"/>
      <c r="I69" s="298" t="s">
        <v>1001</v>
      </c>
      <c r="J69" s="364" t="s">
        <v>599</v>
      </c>
      <c r="K69" s="296"/>
      <c r="L69" s="301"/>
      <c r="M69" s="302"/>
      <c r="N69" s="296"/>
      <c r="O69" s="298"/>
      <c r="P69" s="29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1:38" ht="15" customHeight="1">
      <c r="A70" s="361"/>
      <c r="B70" s="363"/>
      <c r="C70" s="298"/>
      <c r="D70" s="299" t="s">
        <v>932</v>
      </c>
      <c r="E70" s="298" t="s">
        <v>622</v>
      </c>
      <c r="F70" s="300" t="s">
        <v>1000</v>
      </c>
      <c r="G70" s="298"/>
      <c r="H70" s="298"/>
      <c r="I70" s="298">
        <v>0</v>
      </c>
      <c r="J70" s="365"/>
      <c r="K70" s="296"/>
      <c r="L70" s="301"/>
      <c r="M70" s="302"/>
      <c r="N70" s="296"/>
      <c r="O70" s="298"/>
      <c r="P70" s="29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</row>
    <row r="71" spans="1:38" ht="15" customHeight="1">
      <c r="A71" s="296"/>
      <c r="B71" s="297"/>
      <c r="C71" s="298"/>
      <c r="D71" s="299"/>
      <c r="E71" s="298"/>
      <c r="F71" s="300"/>
      <c r="G71" s="298"/>
      <c r="H71" s="298"/>
      <c r="I71" s="298"/>
      <c r="J71" s="298"/>
      <c r="K71" s="296"/>
      <c r="L71" s="301"/>
      <c r="M71" s="302"/>
      <c r="N71" s="296"/>
      <c r="O71" s="298"/>
      <c r="P71" s="29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38" ht="38.25" customHeight="1">
      <c r="A72" s="102" t="s">
        <v>631</v>
      </c>
      <c r="B72" s="187"/>
      <c r="C72" s="187"/>
      <c r="D72" s="188"/>
      <c r="E72" s="162"/>
      <c r="F72" s="6"/>
      <c r="G72" s="6"/>
      <c r="H72" s="163"/>
      <c r="I72" s="189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</row>
    <row r="73" spans="1:38" ht="38.25">
      <c r="A73" s="103" t="s">
        <v>16</v>
      </c>
      <c r="B73" s="104" t="s">
        <v>569</v>
      </c>
      <c r="C73" s="104"/>
      <c r="D73" s="105" t="s">
        <v>583</v>
      </c>
      <c r="E73" s="104" t="s">
        <v>584</v>
      </c>
      <c r="F73" s="104" t="s">
        <v>585</v>
      </c>
      <c r="G73" s="104" t="s">
        <v>586</v>
      </c>
      <c r="H73" s="104" t="s">
        <v>587</v>
      </c>
      <c r="I73" s="104" t="s">
        <v>588</v>
      </c>
      <c r="J73" s="103" t="s">
        <v>589</v>
      </c>
      <c r="K73" s="166" t="s">
        <v>613</v>
      </c>
      <c r="L73" s="167" t="s">
        <v>591</v>
      </c>
      <c r="M73" s="106" t="s">
        <v>592</v>
      </c>
      <c r="N73" s="104" t="s">
        <v>593</v>
      </c>
      <c r="O73" s="105" t="s">
        <v>594</v>
      </c>
      <c r="P73" s="104" t="s">
        <v>595</v>
      </c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4.25" customHeight="1">
      <c r="A74" s="107">
        <v>1</v>
      </c>
      <c r="B74" s="108">
        <v>44840</v>
      </c>
      <c r="C74" s="180"/>
      <c r="D74" s="180" t="s">
        <v>632</v>
      </c>
      <c r="E74" s="107" t="s">
        <v>614</v>
      </c>
      <c r="F74" s="107" t="s">
        <v>633</v>
      </c>
      <c r="G74" s="107">
        <v>1220</v>
      </c>
      <c r="H74" s="107"/>
      <c r="I74" s="107" t="s">
        <v>634</v>
      </c>
      <c r="J74" s="113" t="s">
        <v>599</v>
      </c>
      <c r="K74" s="113"/>
      <c r="L74" s="114"/>
      <c r="M74" s="190"/>
      <c r="N74" s="113"/>
      <c r="O74" s="113"/>
      <c r="P74" s="114"/>
      <c r="Q74" s="41"/>
      <c r="R74" s="41" t="s">
        <v>600</v>
      </c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07">
        <v>2</v>
      </c>
      <c r="B75" s="108">
        <v>45071</v>
      </c>
      <c r="C75" s="180"/>
      <c r="D75" s="180" t="s">
        <v>280</v>
      </c>
      <c r="E75" s="107" t="s">
        <v>614</v>
      </c>
      <c r="F75" s="107" t="s">
        <v>636</v>
      </c>
      <c r="G75" s="107">
        <v>267</v>
      </c>
      <c r="H75" s="107"/>
      <c r="I75" s="107" t="s">
        <v>637</v>
      </c>
      <c r="J75" s="113" t="s">
        <v>599</v>
      </c>
      <c r="K75" s="113"/>
      <c r="L75" s="114"/>
      <c r="M75" s="115"/>
      <c r="N75" s="181"/>
      <c r="O75" s="191"/>
      <c r="P75" s="108"/>
      <c r="Q75" s="41"/>
      <c r="R75" s="41" t="s">
        <v>600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07"/>
      <c r="B76" s="108"/>
      <c r="C76" s="180"/>
      <c r="D76" s="180"/>
      <c r="E76" s="107"/>
      <c r="F76" s="107"/>
      <c r="G76" s="107"/>
      <c r="H76" s="107"/>
      <c r="I76" s="107"/>
      <c r="J76" s="113"/>
      <c r="K76" s="113"/>
      <c r="L76" s="114"/>
      <c r="M76" s="190"/>
      <c r="N76" s="113"/>
      <c r="O76" s="113"/>
      <c r="P76" s="108"/>
      <c r="R76" s="6"/>
      <c r="S76" s="1"/>
      <c r="T76" s="1"/>
      <c r="U76" s="1"/>
      <c r="V76" s="1"/>
      <c r="W76" s="1"/>
      <c r="X76" s="1"/>
      <c r="Y76" s="1"/>
    </row>
    <row r="77" spans="1:38" ht="12.75" customHeight="1">
      <c r="A77" s="147" t="s">
        <v>605</v>
      </c>
      <c r="B77" s="147"/>
      <c r="C77" s="147"/>
      <c r="D77" s="147"/>
      <c r="E77" s="41"/>
      <c r="F77" s="154" t="s">
        <v>607</v>
      </c>
      <c r="G77" s="62"/>
      <c r="H77" s="62"/>
      <c r="I77" s="62"/>
      <c r="J77" s="6"/>
      <c r="K77" s="170"/>
      <c r="L77" s="171"/>
      <c r="M77" s="6"/>
      <c r="N77" s="137"/>
      <c r="O77" s="192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53" t="s">
        <v>606</v>
      </c>
      <c r="B78" s="147"/>
      <c r="C78" s="147"/>
      <c r="D78" s="147"/>
      <c r="E78" s="6"/>
      <c r="F78" s="154" t="s">
        <v>610</v>
      </c>
      <c r="G78" s="6"/>
      <c r="H78" s="6" t="s">
        <v>638</v>
      </c>
      <c r="I78" s="6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3"/>
      <c r="B79" s="147"/>
      <c r="C79" s="147"/>
      <c r="D79" s="147"/>
      <c r="E79" s="6"/>
      <c r="F79" s="154"/>
      <c r="G79" s="6"/>
      <c r="H79" s="6"/>
      <c r="I79" s="6"/>
      <c r="J79" s="1"/>
      <c r="K79" s="6"/>
      <c r="L79" s="6"/>
      <c r="M79" s="6"/>
      <c r="N79" s="1"/>
      <c r="O79" s="1"/>
      <c r="Q79" s="1"/>
      <c r="R79" s="62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3"/>
      <c r="B80" s="147"/>
      <c r="C80" s="147"/>
      <c r="D80" s="147"/>
      <c r="E80" s="6"/>
      <c r="F80" s="154"/>
      <c r="G80" s="62"/>
      <c r="H80" s="41"/>
      <c r="I80" s="62"/>
      <c r="J80" s="6"/>
      <c r="K80" s="170"/>
      <c r="L80" s="171"/>
      <c r="M80" s="6"/>
      <c r="N80" s="137"/>
      <c r="O80" s="172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3"/>
      <c r="B81" s="147"/>
      <c r="C81" s="147"/>
      <c r="D81" s="147"/>
      <c r="E81" s="6"/>
      <c r="F81" s="154"/>
      <c r="G81" s="62"/>
      <c r="H81" s="41"/>
      <c r="I81" s="62"/>
      <c r="J81" s="6"/>
      <c r="K81" s="170"/>
      <c r="L81" s="171"/>
      <c r="M81" s="6"/>
      <c r="N81" s="137"/>
      <c r="O81" s="172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3"/>
      <c r="B82" s="147"/>
      <c r="C82" s="147"/>
      <c r="D82" s="147"/>
      <c r="E82" s="6"/>
      <c r="F82" s="154"/>
      <c r="G82" s="62"/>
      <c r="H82" s="41"/>
      <c r="I82" s="62"/>
      <c r="J82" s="6"/>
      <c r="K82" s="170"/>
      <c r="L82" s="171"/>
      <c r="M82" s="6"/>
      <c r="N82" s="137"/>
      <c r="O82" s="172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3"/>
      <c r="B83" s="147"/>
      <c r="C83" s="147"/>
      <c r="D83" s="147"/>
      <c r="E83" s="6"/>
      <c r="F83" s="154"/>
      <c r="G83" s="62"/>
      <c r="H83" s="41"/>
      <c r="I83" s="62"/>
      <c r="J83" s="6"/>
      <c r="K83" s="170"/>
      <c r="L83" s="171"/>
      <c r="M83" s="6"/>
      <c r="N83" s="137"/>
      <c r="O83" s="172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3"/>
      <c r="B84" s="147"/>
      <c r="C84" s="147"/>
      <c r="D84" s="147"/>
      <c r="E84" s="6"/>
      <c r="F84" s="154"/>
      <c r="G84" s="62"/>
      <c r="H84" s="41"/>
      <c r="I84" s="62"/>
      <c r="J84" s="6"/>
      <c r="K84" s="170"/>
      <c r="L84" s="171"/>
      <c r="M84" s="6"/>
      <c r="N84" s="137"/>
      <c r="O84" s="172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3"/>
      <c r="B85" s="147"/>
      <c r="C85" s="147"/>
      <c r="D85" s="147"/>
      <c r="E85" s="6"/>
      <c r="F85" s="154"/>
      <c r="G85" s="62"/>
      <c r="H85" s="41"/>
      <c r="I85" s="62"/>
      <c r="J85" s="6"/>
      <c r="K85" s="170"/>
      <c r="L85" s="171"/>
      <c r="M85" s="6"/>
      <c r="N85" s="137"/>
      <c r="O85" s="172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62"/>
      <c r="B86" s="136"/>
      <c r="C86" s="136"/>
      <c r="D86" s="41"/>
      <c r="E86" s="62"/>
      <c r="F86" s="62"/>
      <c r="G86" s="62"/>
      <c r="H86" s="41"/>
      <c r="I86" s="62"/>
      <c r="J86" s="6"/>
      <c r="K86" s="170"/>
      <c r="L86" s="171"/>
      <c r="M86" s="6"/>
      <c r="N86" s="137"/>
      <c r="O86" s="172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38.25" customHeight="1">
      <c r="A87" s="41"/>
      <c r="B87" s="193" t="s">
        <v>639</v>
      </c>
      <c r="C87" s="193"/>
      <c r="D87" s="193"/>
      <c r="E87" s="193"/>
      <c r="F87" s="6"/>
      <c r="G87" s="6"/>
      <c r="H87" s="164"/>
      <c r="I87" s="6"/>
      <c r="J87" s="164"/>
      <c r="K87" s="165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03" t="s">
        <v>16</v>
      </c>
      <c r="B88" s="104" t="s">
        <v>569</v>
      </c>
      <c r="C88" s="104"/>
      <c r="D88" s="105" t="s">
        <v>583</v>
      </c>
      <c r="E88" s="104" t="s">
        <v>584</v>
      </c>
      <c r="F88" s="104" t="s">
        <v>585</v>
      </c>
      <c r="G88" s="104" t="s">
        <v>640</v>
      </c>
      <c r="H88" s="104" t="s">
        <v>641</v>
      </c>
      <c r="I88" s="104" t="s">
        <v>588</v>
      </c>
      <c r="J88" s="194" t="s">
        <v>589</v>
      </c>
      <c r="K88" s="104" t="s">
        <v>590</v>
      </c>
      <c r="L88" s="104" t="s">
        <v>642</v>
      </c>
      <c r="M88" s="104" t="s">
        <v>593</v>
      </c>
      <c r="N88" s="105" t="s">
        <v>594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95">
        <v>1</v>
      </c>
      <c r="B89" s="196">
        <v>41579</v>
      </c>
      <c r="C89" s="196"/>
      <c r="D89" s="197" t="s">
        <v>643</v>
      </c>
      <c r="E89" s="198" t="s">
        <v>596</v>
      </c>
      <c r="F89" s="199">
        <v>82</v>
      </c>
      <c r="G89" s="198" t="s">
        <v>644</v>
      </c>
      <c r="H89" s="198">
        <v>100</v>
      </c>
      <c r="I89" s="200">
        <v>100</v>
      </c>
      <c r="J89" s="201" t="s">
        <v>645</v>
      </c>
      <c r="K89" s="202">
        <f t="shared" ref="K89:K141" si="25">H89-F89</f>
        <v>18</v>
      </c>
      <c r="L89" s="203">
        <f t="shared" ref="L89:L141" si="26">K89/F89</f>
        <v>0.21951219512195122</v>
      </c>
      <c r="M89" s="198" t="s">
        <v>601</v>
      </c>
      <c r="N89" s="20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95">
        <v>2</v>
      </c>
      <c r="B90" s="196">
        <v>41794</v>
      </c>
      <c r="C90" s="196"/>
      <c r="D90" s="197" t="s">
        <v>646</v>
      </c>
      <c r="E90" s="198" t="s">
        <v>614</v>
      </c>
      <c r="F90" s="199">
        <v>257</v>
      </c>
      <c r="G90" s="198" t="s">
        <v>644</v>
      </c>
      <c r="H90" s="198">
        <v>300</v>
      </c>
      <c r="I90" s="200">
        <v>300</v>
      </c>
      <c r="J90" s="201" t="s">
        <v>645</v>
      </c>
      <c r="K90" s="202">
        <f t="shared" si="25"/>
        <v>43</v>
      </c>
      <c r="L90" s="203">
        <f t="shared" si="26"/>
        <v>0.16731517509727625</v>
      </c>
      <c r="M90" s="198" t="s">
        <v>601</v>
      </c>
      <c r="N90" s="20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95">
        <v>3</v>
      </c>
      <c r="B91" s="196">
        <v>41828</v>
      </c>
      <c r="C91" s="196"/>
      <c r="D91" s="197" t="s">
        <v>647</v>
      </c>
      <c r="E91" s="198" t="s">
        <v>614</v>
      </c>
      <c r="F91" s="199">
        <v>393</v>
      </c>
      <c r="G91" s="198" t="s">
        <v>644</v>
      </c>
      <c r="H91" s="198">
        <v>468</v>
      </c>
      <c r="I91" s="200">
        <v>468</v>
      </c>
      <c r="J91" s="201" t="s">
        <v>645</v>
      </c>
      <c r="K91" s="202">
        <f t="shared" si="25"/>
        <v>75</v>
      </c>
      <c r="L91" s="203">
        <f t="shared" si="26"/>
        <v>0.19083969465648856</v>
      </c>
      <c r="M91" s="198" t="s">
        <v>601</v>
      </c>
      <c r="N91" s="20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95">
        <v>4</v>
      </c>
      <c r="B92" s="196">
        <v>41857</v>
      </c>
      <c r="C92" s="196"/>
      <c r="D92" s="197" t="s">
        <v>648</v>
      </c>
      <c r="E92" s="198" t="s">
        <v>614</v>
      </c>
      <c r="F92" s="199">
        <v>205</v>
      </c>
      <c r="G92" s="198" t="s">
        <v>644</v>
      </c>
      <c r="H92" s="198">
        <v>275</v>
      </c>
      <c r="I92" s="200">
        <v>250</v>
      </c>
      <c r="J92" s="201" t="s">
        <v>645</v>
      </c>
      <c r="K92" s="202">
        <f t="shared" si="25"/>
        <v>70</v>
      </c>
      <c r="L92" s="203">
        <f t="shared" si="26"/>
        <v>0.34146341463414637</v>
      </c>
      <c r="M92" s="198" t="s">
        <v>601</v>
      </c>
      <c r="N92" s="20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5">
        <v>5</v>
      </c>
      <c r="B93" s="196">
        <v>41886</v>
      </c>
      <c r="C93" s="196"/>
      <c r="D93" s="197" t="s">
        <v>649</v>
      </c>
      <c r="E93" s="198" t="s">
        <v>614</v>
      </c>
      <c r="F93" s="199">
        <v>162</v>
      </c>
      <c r="G93" s="198" t="s">
        <v>644</v>
      </c>
      <c r="H93" s="198">
        <v>190</v>
      </c>
      <c r="I93" s="200">
        <v>190</v>
      </c>
      <c r="J93" s="201" t="s">
        <v>645</v>
      </c>
      <c r="K93" s="202">
        <f t="shared" si="25"/>
        <v>28</v>
      </c>
      <c r="L93" s="203">
        <f t="shared" si="26"/>
        <v>0.1728395061728395</v>
      </c>
      <c r="M93" s="198" t="s">
        <v>601</v>
      </c>
      <c r="N93" s="20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95">
        <v>6</v>
      </c>
      <c r="B94" s="196">
        <v>41886</v>
      </c>
      <c r="C94" s="196"/>
      <c r="D94" s="197" t="s">
        <v>650</v>
      </c>
      <c r="E94" s="198" t="s">
        <v>614</v>
      </c>
      <c r="F94" s="199">
        <v>75</v>
      </c>
      <c r="G94" s="198" t="s">
        <v>644</v>
      </c>
      <c r="H94" s="198">
        <v>91.5</v>
      </c>
      <c r="I94" s="200" t="s">
        <v>635</v>
      </c>
      <c r="J94" s="201" t="s">
        <v>651</v>
      </c>
      <c r="K94" s="202">
        <f t="shared" si="25"/>
        <v>16.5</v>
      </c>
      <c r="L94" s="203">
        <f t="shared" si="26"/>
        <v>0.22</v>
      </c>
      <c r="M94" s="198" t="s">
        <v>601</v>
      </c>
      <c r="N94" s="20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5">
        <v>7</v>
      </c>
      <c r="B95" s="196">
        <v>41913</v>
      </c>
      <c r="C95" s="196"/>
      <c r="D95" s="197" t="s">
        <v>652</v>
      </c>
      <c r="E95" s="198" t="s">
        <v>614</v>
      </c>
      <c r="F95" s="199">
        <v>850</v>
      </c>
      <c r="G95" s="198" t="s">
        <v>644</v>
      </c>
      <c r="H95" s="198">
        <v>982.5</v>
      </c>
      <c r="I95" s="200">
        <v>1050</v>
      </c>
      <c r="J95" s="201" t="s">
        <v>653</v>
      </c>
      <c r="K95" s="202">
        <f t="shared" si="25"/>
        <v>132.5</v>
      </c>
      <c r="L95" s="203">
        <f t="shared" si="26"/>
        <v>0.15588235294117647</v>
      </c>
      <c r="M95" s="198" t="s">
        <v>601</v>
      </c>
      <c r="N95" s="20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5">
        <v>8</v>
      </c>
      <c r="B96" s="196">
        <v>41913</v>
      </c>
      <c r="C96" s="196"/>
      <c r="D96" s="197" t="s">
        <v>654</v>
      </c>
      <c r="E96" s="198" t="s">
        <v>614</v>
      </c>
      <c r="F96" s="199">
        <v>475</v>
      </c>
      <c r="G96" s="198" t="s">
        <v>644</v>
      </c>
      <c r="H96" s="198">
        <v>515</v>
      </c>
      <c r="I96" s="200">
        <v>600</v>
      </c>
      <c r="J96" s="201" t="s">
        <v>655</v>
      </c>
      <c r="K96" s="202">
        <f t="shared" si="25"/>
        <v>40</v>
      </c>
      <c r="L96" s="203">
        <f t="shared" si="26"/>
        <v>8.4210526315789472E-2</v>
      </c>
      <c r="M96" s="198" t="s">
        <v>601</v>
      </c>
      <c r="N96" s="20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5">
        <v>9</v>
      </c>
      <c r="B97" s="196">
        <v>41913</v>
      </c>
      <c r="C97" s="196"/>
      <c r="D97" s="197" t="s">
        <v>656</v>
      </c>
      <c r="E97" s="198" t="s">
        <v>614</v>
      </c>
      <c r="F97" s="199">
        <v>86</v>
      </c>
      <c r="G97" s="198" t="s">
        <v>644</v>
      </c>
      <c r="H97" s="198">
        <v>99</v>
      </c>
      <c r="I97" s="200">
        <v>140</v>
      </c>
      <c r="J97" s="201" t="s">
        <v>657</v>
      </c>
      <c r="K97" s="202">
        <f t="shared" si="25"/>
        <v>13</v>
      </c>
      <c r="L97" s="203">
        <f t="shared" si="26"/>
        <v>0.15116279069767441</v>
      </c>
      <c r="M97" s="198" t="s">
        <v>601</v>
      </c>
      <c r="N97" s="20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5">
        <v>10</v>
      </c>
      <c r="B98" s="196">
        <v>41926</v>
      </c>
      <c r="C98" s="196"/>
      <c r="D98" s="197" t="s">
        <v>658</v>
      </c>
      <c r="E98" s="198" t="s">
        <v>614</v>
      </c>
      <c r="F98" s="199">
        <v>496.6</v>
      </c>
      <c r="G98" s="198" t="s">
        <v>644</v>
      </c>
      <c r="H98" s="198">
        <v>621</v>
      </c>
      <c r="I98" s="200">
        <v>580</v>
      </c>
      <c r="J98" s="201" t="s">
        <v>645</v>
      </c>
      <c r="K98" s="202">
        <f t="shared" si="25"/>
        <v>124.39999999999998</v>
      </c>
      <c r="L98" s="203">
        <f t="shared" si="26"/>
        <v>0.25050342327829234</v>
      </c>
      <c r="M98" s="198" t="s">
        <v>601</v>
      </c>
      <c r="N98" s="20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11</v>
      </c>
      <c r="B99" s="196">
        <v>41926</v>
      </c>
      <c r="C99" s="196"/>
      <c r="D99" s="197" t="s">
        <v>659</v>
      </c>
      <c r="E99" s="198" t="s">
        <v>614</v>
      </c>
      <c r="F99" s="199">
        <v>2481.9</v>
      </c>
      <c r="G99" s="198" t="s">
        <v>644</v>
      </c>
      <c r="H99" s="198">
        <v>2840</v>
      </c>
      <c r="I99" s="200">
        <v>2870</v>
      </c>
      <c r="J99" s="201" t="s">
        <v>660</v>
      </c>
      <c r="K99" s="202">
        <f t="shared" si="25"/>
        <v>358.09999999999991</v>
      </c>
      <c r="L99" s="203">
        <f t="shared" si="26"/>
        <v>0.14428462065353154</v>
      </c>
      <c r="M99" s="198" t="s">
        <v>601</v>
      </c>
      <c r="N99" s="20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5">
        <v>12</v>
      </c>
      <c r="B100" s="196">
        <v>41928</v>
      </c>
      <c r="C100" s="196"/>
      <c r="D100" s="197" t="s">
        <v>661</v>
      </c>
      <c r="E100" s="198" t="s">
        <v>614</v>
      </c>
      <c r="F100" s="199">
        <v>84.5</v>
      </c>
      <c r="G100" s="198" t="s">
        <v>644</v>
      </c>
      <c r="H100" s="198">
        <v>93</v>
      </c>
      <c r="I100" s="200">
        <v>110</v>
      </c>
      <c r="J100" s="201" t="s">
        <v>662</v>
      </c>
      <c r="K100" s="202">
        <f t="shared" si="25"/>
        <v>8.5</v>
      </c>
      <c r="L100" s="203">
        <f t="shared" si="26"/>
        <v>0.10059171597633136</v>
      </c>
      <c r="M100" s="198" t="s">
        <v>601</v>
      </c>
      <c r="N100" s="20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13</v>
      </c>
      <c r="B101" s="196">
        <v>41928</v>
      </c>
      <c r="C101" s="196"/>
      <c r="D101" s="197" t="s">
        <v>663</v>
      </c>
      <c r="E101" s="198" t="s">
        <v>614</v>
      </c>
      <c r="F101" s="199">
        <v>401</v>
      </c>
      <c r="G101" s="198" t="s">
        <v>644</v>
      </c>
      <c r="H101" s="198">
        <v>428</v>
      </c>
      <c r="I101" s="200">
        <v>450</v>
      </c>
      <c r="J101" s="201" t="s">
        <v>664</v>
      </c>
      <c r="K101" s="202">
        <f t="shared" si="25"/>
        <v>27</v>
      </c>
      <c r="L101" s="203">
        <f t="shared" si="26"/>
        <v>6.7331670822942641E-2</v>
      </c>
      <c r="M101" s="198" t="s">
        <v>601</v>
      </c>
      <c r="N101" s="20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14</v>
      </c>
      <c r="B102" s="196">
        <v>41928</v>
      </c>
      <c r="C102" s="196"/>
      <c r="D102" s="197" t="s">
        <v>665</v>
      </c>
      <c r="E102" s="198" t="s">
        <v>614</v>
      </c>
      <c r="F102" s="199">
        <v>101</v>
      </c>
      <c r="G102" s="198" t="s">
        <v>644</v>
      </c>
      <c r="H102" s="198">
        <v>112</v>
      </c>
      <c r="I102" s="200">
        <v>120</v>
      </c>
      <c r="J102" s="201" t="s">
        <v>666</v>
      </c>
      <c r="K102" s="202">
        <f t="shared" si="25"/>
        <v>11</v>
      </c>
      <c r="L102" s="203">
        <f t="shared" si="26"/>
        <v>0.10891089108910891</v>
      </c>
      <c r="M102" s="198" t="s">
        <v>601</v>
      </c>
      <c r="N102" s="20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15</v>
      </c>
      <c r="B103" s="196">
        <v>41954</v>
      </c>
      <c r="C103" s="196"/>
      <c r="D103" s="197" t="s">
        <v>667</v>
      </c>
      <c r="E103" s="198" t="s">
        <v>614</v>
      </c>
      <c r="F103" s="199">
        <v>59</v>
      </c>
      <c r="G103" s="198" t="s">
        <v>644</v>
      </c>
      <c r="H103" s="198">
        <v>76</v>
      </c>
      <c r="I103" s="200">
        <v>76</v>
      </c>
      <c r="J103" s="201" t="s">
        <v>645</v>
      </c>
      <c r="K103" s="202">
        <f t="shared" si="25"/>
        <v>17</v>
      </c>
      <c r="L103" s="203">
        <f t="shared" si="26"/>
        <v>0.28813559322033899</v>
      </c>
      <c r="M103" s="198" t="s">
        <v>601</v>
      </c>
      <c r="N103" s="20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16</v>
      </c>
      <c r="B104" s="196">
        <v>41954</v>
      </c>
      <c r="C104" s="196"/>
      <c r="D104" s="197" t="s">
        <v>656</v>
      </c>
      <c r="E104" s="198" t="s">
        <v>614</v>
      </c>
      <c r="F104" s="199">
        <v>99</v>
      </c>
      <c r="G104" s="198" t="s">
        <v>644</v>
      </c>
      <c r="H104" s="198">
        <v>120</v>
      </c>
      <c r="I104" s="200">
        <v>120</v>
      </c>
      <c r="J104" s="201" t="s">
        <v>626</v>
      </c>
      <c r="K104" s="202">
        <f t="shared" si="25"/>
        <v>21</v>
      </c>
      <c r="L104" s="203">
        <f t="shared" si="26"/>
        <v>0.21212121212121213</v>
      </c>
      <c r="M104" s="198" t="s">
        <v>601</v>
      </c>
      <c r="N104" s="20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17</v>
      </c>
      <c r="B105" s="196">
        <v>41956</v>
      </c>
      <c r="C105" s="196"/>
      <c r="D105" s="197" t="s">
        <v>668</v>
      </c>
      <c r="E105" s="198" t="s">
        <v>614</v>
      </c>
      <c r="F105" s="199">
        <v>22</v>
      </c>
      <c r="G105" s="198" t="s">
        <v>644</v>
      </c>
      <c r="H105" s="198">
        <v>33.549999999999997</v>
      </c>
      <c r="I105" s="200">
        <v>32</v>
      </c>
      <c r="J105" s="201" t="s">
        <v>669</v>
      </c>
      <c r="K105" s="202">
        <f t="shared" si="25"/>
        <v>11.549999999999997</v>
      </c>
      <c r="L105" s="203">
        <f t="shared" si="26"/>
        <v>0.52499999999999991</v>
      </c>
      <c r="M105" s="198" t="s">
        <v>601</v>
      </c>
      <c r="N105" s="20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5">
        <v>18</v>
      </c>
      <c r="B106" s="196">
        <v>41976</v>
      </c>
      <c r="C106" s="196"/>
      <c r="D106" s="197" t="s">
        <v>670</v>
      </c>
      <c r="E106" s="198" t="s">
        <v>614</v>
      </c>
      <c r="F106" s="199">
        <v>440</v>
      </c>
      <c r="G106" s="198" t="s">
        <v>644</v>
      </c>
      <c r="H106" s="198">
        <v>520</v>
      </c>
      <c r="I106" s="200">
        <v>520</v>
      </c>
      <c r="J106" s="201" t="s">
        <v>671</v>
      </c>
      <c r="K106" s="202">
        <f t="shared" si="25"/>
        <v>80</v>
      </c>
      <c r="L106" s="203">
        <f t="shared" si="26"/>
        <v>0.18181818181818182</v>
      </c>
      <c r="M106" s="198" t="s">
        <v>601</v>
      </c>
      <c r="N106" s="20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19</v>
      </c>
      <c r="B107" s="196">
        <v>41976</v>
      </c>
      <c r="C107" s="196"/>
      <c r="D107" s="197" t="s">
        <v>672</v>
      </c>
      <c r="E107" s="198" t="s">
        <v>614</v>
      </c>
      <c r="F107" s="199">
        <v>360</v>
      </c>
      <c r="G107" s="198" t="s">
        <v>644</v>
      </c>
      <c r="H107" s="198">
        <v>427</v>
      </c>
      <c r="I107" s="200">
        <v>425</v>
      </c>
      <c r="J107" s="201" t="s">
        <v>673</v>
      </c>
      <c r="K107" s="202">
        <f t="shared" si="25"/>
        <v>67</v>
      </c>
      <c r="L107" s="203">
        <f t="shared" si="26"/>
        <v>0.18611111111111112</v>
      </c>
      <c r="M107" s="198" t="s">
        <v>601</v>
      </c>
      <c r="N107" s="20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20</v>
      </c>
      <c r="B108" s="196">
        <v>42012</v>
      </c>
      <c r="C108" s="196"/>
      <c r="D108" s="197" t="s">
        <v>674</v>
      </c>
      <c r="E108" s="198" t="s">
        <v>614</v>
      </c>
      <c r="F108" s="199">
        <v>360</v>
      </c>
      <c r="G108" s="198" t="s">
        <v>644</v>
      </c>
      <c r="H108" s="198">
        <v>455</v>
      </c>
      <c r="I108" s="200">
        <v>420</v>
      </c>
      <c r="J108" s="201" t="s">
        <v>675</v>
      </c>
      <c r="K108" s="202">
        <f t="shared" si="25"/>
        <v>95</v>
      </c>
      <c r="L108" s="203">
        <f t="shared" si="26"/>
        <v>0.2638888888888889</v>
      </c>
      <c r="M108" s="198" t="s">
        <v>601</v>
      </c>
      <c r="N108" s="20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21</v>
      </c>
      <c r="B109" s="196">
        <v>42012</v>
      </c>
      <c r="C109" s="196"/>
      <c r="D109" s="197" t="s">
        <v>676</v>
      </c>
      <c r="E109" s="198" t="s">
        <v>614</v>
      </c>
      <c r="F109" s="199">
        <v>130</v>
      </c>
      <c r="G109" s="198"/>
      <c r="H109" s="198">
        <v>175.5</v>
      </c>
      <c r="I109" s="200">
        <v>165</v>
      </c>
      <c r="J109" s="201" t="s">
        <v>677</v>
      </c>
      <c r="K109" s="202">
        <f t="shared" si="25"/>
        <v>45.5</v>
      </c>
      <c r="L109" s="203">
        <f t="shared" si="26"/>
        <v>0.35</v>
      </c>
      <c r="M109" s="198" t="s">
        <v>601</v>
      </c>
      <c r="N109" s="20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22</v>
      </c>
      <c r="B110" s="196">
        <v>42040</v>
      </c>
      <c r="C110" s="196"/>
      <c r="D110" s="197" t="s">
        <v>406</v>
      </c>
      <c r="E110" s="198" t="s">
        <v>596</v>
      </c>
      <c r="F110" s="199">
        <v>98</v>
      </c>
      <c r="G110" s="198"/>
      <c r="H110" s="198">
        <v>120</v>
      </c>
      <c r="I110" s="200">
        <v>120</v>
      </c>
      <c r="J110" s="201" t="s">
        <v>645</v>
      </c>
      <c r="K110" s="202">
        <f t="shared" si="25"/>
        <v>22</v>
      </c>
      <c r="L110" s="203">
        <f t="shared" si="26"/>
        <v>0.22448979591836735</v>
      </c>
      <c r="M110" s="198" t="s">
        <v>601</v>
      </c>
      <c r="N110" s="20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23</v>
      </c>
      <c r="B111" s="196">
        <v>42040</v>
      </c>
      <c r="C111" s="196"/>
      <c r="D111" s="197" t="s">
        <v>678</v>
      </c>
      <c r="E111" s="198" t="s">
        <v>596</v>
      </c>
      <c r="F111" s="199">
        <v>196</v>
      </c>
      <c r="G111" s="198"/>
      <c r="H111" s="198">
        <v>262</v>
      </c>
      <c r="I111" s="200">
        <v>255</v>
      </c>
      <c r="J111" s="201" t="s">
        <v>645</v>
      </c>
      <c r="K111" s="202">
        <f t="shared" si="25"/>
        <v>66</v>
      </c>
      <c r="L111" s="203">
        <f t="shared" si="26"/>
        <v>0.33673469387755101</v>
      </c>
      <c r="M111" s="198" t="s">
        <v>601</v>
      </c>
      <c r="N111" s="20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5">
        <v>24</v>
      </c>
      <c r="B112" s="206">
        <v>42067</v>
      </c>
      <c r="C112" s="206"/>
      <c r="D112" s="207" t="s">
        <v>405</v>
      </c>
      <c r="E112" s="208" t="s">
        <v>596</v>
      </c>
      <c r="F112" s="209">
        <v>235</v>
      </c>
      <c r="G112" s="209"/>
      <c r="H112" s="210">
        <v>77</v>
      </c>
      <c r="I112" s="210" t="s">
        <v>679</v>
      </c>
      <c r="J112" s="211" t="s">
        <v>680</v>
      </c>
      <c r="K112" s="212">
        <f t="shared" si="25"/>
        <v>-158</v>
      </c>
      <c r="L112" s="213">
        <f t="shared" si="26"/>
        <v>-0.67234042553191486</v>
      </c>
      <c r="M112" s="209" t="s">
        <v>615</v>
      </c>
      <c r="N112" s="20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25</v>
      </c>
      <c r="B113" s="196">
        <v>42067</v>
      </c>
      <c r="C113" s="196"/>
      <c r="D113" s="197" t="s">
        <v>681</v>
      </c>
      <c r="E113" s="198" t="s">
        <v>596</v>
      </c>
      <c r="F113" s="199">
        <v>185</v>
      </c>
      <c r="G113" s="198"/>
      <c r="H113" s="198">
        <v>224</v>
      </c>
      <c r="I113" s="200" t="s">
        <v>682</v>
      </c>
      <c r="J113" s="201" t="s">
        <v>645</v>
      </c>
      <c r="K113" s="202">
        <f t="shared" si="25"/>
        <v>39</v>
      </c>
      <c r="L113" s="203">
        <f t="shared" si="26"/>
        <v>0.21081081081081082</v>
      </c>
      <c r="M113" s="198" t="s">
        <v>601</v>
      </c>
      <c r="N113" s="20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26</v>
      </c>
      <c r="B114" s="206">
        <v>42090</v>
      </c>
      <c r="C114" s="206"/>
      <c r="D114" s="214" t="s">
        <v>683</v>
      </c>
      <c r="E114" s="209" t="s">
        <v>596</v>
      </c>
      <c r="F114" s="209">
        <v>49.5</v>
      </c>
      <c r="G114" s="210"/>
      <c r="H114" s="210">
        <v>15.85</v>
      </c>
      <c r="I114" s="210">
        <v>67</v>
      </c>
      <c r="J114" s="211" t="s">
        <v>684</v>
      </c>
      <c r="K114" s="210">
        <f t="shared" si="25"/>
        <v>-33.65</v>
      </c>
      <c r="L114" s="215">
        <f t="shared" si="26"/>
        <v>-0.67979797979797973</v>
      </c>
      <c r="M114" s="209" t="s">
        <v>615</v>
      </c>
      <c r="N114" s="21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27</v>
      </c>
      <c r="B115" s="196">
        <v>42093</v>
      </c>
      <c r="C115" s="196"/>
      <c r="D115" s="197" t="s">
        <v>685</v>
      </c>
      <c r="E115" s="198" t="s">
        <v>596</v>
      </c>
      <c r="F115" s="199">
        <v>183.5</v>
      </c>
      <c r="G115" s="198"/>
      <c r="H115" s="198">
        <v>219</v>
      </c>
      <c r="I115" s="200">
        <v>218</v>
      </c>
      <c r="J115" s="201" t="s">
        <v>686</v>
      </c>
      <c r="K115" s="202">
        <f t="shared" si="25"/>
        <v>35.5</v>
      </c>
      <c r="L115" s="203">
        <f t="shared" si="26"/>
        <v>0.19346049046321526</v>
      </c>
      <c r="M115" s="198" t="s">
        <v>601</v>
      </c>
      <c r="N115" s="20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28</v>
      </c>
      <c r="B116" s="196">
        <v>42114</v>
      </c>
      <c r="C116" s="196"/>
      <c r="D116" s="197" t="s">
        <v>687</v>
      </c>
      <c r="E116" s="198" t="s">
        <v>596</v>
      </c>
      <c r="F116" s="199">
        <f>(227+237)/2</f>
        <v>232</v>
      </c>
      <c r="G116" s="198"/>
      <c r="H116" s="198">
        <v>298</v>
      </c>
      <c r="I116" s="200">
        <v>298</v>
      </c>
      <c r="J116" s="201" t="s">
        <v>645</v>
      </c>
      <c r="K116" s="202">
        <f t="shared" si="25"/>
        <v>66</v>
      </c>
      <c r="L116" s="203">
        <f t="shared" si="26"/>
        <v>0.28448275862068967</v>
      </c>
      <c r="M116" s="198" t="s">
        <v>601</v>
      </c>
      <c r="N116" s="20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29</v>
      </c>
      <c r="B117" s="196">
        <v>42128</v>
      </c>
      <c r="C117" s="196"/>
      <c r="D117" s="197" t="s">
        <v>688</v>
      </c>
      <c r="E117" s="198" t="s">
        <v>614</v>
      </c>
      <c r="F117" s="199">
        <v>385</v>
      </c>
      <c r="G117" s="198"/>
      <c r="H117" s="198">
        <f>212.5+331</f>
        <v>543.5</v>
      </c>
      <c r="I117" s="200">
        <v>510</v>
      </c>
      <c r="J117" s="201" t="s">
        <v>689</v>
      </c>
      <c r="K117" s="202">
        <f t="shared" si="25"/>
        <v>158.5</v>
      </c>
      <c r="L117" s="203">
        <f t="shared" si="26"/>
        <v>0.41168831168831171</v>
      </c>
      <c r="M117" s="198" t="s">
        <v>601</v>
      </c>
      <c r="N117" s="20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30</v>
      </c>
      <c r="B118" s="196">
        <v>42128</v>
      </c>
      <c r="C118" s="196"/>
      <c r="D118" s="197" t="s">
        <v>690</v>
      </c>
      <c r="E118" s="198" t="s">
        <v>614</v>
      </c>
      <c r="F118" s="199">
        <v>115.5</v>
      </c>
      <c r="G118" s="198"/>
      <c r="H118" s="198">
        <v>146</v>
      </c>
      <c r="I118" s="200">
        <v>142</v>
      </c>
      <c r="J118" s="201" t="s">
        <v>691</v>
      </c>
      <c r="K118" s="202">
        <f t="shared" si="25"/>
        <v>30.5</v>
      </c>
      <c r="L118" s="203">
        <f t="shared" si="26"/>
        <v>0.26406926406926406</v>
      </c>
      <c r="M118" s="198" t="s">
        <v>601</v>
      </c>
      <c r="N118" s="20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31</v>
      </c>
      <c r="B119" s="196">
        <v>42151</v>
      </c>
      <c r="C119" s="196"/>
      <c r="D119" s="197" t="s">
        <v>543</v>
      </c>
      <c r="E119" s="198" t="s">
        <v>614</v>
      </c>
      <c r="F119" s="199">
        <v>237.5</v>
      </c>
      <c r="G119" s="198"/>
      <c r="H119" s="198">
        <v>279.5</v>
      </c>
      <c r="I119" s="200">
        <v>278</v>
      </c>
      <c r="J119" s="201" t="s">
        <v>645</v>
      </c>
      <c r="K119" s="202">
        <f t="shared" si="25"/>
        <v>42</v>
      </c>
      <c r="L119" s="203">
        <f t="shared" si="26"/>
        <v>0.17684210526315788</v>
      </c>
      <c r="M119" s="198" t="s">
        <v>601</v>
      </c>
      <c r="N119" s="20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32</v>
      </c>
      <c r="B120" s="196">
        <v>42174</v>
      </c>
      <c r="C120" s="196"/>
      <c r="D120" s="197" t="s">
        <v>663</v>
      </c>
      <c r="E120" s="198" t="s">
        <v>596</v>
      </c>
      <c r="F120" s="199">
        <v>340</v>
      </c>
      <c r="G120" s="198"/>
      <c r="H120" s="198">
        <v>448</v>
      </c>
      <c r="I120" s="200">
        <v>448</v>
      </c>
      <c r="J120" s="201" t="s">
        <v>645</v>
      </c>
      <c r="K120" s="202">
        <f t="shared" si="25"/>
        <v>108</v>
      </c>
      <c r="L120" s="203">
        <f t="shared" si="26"/>
        <v>0.31764705882352939</v>
      </c>
      <c r="M120" s="198" t="s">
        <v>601</v>
      </c>
      <c r="N120" s="20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33</v>
      </c>
      <c r="B121" s="196">
        <v>42191</v>
      </c>
      <c r="C121" s="196"/>
      <c r="D121" s="197" t="s">
        <v>692</v>
      </c>
      <c r="E121" s="198" t="s">
        <v>596</v>
      </c>
      <c r="F121" s="199">
        <v>390</v>
      </c>
      <c r="G121" s="198"/>
      <c r="H121" s="198">
        <v>460</v>
      </c>
      <c r="I121" s="200">
        <v>460</v>
      </c>
      <c r="J121" s="201" t="s">
        <v>645</v>
      </c>
      <c r="K121" s="202">
        <f t="shared" si="25"/>
        <v>70</v>
      </c>
      <c r="L121" s="203">
        <f t="shared" si="26"/>
        <v>0.17948717948717949</v>
      </c>
      <c r="M121" s="198" t="s">
        <v>601</v>
      </c>
      <c r="N121" s="20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34</v>
      </c>
      <c r="B122" s="206">
        <v>42195</v>
      </c>
      <c r="C122" s="206"/>
      <c r="D122" s="207" t="s">
        <v>693</v>
      </c>
      <c r="E122" s="208" t="s">
        <v>596</v>
      </c>
      <c r="F122" s="209">
        <v>122.5</v>
      </c>
      <c r="G122" s="209"/>
      <c r="H122" s="210">
        <v>61</v>
      </c>
      <c r="I122" s="210">
        <v>172</v>
      </c>
      <c r="J122" s="211" t="s">
        <v>694</v>
      </c>
      <c r="K122" s="212">
        <f t="shared" si="25"/>
        <v>-61.5</v>
      </c>
      <c r="L122" s="213">
        <f t="shared" si="26"/>
        <v>-0.50204081632653064</v>
      </c>
      <c r="M122" s="209" t="s">
        <v>615</v>
      </c>
      <c r="N122" s="20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35</v>
      </c>
      <c r="B123" s="196">
        <v>42219</v>
      </c>
      <c r="C123" s="196"/>
      <c r="D123" s="197" t="s">
        <v>695</v>
      </c>
      <c r="E123" s="198" t="s">
        <v>596</v>
      </c>
      <c r="F123" s="199">
        <v>297.5</v>
      </c>
      <c r="G123" s="198"/>
      <c r="H123" s="198">
        <v>350</v>
      </c>
      <c r="I123" s="200">
        <v>360</v>
      </c>
      <c r="J123" s="201" t="s">
        <v>696</v>
      </c>
      <c r="K123" s="202">
        <f t="shared" si="25"/>
        <v>52.5</v>
      </c>
      <c r="L123" s="203">
        <f t="shared" si="26"/>
        <v>0.17647058823529413</v>
      </c>
      <c r="M123" s="198" t="s">
        <v>601</v>
      </c>
      <c r="N123" s="20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36</v>
      </c>
      <c r="B124" s="196">
        <v>42219</v>
      </c>
      <c r="C124" s="196"/>
      <c r="D124" s="197" t="s">
        <v>697</v>
      </c>
      <c r="E124" s="198" t="s">
        <v>596</v>
      </c>
      <c r="F124" s="199">
        <v>115.5</v>
      </c>
      <c r="G124" s="198"/>
      <c r="H124" s="198">
        <v>149</v>
      </c>
      <c r="I124" s="200">
        <v>140</v>
      </c>
      <c r="J124" s="201" t="s">
        <v>698</v>
      </c>
      <c r="K124" s="202">
        <f t="shared" si="25"/>
        <v>33.5</v>
      </c>
      <c r="L124" s="203">
        <f t="shared" si="26"/>
        <v>0.29004329004329005</v>
      </c>
      <c r="M124" s="198" t="s">
        <v>601</v>
      </c>
      <c r="N124" s="20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37</v>
      </c>
      <c r="B125" s="196">
        <v>42251</v>
      </c>
      <c r="C125" s="196"/>
      <c r="D125" s="197" t="s">
        <v>543</v>
      </c>
      <c r="E125" s="198" t="s">
        <v>596</v>
      </c>
      <c r="F125" s="199">
        <v>226</v>
      </c>
      <c r="G125" s="198"/>
      <c r="H125" s="198">
        <v>292</v>
      </c>
      <c r="I125" s="200">
        <v>292</v>
      </c>
      <c r="J125" s="201" t="s">
        <v>699</v>
      </c>
      <c r="K125" s="202">
        <f t="shared" si="25"/>
        <v>66</v>
      </c>
      <c r="L125" s="203">
        <f t="shared" si="26"/>
        <v>0.29203539823008851</v>
      </c>
      <c r="M125" s="198" t="s">
        <v>601</v>
      </c>
      <c r="N125" s="20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38</v>
      </c>
      <c r="B126" s="196">
        <v>42254</v>
      </c>
      <c r="C126" s="196"/>
      <c r="D126" s="197" t="s">
        <v>687</v>
      </c>
      <c r="E126" s="198" t="s">
        <v>596</v>
      </c>
      <c r="F126" s="199">
        <v>232.5</v>
      </c>
      <c r="G126" s="198"/>
      <c r="H126" s="198">
        <v>312.5</v>
      </c>
      <c r="I126" s="200">
        <v>310</v>
      </c>
      <c r="J126" s="201" t="s">
        <v>645</v>
      </c>
      <c r="K126" s="202">
        <f t="shared" si="25"/>
        <v>80</v>
      </c>
      <c r="L126" s="203">
        <f t="shared" si="26"/>
        <v>0.34408602150537637</v>
      </c>
      <c r="M126" s="198" t="s">
        <v>601</v>
      </c>
      <c r="N126" s="20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39</v>
      </c>
      <c r="B127" s="196">
        <v>42268</v>
      </c>
      <c r="C127" s="196"/>
      <c r="D127" s="197" t="s">
        <v>700</v>
      </c>
      <c r="E127" s="198" t="s">
        <v>596</v>
      </c>
      <c r="F127" s="199">
        <v>196.5</v>
      </c>
      <c r="G127" s="198"/>
      <c r="H127" s="198">
        <v>238</v>
      </c>
      <c r="I127" s="200">
        <v>238</v>
      </c>
      <c r="J127" s="201" t="s">
        <v>699</v>
      </c>
      <c r="K127" s="202">
        <f t="shared" si="25"/>
        <v>41.5</v>
      </c>
      <c r="L127" s="203">
        <f t="shared" si="26"/>
        <v>0.21119592875318066</v>
      </c>
      <c r="M127" s="198" t="s">
        <v>601</v>
      </c>
      <c r="N127" s="20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40</v>
      </c>
      <c r="B128" s="196">
        <v>42271</v>
      </c>
      <c r="C128" s="196"/>
      <c r="D128" s="197" t="s">
        <v>643</v>
      </c>
      <c r="E128" s="198" t="s">
        <v>596</v>
      </c>
      <c r="F128" s="199">
        <v>65</v>
      </c>
      <c r="G128" s="198"/>
      <c r="H128" s="198">
        <v>82</v>
      </c>
      <c r="I128" s="200">
        <v>82</v>
      </c>
      <c r="J128" s="201" t="s">
        <v>699</v>
      </c>
      <c r="K128" s="202">
        <f t="shared" si="25"/>
        <v>17</v>
      </c>
      <c r="L128" s="203">
        <f t="shared" si="26"/>
        <v>0.26153846153846155</v>
      </c>
      <c r="M128" s="198" t="s">
        <v>601</v>
      </c>
      <c r="N128" s="20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41</v>
      </c>
      <c r="B129" s="196">
        <v>42291</v>
      </c>
      <c r="C129" s="196"/>
      <c r="D129" s="197" t="s">
        <v>701</v>
      </c>
      <c r="E129" s="198" t="s">
        <v>596</v>
      </c>
      <c r="F129" s="199">
        <v>144</v>
      </c>
      <c r="G129" s="198"/>
      <c r="H129" s="198">
        <v>182.5</v>
      </c>
      <c r="I129" s="200">
        <v>181</v>
      </c>
      <c r="J129" s="201" t="s">
        <v>699</v>
      </c>
      <c r="K129" s="202">
        <f t="shared" si="25"/>
        <v>38.5</v>
      </c>
      <c r="L129" s="203">
        <f t="shared" si="26"/>
        <v>0.2673611111111111</v>
      </c>
      <c r="M129" s="198" t="s">
        <v>601</v>
      </c>
      <c r="N129" s="20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42</v>
      </c>
      <c r="B130" s="196">
        <v>42291</v>
      </c>
      <c r="C130" s="196"/>
      <c r="D130" s="197" t="s">
        <v>702</v>
      </c>
      <c r="E130" s="198" t="s">
        <v>596</v>
      </c>
      <c r="F130" s="199">
        <v>264</v>
      </c>
      <c r="G130" s="198"/>
      <c r="H130" s="198">
        <v>311</v>
      </c>
      <c r="I130" s="200">
        <v>311</v>
      </c>
      <c r="J130" s="201" t="s">
        <v>699</v>
      </c>
      <c r="K130" s="202">
        <f t="shared" si="25"/>
        <v>47</v>
      </c>
      <c r="L130" s="203">
        <f t="shared" si="26"/>
        <v>0.17803030303030304</v>
      </c>
      <c r="M130" s="198" t="s">
        <v>601</v>
      </c>
      <c r="N130" s="20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43</v>
      </c>
      <c r="B131" s="196">
        <v>42318</v>
      </c>
      <c r="C131" s="196"/>
      <c r="D131" s="197" t="s">
        <v>703</v>
      </c>
      <c r="E131" s="198" t="s">
        <v>614</v>
      </c>
      <c r="F131" s="199">
        <v>549.5</v>
      </c>
      <c r="G131" s="198"/>
      <c r="H131" s="198">
        <v>630</v>
      </c>
      <c r="I131" s="200">
        <v>630</v>
      </c>
      <c r="J131" s="201" t="s">
        <v>699</v>
      </c>
      <c r="K131" s="202">
        <f t="shared" si="25"/>
        <v>80.5</v>
      </c>
      <c r="L131" s="203">
        <f t="shared" si="26"/>
        <v>0.1464968152866242</v>
      </c>
      <c r="M131" s="198" t="s">
        <v>601</v>
      </c>
      <c r="N131" s="20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44</v>
      </c>
      <c r="B132" s="196">
        <v>42342</v>
      </c>
      <c r="C132" s="196"/>
      <c r="D132" s="197" t="s">
        <v>704</v>
      </c>
      <c r="E132" s="198" t="s">
        <v>596</v>
      </c>
      <c r="F132" s="199">
        <v>1027.5</v>
      </c>
      <c r="G132" s="198"/>
      <c r="H132" s="198">
        <v>1315</v>
      </c>
      <c r="I132" s="200">
        <v>1250</v>
      </c>
      <c r="J132" s="201" t="s">
        <v>699</v>
      </c>
      <c r="K132" s="202">
        <f t="shared" si="25"/>
        <v>287.5</v>
      </c>
      <c r="L132" s="203">
        <f t="shared" si="26"/>
        <v>0.27980535279805352</v>
      </c>
      <c r="M132" s="198" t="s">
        <v>601</v>
      </c>
      <c r="N132" s="20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45</v>
      </c>
      <c r="B133" s="196">
        <v>42367</v>
      </c>
      <c r="C133" s="196"/>
      <c r="D133" s="197" t="s">
        <v>705</v>
      </c>
      <c r="E133" s="198" t="s">
        <v>596</v>
      </c>
      <c r="F133" s="199">
        <v>465</v>
      </c>
      <c r="G133" s="198"/>
      <c r="H133" s="198">
        <v>540</v>
      </c>
      <c r="I133" s="200">
        <v>540</v>
      </c>
      <c r="J133" s="201" t="s">
        <v>699</v>
      </c>
      <c r="K133" s="202">
        <f t="shared" si="25"/>
        <v>75</v>
      </c>
      <c r="L133" s="203">
        <f t="shared" si="26"/>
        <v>0.16129032258064516</v>
      </c>
      <c r="M133" s="198" t="s">
        <v>601</v>
      </c>
      <c r="N133" s="20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46</v>
      </c>
      <c r="B134" s="196">
        <v>42380</v>
      </c>
      <c r="C134" s="196"/>
      <c r="D134" s="197" t="s">
        <v>406</v>
      </c>
      <c r="E134" s="198" t="s">
        <v>614</v>
      </c>
      <c r="F134" s="199">
        <v>81</v>
      </c>
      <c r="G134" s="198"/>
      <c r="H134" s="198">
        <v>110</v>
      </c>
      <c r="I134" s="200">
        <v>110</v>
      </c>
      <c r="J134" s="201" t="s">
        <v>699</v>
      </c>
      <c r="K134" s="202">
        <f t="shared" si="25"/>
        <v>29</v>
      </c>
      <c r="L134" s="203">
        <f t="shared" si="26"/>
        <v>0.35802469135802467</v>
      </c>
      <c r="M134" s="198" t="s">
        <v>601</v>
      </c>
      <c r="N134" s="20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47</v>
      </c>
      <c r="B135" s="196">
        <v>42382</v>
      </c>
      <c r="C135" s="196"/>
      <c r="D135" s="197" t="s">
        <v>706</v>
      </c>
      <c r="E135" s="198" t="s">
        <v>614</v>
      </c>
      <c r="F135" s="199">
        <v>417.5</v>
      </c>
      <c r="G135" s="198"/>
      <c r="H135" s="198">
        <v>547</v>
      </c>
      <c r="I135" s="200">
        <v>535</v>
      </c>
      <c r="J135" s="201" t="s">
        <v>699</v>
      </c>
      <c r="K135" s="202">
        <f t="shared" si="25"/>
        <v>129.5</v>
      </c>
      <c r="L135" s="203">
        <f t="shared" si="26"/>
        <v>0.31017964071856285</v>
      </c>
      <c r="M135" s="198" t="s">
        <v>601</v>
      </c>
      <c r="N135" s="20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48</v>
      </c>
      <c r="B136" s="196">
        <v>42408</v>
      </c>
      <c r="C136" s="196"/>
      <c r="D136" s="197" t="s">
        <v>707</v>
      </c>
      <c r="E136" s="198" t="s">
        <v>596</v>
      </c>
      <c r="F136" s="199">
        <v>650</v>
      </c>
      <c r="G136" s="198"/>
      <c r="H136" s="198">
        <v>800</v>
      </c>
      <c r="I136" s="200">
        <v>800</v>
      </c>
      <c r="J136" s="201" t="s">
        <v>699</v>
      </c>
      <c r="K136" s="202">
        <f t="shared" si="25"/>
        <v>150</v>
      </c>
      <c r="L136" s="203">
        <f t="shared" si="26"/>
        <v>0.23076923076923078</v>
      </c>
      <c r="M136" s="198" t="s">
        <v>601</v>
      </c>
      <c r="N136" s="20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49</v>
      </c>
      <c r="B137" s="196">
        <v>42433</v>
      </c>
      <c r="C137" s="196"/>
      <c r="D137" s="197" t="s">
        <v>238</v>
      </c>
      <c r="E137" s="198" t="s">
        <v>596</v>
      </c>
      <c r="F137" s="199">
        <v>437.5</v>
      </c>
      <c r="G137" s="198"/>
      <c r="H137" s="198">
        <v>504.5</v>
      </c>
      <c r="I137" s="200">
        <v>522</v>
      </c>
      <c r="J137" s="201" t="s">
        <v>708</v>
      </c>
      <c r="K137" s="202">
        <f t="shared" si="25"/>
        <v>67</v>
      </c>
      <c r="L137" s="203">
        <f t="shared" si="26"/>
        <v>0.15314285714285714</v>
      </c>
      <c r="M137" s="198" t="s">
        <v>601</v>
      </c>
      <c r="N137" s="20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50</v>
      </c>
      <c r="B138" s="196">
        <v>42438</v>
      </c>
      <c r="C138" s="196"/>
      <c r="D138" s="197" t="s">
        <v>709</v>
      </c>
      <c r="E138" s="198" t="s">
        <v>596</v>
      </c>
      <c r="F138" s="199">
        <v>189.5</v>
      </c>
      <c r="G138" s="198"/>
      <c r="H138" s="198">
        <v>218</v>
      </c>
      <c r="I138" s="200">
        <v>218</v>
      </c>
      <c r="J138" s="201" t="s">
        <v>699</v>
      </c>
      <c r="K138" s="202">
        <f t="shared" si="25"/>
        <v>28.5</v>
      </c>
      <c r="L138" s="203">
        <f t="shared" si="26"/>
        <v>0.15039577836411611</v>
      </c>
      <c r="M138" s="198" t="s">
        <v>601</v>
      </c>
      <c r="N138" s="20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51</v>
      </c>
      <c r="B139" s="206">
        <v>42471</v>
      </c>
      <c r="C139" s="206"/>
      <c r="D139" s="214" t="s">
        <v>710</v>
      </c>
      <c r="E139" s="209" t="s">
        <v>596</v>
      </c>
      <c r="F139" s="209">
        <v>36.5</v>
      </c>
      <c r="G139" s="210"/>
      <c r="H139" s="210">
        <v>15.85</v>
      </c>
      <c r="I139" s="210">
        <v>60</v>
      </c>
      <c r="J139" s="211" t="s">
        <v>711</v>
      </c>
      <c r="K139" s="212">
        <f t="shared" si="25"/>
        <v>-20.65</v>
      </c>
      <c r="L139" s="213">
        <f t="shared" si="26"/>
        <v>-0.5657534246575342</v>
      </c>
      <c r="M139" s="209" t="s">
        <v>615</v>
      </c>
      <c r="N139" s="21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52</v>
      </c>
      <c r="B140" s="196">
        <v>42472</v>
      </c>
      <c r="C140" s="196"/>
      <c r="D140" s="197" t="s">
        <v>712</v>
      </c>
      <c r="E140" s="198" t="s">
        <v>596</v>
      </c>
      <c r="F140" s="199">
        <v>93</v>
      </c>
      <c r="G140" s="198"/>
      <c r="H140" s="198">
        <v>149</v>
      </c>
      <c r="I140" s="200">
        <v>140</v>
      </c>
      <c r="J140" s="201" t="s">
        <v>713</v>
      </c>
      <c r="K140" s="202">
        <f t="shared" si="25"/>
        <v>56</v>
      </c>
      <c r="L140" s="203">
        <f t="shared" si="26"/>
        <v>0.60215053763440862</v>
      </c>
      <c r="M140" s="198" t="s">
        <v>601</v>
      </c>
      <c r="N140" s="20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53</v>
      </c>
      <c r="B141" s="196">
        <v>42472</v>
      </c>
      <c r="C141" s="196"/>
      <c r="D141" s="197" t="s">
        <v>714</v>
      </c>
      <c r="E141" s="198" t="s">
        <v>596</v>
      </c>
      <c r="F141" s="199">
        <v>130</v>
      </c>
      <c r="G141" s="198"/>
      <c r="H141" s="198">
        <v>150</v>
      </c>
      <c r="I141" s="200" t="s">
        <v>715</v>
      </c>
      <c r="J141" s="201" t="s">
        <v>699</v>
      </c>
      <c r="K141" s="202">
        <f t="shared" si="25"/>
        <v>20</v>
      </c>
      <c r="L141" s="203">
        <f t="shared" si="26"/>
        <v>0.15384615384615385</v>
      </c>
      <c r="M141" s="198" t="s">
        <v>601</v>
      </c>
      <c r="N141" s="20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54</v>
      </c>
      <c r="B142" s="196">
        <v>42473</v>
      </c>
      <c r="C142" s="196"/>
      <c r="D142" s="197" t="s">
        <v>716</v>
      </c>
      <c r="E142" s="198" t="s">
        <v>596</v>
      </c>
      <c r="F142" s="199">
        <v>196</v>
      </c>
      <c r="G142" s="198"/>
      <c r="H142" s="198">
        <v>299</v>
      </c>
      <c r="I142" s="200">
        <v>299</v>
      </c>
      <c r="J142" s="201" t="s">
        <v>699</v>
      </c>
      <c r="K142" s="202">
        <v>103</v>
      </c>
      <c r="L142" s="203">
        <v>0.52551020408163296</v>
      </c>
      <c r="M142" s="198" t="s">
        <v>601</v>
      </c>
      <c r="N142" s="20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55</v>
      </c>
      <c r="B143" s="196">
        <v>42473</v>
      </c>
      <c r="C143" s="196"/>
      <c r="D143" s="197" t="s">
        <v>717</v>
      </c>
      <c r="E143" s="198" t="s">
        <v>596</v>
      </c>
      <c r="F143" s="199">
        <v>88</v>
      </c>
      <c r="G143" s="198"/>
      <c r="H143" s="198">
        <v>103</v>
      </c>
      <c r="I143" s="200">
        <v>103</v>
      </c>
      <c r="J143" s="201" t="s">
        <v>699</v>
      </c>
      <c r="K143" s="202">
        <v>15</v>
      </c>
      <c r="L143" s="203">
        <v>0.170454545454545</v>
      </c>
      <c r="M143" s="198" t="s">
        <v>601</v>
      </c>
      <c r="N143" s="20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56</v>
      </c>
      <c r="B144" s="196">
        <v>42492</v>
      </c>
      <c r="C144" s="196"/>
      <c r="D144" s="197" t="s">
        <v>718</v>
      </c>
      <c r="E144" s="198" t="s">
        <v>596</v>
      </c>
      <c r="F144" s="199">
        <v>127.5</v>
      </c>
      <c r="G144" s="198"/>
      <c r="H144" s="198">
        <v>148</v>
      </c>
      <c r="I144" s="200" t="s">
        <v>719</v>
      </c>
      <c r="J144" s="201" t="s">
        <v>699</v>
      </c>
      <c r="K144" s="202">
        <f t="shared" ref="K144:K148" si="27">H144-F144</f>
        <v>20.5</v>
      </c>
      <c r="L144" s="203">
        <f t="shared" ref="L144:L148" si="28">K144/F144</f>
        <v>0.16078431372549021</v>
      </c>
      <c r="M144" s="198" t="s">
        <v>601</v>
      </c>
      <c r="N144" s="20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57</v>
      </c>
      <c r="B145" s="196">
        <v>42493</v>
      </c>
      <c r="C145" s="196"/>
      <c r="D145" s="197" t="s">
        <v>720</v>
      </c>
      <c r="E145" s="198" t="s">
        <v>596</v>
      </c>
      <c r="F145" s="199">
        <v>675</v>
      </c>
      <c r="G145" s="198"/>
      <c r="H145" s="198">
        <v>815</v>
      </c>
      <c r="I145" s="200" t="s">
        <v>721</v>
      </c>
      <c r="J145" s="201" t="s">
        <v>699</v>
      </c>
      <c r="K145" s="202">
        <f t="shared" si="27"/>
        <v>140</v>
      </c>
      <c r="L145" s="203">
        <f t="shared" si="28"/>
        <v>0.2074074074074074</v>
      </c>
      <c r="M145" s="198" t="s">
        <v>601</v>
      </c>
      <c r="N145" s="20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58</v>
      </c>
      <c r="B146" s="206">
        <v>42522</v>
      </c>
      <c r="C146" s="206"/>
      <c r="D146" s="207" t="s">
        <v>722</v>
      </c>
      <c r="E146" s="208" t="s">
        <v>596</v>
      </c>
      <c r="F146" s="209">
        <v>500</v>
      </c>
      <c r="G146" s="209"/>
      <c r="H146" s="210">
        <v>232.5</v>
      </c>
      <c r="I146" s="210" t="s">
        <v>723</v>
      </c>
      <c r="J146" s="211" t="s">
        <v>724</v>
      </c>
      <c r="K146" s="212">
        <f t="shared" si="27"/>
        <v>-267.5</v>
      </c>
      <c r="L146" s="213">
        <f t="shared" si="28"/>
        <v>-0.53500000000000003</v>
      </c>
      <c r="M146" s="209" t="s">
        <v>615</v>
      </c>
      <c r="N146" s="20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59</v>
      </c>
      <c r="B147" s="196">
        <v>42527</v>
      </c>
      <c r="C147" s="196"/>
      <c r="D147" s="197" t="s">
        <v>545</v>
      </c>
      <c r="E147" s="198" t="s">
        <v>596</v>
      </c>
      <c r="F147" s="199">
        <v>110</v>
      </c>
      <c r="G147" s="198"/>
      <c r="H147" s="198">
        <v>126.5</v>
      </c>
      <c r="I147" s="200">
        <v>125</v>
      </c>
      <c r="J147" s="201" t="s">
        <v>651</v>
      </c>
      <c r="K147" s="202">
        <f t="shared" si="27"/>
        <v>16.5</v>
      </c>
      <c r="L147" s="203">
        <f t="shared" si="28"/>
        <v>0.15</v>
      </c>
      <c r="M147" s="198" t="s">
        <v>601</v>
      </c>
      <c r="N147" s="20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60</v>
      </c>
      <c r="B148" s="196">
        <v>42538</v>
      </c>
      <c r="C148" s="196"/>
      <c r="D148" s="197" t="s">
        <v>725</v>
      </c>
      <c r="E148" s="198" t="s">
        <v>596</v>
      </c>
      <c r="F148" s="199">
        <v>44</v>
      </c>
      <c r="G148" s="198"/>
      <c r="H148" s="198">
        <v>69.5</v>
      </c>
      <c r="I148" s="200">
        <v>69.5</v>
      </c>
      <c r="J148" s="201" t="s">
        <v>726</v>
      </c>
      <c r="K148" s="202">
        <f t="shared" si="27"/>
        <v>25.5</v>
      </c>
      <c r="L148" s="203">
        <f t="shared" si="28"/>
        <v>0.57954545454545459</v>
      </c>
      <c r="M148" s="198" t="s">
        <v>601</v>
      </c>
      <c r="N148" s="20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61</v>
      </c>
      <c r="B149" s="196">
        <v>42549</v>
      </c>
      <c r="C149" s="196"/>
      <c r="D149" s="197" t="s">
        <v>727</v>
      </c>
      <c r="E149" s="198" t="s">
        <v>596</v>
      </c>
      <c r="F149" s="199">
        <v>262.5</v>
      </c>
      <c r="G149" s="198"/>
      <c r="H149" s="198">
        <v>340</v>
      </c>
      <c r="I149" s="200">
        <v>333</v>
      </c>
      <c r="J149" s="201" t="s">
        <v>728</v>
      </c>
      <c r="K149" s="202">
        <v>77.5</v>
      </c>
      <c r="L149" s="203">
        <v>0.29523809523809502</v>
      </c>
      <c r="M149" s="198" t="s">
        <v>601</v>
      </c>
      <c r="N149" s="20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62</v>
      </c>
      <c r="B150" s="196">
        <v>42549</v>
      </c>
      <c r="C150" s="196"/>
      <c r="D150" s="197" t="s">
        <v>729</v>
      </c>
      <c r="E150" s="198" t="s">
        <v>596</v>
      </c>
      <c r="F150" s="199">
        <v>840</v>
      </c>
      <c r="G150" s="198"/>
      <c r="H150" s="198">
        <v>1230</v>
      </c>
      <c r="I150" s="200">
        <v>1230</v>
      </c>
      <c r="J150" s="201" t="s">
        <v>699</v>
      </c>
      <c r="K150" s="202">
        <v>390</v>
      </c>
      <c r="L150" s="203">
        <v>0.46428571428571402</v>
      </c>
      <c r="M150" s="198" t="s">
        <v>601</v>
      </c>
      <c r="N150" s="20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8">
        <v>63</v>
      </c>
      <c r="B151" s="219">
        <v>42556</v>
      </c>
      <c r="C151" s="219"/>
      <c r="D151" s="220" t="s">
        <v>730</v>
      </c>
      <c r="E151" s="221" t="s">
        <v>596</v>
      </c>
      <c r="F151" s="221">
        <v>395</v>
      </c>
      <c r="G151" s="222"/>
      <c r="H151" s="222">
        <f>(468.5+342.5)/2</f>
        <v>405.5</v>
      </c>
      <c r="I151" s="222">
        <v>510</v>
      </c>
      <c r="J151" s="223" t="s">
        <v>731</v>
      </c>
      <c r="K151" s="224">
        <f t="shared" ref="K151:K157" si="29">H151-F151</f>
        <v>10.5</v>
      </c>
      <c r="L151" s="225">
        <f t="shared" ref="L151:L157" si="30">K151/F151</f>
        <v>2.6582278481012658E-2</v>
      </c>
      <c r="M151" s="221" t="s">
        <v>625</v>
      </c>
      <c r="N151" s="21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64</v>
      </c>
      <c r="B152" s="206">
        <v>42584</v>
      </c>
      <c r="C152" s="206"/>
      <c r="D152" s="207" t="s">
        <v>732</v>
      </c>
      <c r="E152" s="208" t="s">
        <v>614</v>
      </c>
      <c r="F152" s="209">
        <f>169.5-12.8</f>
        <v>156.69999999999999</v>
      </c>
      <c r="G152" s="209"/>
      <c r="H152" s="210">
        <v>77</v>
      </c>
      <c r="I152" s="210" t="s">
        <v>733</v>
      </c>
      <c r="J152" s="211" t="s">
        <v>734</v>
      </c>
      <c r="K152" s="212">
        <f t="shared" si="29"/>
        <v>-79.699999999999989</v>
      </c>
      <c r="L152" s="213">
        <f t="shared" si="30"/>
        <v>-0.50861518825781749</v>
      </c>
      <c r="M152" s="209" t="s">
        <v>615</v>
      </c>
      <c r="N152" s="20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65</v>
      </c>
      <c r="B153" s="206">
        <v>42586</v>
      </c>
      <c r="C153" s="206"/>
      <c r="D153" s="207" t="s">
        <v>735</v>
      </c>
      <c r="E153" s="208" t="s">
        <v>596</v>
      </c>
      <c r="F153" s="209">
        <v>400</v>
      </c>
      <c r="G153" s="209"/>
      <c r="H153" s="210">
        <v>305</v>
      </c>
      <c r="I153" s="210">
        <v>475</v>
      </c>
      <c r="J153" s="211" t="s">
        <v>736</v>
      </c>
      <c r="K153" s="212">
        <f t="shared" si="29"/>
        <v>-95</v>
      </c>
      <c r="L153" s="213">
        <f t="shared" si="30"/>
        <v>-0.23749999999999999</v>
      </c>
      <c r="M153" s="209" t="s">
        <v>615</v>
      </c>
      <c r="N153" s="20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66</v>
      </c>
      <c r="B154" s="196">
        <v>42593</v>
      </c>
      <c r="C154" s="196"/>
      <c r="D154" s="197" t="s">
        <v>737</v>
      </c>
      <c r="E154" s="198" t="s">
        <v>596</v>
      </c>
      <c r="F154" s="199">
        <v>86.5</v>
      </c>
      <c r="G154" s="198"/>
      <c r="H154" s="198">
        <v>130</v>
      </c>
      <c r="I154" s="200">
        <v>130</v>
      </c>
      <c r="J154" s="201" t="s">
        <v>738</v>
      </c>
      <c r="K154" s="202">
        <f t="shared" si="29"/>
        <v>43.5</v>
      </c>
      <c r="L154" s="203">
        <f t="shared" si="30"/>
        <v>0.50289017341040465</v>
      </c>
      <c r="M154" s="198" t="s">
        <v>601</v>
      </c>
      <c r="N154" s="20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67</v>
      </c>
      <c r="B155" s="206">
        <v>42600</v>
      </c>
      <c r="C155" s="206"/>
      <c r="D155" s="207" t="s">
        <v>122</v>
      </c>
      <c r="E155" s="208" t="s">
        <v>596</v>
      </c>
      <c r="F155" s="209">
        <v>133.5</v>
      </c>
      <c r="G155" s="209"/>
      <c r="H155" s="210">
        <v>126.5</v>
      </c>
      <c r="I155" s="210">
        <v>178</v>
      </c>
      <c r="J155" s="211" t="s">
        <v>739</v>
      </c>
      <c r="K155" s="212">
        <f t="shared" si="29"/>
        <v>-7</v>
      </c>
      <c r="L155" s="213">
        <f t="shared" si="30"/>
        <v>-5.2434456928838954E-2</v>
      </c>
      <c r="M155" s="209" t="s">
        <v>615</v>
      </c>
      <c r="N155" s="20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68</v>
      </c>
      <c r="B156" s="196">
        <v>42613</v>
      </c>
      <c r="C156" s="196"/>
      <c r="D156" s="197" t="s">
        <v>740</v>
      </c>
      <c r="E156" s="198" t="s">
        <v>596</v>
      </c>
      <c r="F156" s="199">
        <v>560</v>
      </c>
      <c r="G156" s="198"/>
      <c r="H156" s="198">
        <v>725</v>
      </c>
      <c r="I156" s="200">
        <v>725</v>
      </c>
      <c r="J156" s="201" t="s">
        <v>645</v>
      </c>
      <c r="K156" s="202">
        <f t="shared" si="29"/>
        <v>165</v>
      </c>
      <c r="L156" s="203">
        <f t="shared" si="30"/>
        <v>0.29464285714285715</v>
      </c>
      <c r="M156" s="198" t="s">
        <v>601</v>
      </c>
      <c r="N156" s="20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69</v>
      </c>
      <c r="B157" s="196">
        <v>42614</v>
      </c>
      <c r="C157" s="196"/>
      <c r="D157" s="197" t="s">
        <v>741</v>
      </c>
      <c r="E157" s="198" t="s">
        <v>596</v>
      </c>
      <c r="F157" s="199">
        <v>160.5</v>
      </c>
      <c r="G157" s="198"/>
      <c r="H157" s="198">
        <v>210</v>
      </c>
      <c r="I157" s="200">
        <v>210</v>
      </c>
      <c r="J157" s="201" t="s">
        <v>645</v>
      </c>
      <c r="K157" s="202">
        <f t="shared" si="29"/>
        <v>49.5</v>
      </c>
      <c r="L157" s="203">
        <f t="shared" si="30"/>
        <v>0.30841121495327101</v>
      </c>
      <c r="M157" s="198" t="s">
        <v>601</v>
      </c>
      <c r="N157" s="20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70</v>
      </c>
      <c r="B158" s="196">
        <v>42646</v>
      </c>
      <c r="C158" s="196"/>
      <c r="D158" s="197" t="s">
        <v>418</v>
      </c>
      <c r="E158" s="198" t="s">
        <v>596</v>
      </c>
      <c r="F158" s="199">
        <v>430</v>
      </c>
      <c r="G158" s="198"/>
      <c r="H158" s="198">
        <v>596</v>
      </c>
      <c r="I158" s="200">
        <v>575</v>
      </c>
      <c r="J158" s="201" t="s">
        <v>742</v>
      </c>
      <c r="K158" s="202">
        <v>166</v>
      </c>
      <c r="L158" s="203">
        <v>0.38604651162790699</v>
      </c>
      <c r="M158" s="198" t="s">
        <v>601</v>
      </c>
      <c r="N158" s="20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71</v>
      </c>
      <c r="B159" s="196">
        <v>42657</v>
      </c>
      <c r="C159" s="196"/>
      <c r="D159" s="197" t="s">
        <v>743</v>
      </c>
      <c r="E159" s="198" t="s">
        <v>596</v>
      </c>
      <c r="F159" s="199">
        <v>280</v>
      </c>
      <c r="G159" s="198"/>
      <c r="H159" s="198">
        <v>345</v>
      </c>
      <c r="I159" s="200">
        <v>345</v>
      </c>
      <c r="J159" s="201" t="s">
        <v>645</v>
      </c>
      <c r="K159" s="202">
        <f t="shared" ref="K159:K164" si="31">H159-F159</f>
        <v>65</v>
      </c>
      <c r="L159" s="203">
        <f t="shared" ref="L159:L160" si="32">K159/F159</f>
        <v>0.23214285714285715</v>
      </c>
      <c r="M159" s="198" t="s">
        <v>601</v>
      </c>
      <c r="N159" s="20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72</v>
      </c>
      <c r="B160" s="196">
        <v>42657</v>
      </c>
      <c r="C160" s="196"/>
      <c r="D160" s="197" t="s">
        <v>744</v>
      </c>
      <c r="E160" s="198" t="s">
        <v>596</v>
      </c>
      <c r="F160" s="199">
        <v>245</v>
      </c>
      <c r="G160" s="198"/>
      <c r="H160" s="198">
        <v>325.5</v>
      </c>
      <c r="I160" s="200">
        <v>330</v>
      </c>
      <c r="J160" s="201" t="s">
        <v>745</v>
      </c>
      <c r="K160" s="202">
        <f t="shared" si="31"/>
        <v>80.5</v>
      </c>
      <c r="L160" s="203">
        <f t="shared" si="32"/>
        <v>0.32857142857142857</v>
      </c>
      <c r="M160" s="198" t="s">
        <v>601</v>
      </c>
      <c r="N160" s="20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73</v>
      </c>
      <c r="B161" s="196">
        <v>42660</v>
      </c>
      <c r="C161" s="196"/>
      <c r="D161" s="197" t="s">
        <v>746</v>
      </c>
      <c r="E161" s="198" t="s">
        <v>596</v>
      </c>
      <c r="F161" s="199">
        <v>125</v>
      </c>
      <c r="G161" s="198"/>
      <c r="H161" s="198">
        <v>160</v>
      </c>
      <c r="I161" s="200">
        <v>160</v>
      </c>
      <c r="J161" s="201" t="s">
        <v>699</v>
      </c>
      <c r="K161" s="202">
        <f t="shared" si="31"/>
        <v>35</v>
      </c>
      <c r="L161" s="203">
        <v>0.28000000000000003</v>
      </c>
      <c r="M161" s="198" t="s">
        <v>601</v>
      </c>
      <c r="N161" s="20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74</v>
      </c>
      <c r="B162" s="196">
        <v>42660</v>
      </c>
      <c r="C162" s="196"/>
      <c r="D162" s="197" t="s">
        <v>747</v>
      </c>
      <c r="E162" s="198" t="s">
        <v>596</v>
      </c>
      <c r="F162" s="199">
        <v>114</v>
      </c>
      <c r="G162" s="198"/>
      <c r="H162" s="198">
        <v>145</v>
      </c>
      <c r="I162" s="200">
        <v>145</v>
      </c>
      <c r="J162" s="201" t="s">
        <v>699</v>
      </c>
      <c r="K162" s="202">
        <f t="shared" si="31"/>
        <v>31</v>
      </c>
      <c r="L162" s="203">
        <f t="shared" ref="L162:L164" si="33">K162/F162</f>
        <v>0.27192982456140352</v>
      </c>
      <c r="M162" s="198" t="s">
        <v>601</v>
      </c>
      <c r="N162" s="20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75</v>
      </c>
      <c r="B163" s="196">
        <v>42660</v>
      </c>
      <c r="C163" s="196"/>
      <c r="D163" s="197" t="s">
        <v>748</v>
      </c>
      <c r="E163" s="198" t="s">
        <v>596</v>
      </c>
      <c r="F163" s="199">
        <v>212</v>
      </c>
      <c r="G163" s="198"/>
      <c r="H163" s="198">
        <v>280</v>
      </c>
      <c r="I163" s="200">
        <v>276</v>
      </c>
      <c r="J163" s="201" t="s">
        <v>749</v>
      </c>
      <c r="K163" s="202">
        <f t="shared" si="31"/>
        <v>68</v>
      </c>
      <c r="L163" s="203">
        <f t="shared" si="33"/>
        <v>0.32075471698113206</v>
      </c>
      <c r="M163" s="198" t="s">
        <v>601</v>
      </c>
      <c r="N163" s="20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76</v>
      </c>
      <c r="B164" s="196">
        <v>42678</v>
      </c>
      <c r="C164" s="196"/>
      <c r="D164" s="197" t="s">
        <v>467</v>
      </c>
      <c r="E164" s="198" t="s">
        <v>596</v>
      </c>
      <c r="F164" s="199">
        <v>155</v>
      </c>
      <c r="G164" s="198"/>
      <c r="H164" s="198">
        <v>210</v>
      </c>
      <c r="I164" s="200">
        <v>210</v>
      </c>
      <c r="J164" s="201" t="s">
        <v>750</v>
      </c>
      <c r="K164" s="202">
        <f t="shared" si="31"/>
        <v>55</v>
      </c>
      <c r="L164" s="203">
        <f t="shared" si="33"/>
        <v>0.35483870967741937</v>
      </c>
      <c r="M164" s="198" t="s">
        <v>601</v>
      </c>
      <c r="N164" s="20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77</v>
      </c>
      <c r="B165" s="206">
        <v>42710</v>
      </c>
      <c r="C165" s="206"/>
      <c r="D165" s="207" t="s">
        <v>751</v>
      </c>
      <c r="E165" s="208" t="s">
        <v>596</v>
      </c>
      <c r="F165" s="209">
        <v>150.5</v>
      </c>
      <c r="G165" s="209"/>
      <c r="H165" s="210">
        <v>72.5</v>
      </c>
      <c r="I165" s="210">
        <v>174</v>
      </c>
      <c r="J165" s="211" t="s">
        <v>752</v>
      </c>
      <c r="K165" s="212">
        <v>-78</v>
      </c>
      <c r="L165" s="213">
        <v>-0.51827242524916906</v>
      </c>
      <c r="M165" s="209" t="s">
        <v>615</v>
      </c>
      <c r="N165" s="20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78</v>
      </c>
      <c r="B166" s="196">
        <v>42712</v>
      </c>
      <c r="C166" s="196"/>
      <c r="D166" s="197" t="s">
        <v>753</v>
      </c>
      <c r="E166" s="198" t="s">
        <v>596</v>
      </c>
      <c r="F166" s="199">
        <v>380</v>
      </c>
      <c r="G166" s="198"/>
      <c r="H166" s="198">
        <v>478</v>
      </c>
      <c r="I166" s="200">
        <v>468</v>
      </c>
      <c r="J166" s="201" t="s">
        <v>699</v>
      </c>
      <c r="K166" s="202">
        <f t="shared" ref="K166:K168" si="34">H166-F166</f>
        <v>98</v>
      </c>
      <c r="L166" s="203">
        <f t="shared" ref="L166:L168" si="35">K166/F166</f>
        <v>0.25789473684210529</v>
      </c>
      <c r="M166" s="198" t="s">
        <v>601</v>
      </c>
      <c r="N166" s="20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79</v>
      </c>
      <c r="B167" s="196">
        <v>42734</v>
      </c>
      <c r="C167" s="196"/>
      <c r="D167" s="197" t="s">
        <v>121</v>
      </c>
      <c r="E167" s="198" t="s">
        <v>596</v>
      </c>
      <c r="F167" s="199">
        <v>305</v>
      </c>
      <c r="G167" s="198"/>
      <c r="H167" s="198">
        <v>375</v>
      </c>
      <c r="I167" s="200">
        <v>375</v>
      </c>
      <c r="J167" s="201" t="s">
        <v>699</v>
      </c>
      <c r="K167" s="202">
        <f t="shared" si="34"/>
        <v>70</v>
      </c>
      <c r="L167" s="203">
        <f t="shared" si="35"/>
        <v>0.22950819672131148</v>
      </c>
      <c r="M167" s="198" t="s">
        <v>601</v>
      </c>
      <c r="N167" s="20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80</v>
      </c>
      <c r="B168" s="196">
        <v>42739</v>
      </c>
      <c r="C168" s="196"/>
      <c r="D168" s="197" t="s">
        <v>104</v>
      </c>
      <c r="E168" s="198" t="s">
        <v>596</v>
      </c>
      <c r="F168" s="199">
        <v>99.5</v>
      </c>
      <c r="G168" s="198"/>
      <c r="H168" s="198">
        <v>158</v>
      </c>
      <c r="I168" s="200">
        <v>158</v>
      </c>
      <c r="J168" s="201" t="s">
        <v>699</v>
      </c>
      <c r="K168" s="202">
        <f t="shared" si="34"/>
        <v>58.5</v>
      </c>
      <c r="L168" s="203">
        <f t="shared" si="35"/>
        <v>0.5879396984924623</v>
      </c>
      <c r="M168" s="198" t="s">
        <v>601</v>
      </c>
      <c r="N168" s="20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81</v>
      </c>
      <c r="B169" s="196">
        <v>42739</v>
      </c>
      <c r="C169" s="196"/>
      <c r="D169" s="197" t="s">
        <v>104</v>
      </c>
      <c r="E169" s="198" t="s">
        <v>596</v>
      </c>
      <c r="F169" s="199">
        <v>99.5</v>
      </c>
      <c r="G169" s="198"/>
      <c r="H169" s="198">
        <v>158</v>
      </c>
      <c r="I169" s="200">
        <v>158</v>
      </c>
      <c r="J169" s="201" t="s">
        <v>699</v>
      </c>
      <c r="K169" s="202">
        <v>58.5</v>
      </c>
      <c r="L169" s="203">
        <v>0.58793969849246197</v>
      </c>
      <c r="M169" s="198" t="s">
        <v>601</v>
      </c>
      <c r="N169" s="20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82</v>
      </c>
      <c r="B170" s="196">
        <v>42786</v>
      </c>
      <c r="C170" s="196"/>
      <c r="D170" s="197" t="s">
        <v>211</v>
      </c>
      <c r="E170" s="198" t="s">
        <v>596</v>
      </c>
      <c r="F170" s="199">
        <v>140.5</v>
      </c>
      <c r="G170" s="198"/>
      <c r="H170" s="198">
        <v>220</v>
      </c>
      <c r="I170" s="200">
        <v>220</v>
      </c>
      <c r="J170" s="201" t="s">
        <v>699</v>
      </c>
      <c r="K170" s="202">
        <f>H170-F170</f>
        <v>79.5</v>
      </c>
      <c r="L170" s="203">
        <f>K170/F170</f>
        <v>0.5658362989323843</v>
      </c>
      <c r="M170" s="198" t="s">
        <v>601</v>
      </c>
      <c r="N170" s="20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83</v>
      </c>
      <c r="B171" s="196">
        <v>42786</v>
      </c>
      <c r="C171" s="196"/>
      <c r="D171" s="197" t="s">
        <v>754</v>
      </c>
      <c r="E171" s="198" t="s">
        <v>596</v>
      </c>
      <c r="F171" s="199">
        <v>202.5</v>
      </c>
      <c r="G171" s="198"/>
      <c r="H171" s="198">
        <v>234</v>
      </c>
      <c r="I171" s="200">
        <v>234</v>
      </c>
      <c r="J171" s="201" t="s">
        <v>699</v>
      </c>
      <c r="K171" s="202">
        <v>31.5</v>
      </c>
      <c r="L171" s="203">
        <v>0.155555555555556</v>
      </c>
      <c r="M171" s="198" t="s">
        <v>601</v>
      </c>
      <c r="N171" s="20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84</v>
      </c>
      <c r="B172" s="196">
        <v>42818</v>
      </c>
      <c r="C172" s="196"/>
      <c r="D172" s="197" t="s">
        <v>755</v>
      </c>
      <c r="E172" s="198" t="s">
        <v>596</v>
      </c>
      <c r="F172" s="199">
        <v>300.5</v>
      </c>
      <c r="G172" s="198"/>
      <c r="H172" s="198">
        <v>417.5</v>
      </c>
      <c r="I172" s="200">
        <v>420</v>
      </c>
      <c r="J172" s="201" t="s">
        <v>756</v>
      </c>
      <c r="K172" s="202">
        <f>H172-F172</f>
        <v>117</v>
      </c>
      <c r="L172" s="203">
        <f>K172/F172</f>
        <v>0.38935108153078202</v>
      </c>
      <c r="M172" s="198" t="s">
        <v>601</v>
      </c>
      <c r="N172" s="20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85</v>
      </c>
      <c r="B173" s="196">
        <v>42818</v>
      </c>
      <c r="C173" s="196"/>
      <c r="D173" s="197" t="s">
        <v>729</v>
      </c>
      <c r="E173" s="198" t="s">
        <v>596</v>
      </c>
      <c r="F173" s="199">
        <v>850</v>
      </c>
      <c r="G173" s="198"/>
      <c r="H173" s="198">
        <v>1042.5</v>
      </c>
      <c r="I173" s="200">
        <v>1023</v>
      </c>
      <c r="J173" s="201" t="s">
        <v>757</v>
      </c>
      <c r="K173" s="202">
        <v>192.5</v>
      </c>
      <c r="L173" s="203">
        <v>0.22647058823529401</v>
      </c>
      <c r="M173" s="198" t="s">
        <v>601</v>
      </c>
      <c r="N173" s="20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86</v>
      </c>
      <c r="B174" s="196">
        <v>42830</v>
      </c>
      <c r="C174" s="196"/>
      <c r="D174" s="197" t="s">
        <v>498</v>
      </c>
      <c r="E174" s="198" t="s">
        <v>596</v>
      </c>
      <c r="F174" s="199">
        <v>785</v>
      </c>
      <c r="G174" s="198"/>
      <c r="H174" s="198">
        <v>930</v>
      </c>
      <c r="I174" s="200">
        <v>920</v>
      </c>
      <c r="J174" s="201" t="s">
        <v>758</v>
      </c>
      <c r="K174" s="202">
        <f>H174-F174</f>
        <v>145</v>
      </c>
      <c r="L174" s="203">
        <f>K174/F174</f>
        <v>0.18471337579617833</v>
      </c>
      <c r="M174" s="198" t="s">
        <v>601</v>
      </c>
      <c r="N174" s="20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87</v>
      </c>
      <c r="B175" s="206">
        <v>42831</v>
      </c>
      <c r="C175" s="206"/>
      <c r="D175" s="207" t="s">
        <v>759</v>
      </c>
      <c r="E175" s="208" t="s">
        <v>596</v>
      </c>
      <c r="F175" s="209">
        <v>40</v>
      </c>
      <c r="G175" s="209"/>
      <c r="H175" s="210">
        <v>13.1</v>
      </c>
      <c r="I175" s="210">
        <v>60</v>
      </c>
      <c r="J175" s="211" t="s">
        <v>760</v>
      </c>
      <c r="K175" s="212">
        <v>-26.9</v>
      </c>
      <c r="L175" s="213">
        <v>-0.67249999999999999</v>
      </c>
      <c r="M175" s="209" t="s">
        <v>615</v>
      </c>
      <c r="N175" s="20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88</v>
      </c>
      <c r="B176" s="196">
        <v>42837</v>
      </c>
      <c r="C176" s="196"/>
      <c r="D176" s="197" t="s">
        <v>102</v>
      </c>
      <c r="E176" s="198" t="s">
        <v>596</v>
      </c>
      <c r="F176" s="199">
        <v>289.5</v>
      </c>
      <c r="G176" s="198"/>
      <c r="H176" s="198">
        <v>354</v>
      </c>
      <c r="I176" s="200">
        <v>360</v>
      </c>
      <c r="J176" s="201" t="s">
        <v>761</v>
      </c>
      <c r="K176" s="202">
        <f t="shared" ref="K176:K184" si="36">H176-F176</f>
        <v>64.5</v>
      </c>
      <c r="L176" s="203">
        <f t="shared" ref="L176:L184" si="37">K176/F176</f>
        <v>0.22279792746113988</v>
      </c>
      <c r="M176" s="198" t="s">
        <v>601</v>
      </c>
      <c r="N176" s="20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89</v>
      </c>
      <c r="B177" s="196">
        <v>42845</v>
      </c>
      <c r="C177" s="196"/>
      <c r="D177" s="197" t="s">
        <v>438</v>
      </c>
      <c r="E177" s="198" t="s">
        <v>596</v>
      </c>
      <c r="F177" s="199">
        <v>700</v>
      </c>
      <c r="G177" s="198"/>
      <c r="H177" s="198">
        <v>840</v>
      </c>
      <c r="I177" s="200">
        <v>840</v>
      </c>
      <c r="J177" s="201" t="s">
        <v>762</v>
      </c>
      <c r="K177" s="202">
        <f t="shared" si="36"/>
        <v>140</v>
      </c>
      <c r="L177" s="203">
        <f t="shared" si="37"/>
        <v>0.2</v>
      </c>
      <c r="M177" s="198" t="s">
        <v>601</v>
      </c>
      <c r="N177" s="20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90</v>
      </c>
      <c r="B178" s="196">
        <v>42887</v>
      </c>
      <c r="C178" s="196"/>
      <c r="D178" s="197" t="s">
        <v>763</v>
      </c>
      <c r="E178" s="198" t="s">
        <v>596</v>
      </c>
      <c r="F178" s="199">
        <v>130</v>
      </c>
      <c r="G178" s="198"/>
      <c r="H178" s="198">
        <v>144.25</v>
      </c>
      <c r="I178" s="200">
        <v>170</v>
      </c>
      <c r="J178" s="201" t="s">
        <v>764</v>
      </c>
      <c r="K178" s="202">
        <f t="shared" si="36"/>
        <v>14.25</v>
      </c>
      <c r="L178" s="203">
        <f t="shared" si="37"/>
        <v>0.10961538461538461</v>
      </c>
      <c r="M178" s="198" t="s">
        <v>601</v>
      </c>
      <c r="N178" s="20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91</v>
      </c>
      <c r="B179" s="196">
        <v>42901</v>
      </c>
      <c r="C179" s="196"/>
      <c r="D179" s="197" t="s">
        <v>765</v>
      </c>
      <c r="E179" s="198" t="s">
        <v>596</v>
      </c>
      <c r="F179" s="199">
        <v>214.5</v>
      </c>
      <c r="G179" s="198"/>
      <c r="H179" s="198">
        <v>262</v>
      </c>
      <c r="I179" s="200">
        <v>262</v>
      </c>
      <c r="J179" s="201" t="s">
        <v>628</v>
      </c>
      <c r="K179" s="202">
        <f t="shared" si="36"/>
        <v>47.5</v>
      </c>
      <c r="L179" s="203">
        <f t="shared" si="37"/>
        <v>0.22144522144522144</v>
      </c>
      <c r="M179" s="198" t="s">
        <v>601</v>
      </c>
      <c r="N179" s="20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6">
        <v>92</v>
      </c>
      <c r="B180" s="227">
        <v>42933</v>
      </c>
      <c r="C180" s="227"/>
      <c r="D180" s="228" t="s">
        <v>766</v>
      </c>
      <c r="E180" s="229" t="s">
        <v>596</v>
      </c>
      <c r="F180" s="230">
        <v>370</v>
      </c>
      <c r="G180" s="229"/>
      <c r="H180" s="229">
        <v>447.5</v>
      </c>
      <c r="I180" s="231">
        <v>450</v>
      </c>
      <c r="J180" s="232" t="s">
        <v>699</v>
      </c>
      <c r="K180" s="202">
        <f t="shared" si="36"/>
        <v>77.5</v>
      </c>
      <c r="L180" s="233">
        <f t="shared" si="37"/>
        <v>0.20945945945945946</v>
      </c>
      <c r="M180" s="229" t="s">
        <v>601</v>
      </c>
      <c r="N180" s="23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6">
        <v>93</v>
      </c>
      <c r="B181" s="227">
        <v>42943</v>
      </c>
      <c r="C181" s="227"/>
      <c r="D181" s="228" t="s">
        <v>209</v>
      </c>
      <c r="E181" s="229" t="s">
        <v>596</v>
      </c>
      <c r="F181" s="230">
        <v>657.5</v>
      </c>
      <c r="G181" s="229"/>
      <c r="H181" s="229">
        <v>825</v>
      </c>
      <c r="I181" s="231">
        <v>820</v>
      </c>
      <c r="J181" s="232" t="s">
        <v>699</v>
      </c>
      <c r="K181" s="202">
        <f t="shared" si="36"/>
        <v>167.5</v>
      </c>
      <c r="L181" s="233">
        <f t="shared" si="37"/>
        <v>0.25475285171102663</v>
      </c>
      <c r="M181" s="229" t="s">
        <v>601</v>
      </c>
      <c r="N181" s="23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94</v>
      </c>
      <c r="B182" s="196">
        <v>42964</v>
      </c>
      <c r="C182" s="196"/>
      <c r="D182" s="197" t="s">
        <v>386</v>
      </c>
      <c r="E182" s="198" t="s">
        <v>596</v>
      </c>
      <c r="F182" s="199">
        <v>605</v>
      </c>
      <c r="G182" s="198"/>
      <c r="H182" s="198">
        <v>750</v>
      </c>
      <c r="I182" s="200">
        <v>750</v>
      </c>
      <c r="J182" s="201" t="s">
        <v>758</v>
      </c>
      <c r="K182" s="202">
        <f t="shared" si="36"/>
        <v>145</v>
      </c>
      <c r="L182" s="203">
        <f t="shared" si="37"/>
        <v>0.23966942148760331</v>
      </c>
      <c r="M182" s="198" t="s">
        <v>601</v>
      </c>
      <c r="N182" s="20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95</v>
      </c>
      <c r="B183" s="206">
        <v>42979</v>
      </c>
      <c r="C183" s="206"/>
      <c r="D183" s="214" t="s">
        <v>767</v>
      </c>
      <c r="E183" s="209" t="s">
        <v>596</v>
      </c>
      <c r="F183" s="209">
        <v>255</v>
      </c>
      <c r="G183" s="210"/>
      <c r="H183" s="210">
        <v>217.25</v>
      </c>
      <c r="I183" s="210">
        <v>320</v>
      </c>
      <c r="J183" s="211" t="s">
        <v>768</v>
      </c>
      <c r="K183" s="212">
        <f t="shared" si="36"/>
        <v>-37.75</v>
      </c>
      <c r="L183" s="215">
        <f t="shared" si="37"/>
        <v>-0.14803921568627451</v>
      </c>
      <c r="M183" s="209" t="s">
        <v>615</v>
      </c>
      <c r="N183" s="20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96</v>
      </c>
      <c r="B184" s="196">
        <v>42997</v>
      </c>
      <c r="C184" s="196"/>
      <c r="D184" s="197" t="s">
        <v>769</v>
      </c>
      <c r="E184" s="198" t="s">
        <v>596</v>
      </c>
      <c r="F184" s="199">
        <v>215</v>
      </c>
      <c r="G184" s="198"/>
      <c r="H184" s="198">
        <v>258</v>
      </c>
      <c r="I184" s="200">
        <v>258</v>
      </c>
      <c r="J184" s="201" t="s">
        <v>699</v>
      </c>
      <c r="K184" s="202">
        <f t="shared" si="36"/>
        <v>43</v>
      </c>
      <c r="L184" s="203">
        <f t="shared" si="37"/>
        <v>0.2</v>
      </c>
      <c r="M184" s="198" t="s">
        <v>601</v>
      </c>
      <c r="N184" s="20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97</v>
      </c>
      <c r="B185" s="196">
        <v>42997</v>
      </c>
      <c r="C185" s="196"/>
      <c r="D185" s="197" t="s">
        <v>769</v>
      </c>
      <c r="E185" s="198" t="s">
        <v>596</v>
      </c>
      <c r="F185" s="199">
        <v>215</v>
      </c>
      <c r="G185" s="198"/>
      <c r="H185" s="198">
        <v>258</v>
      </c>
      <c r="I185" s="200">
        <v>258</v>
      </c>
      <c r="J185" s="232" t="s">
        <v>699</v>
      </c>
      <c r="K185" s="202">
        <v>43</v>
      </c>
      <c r="L185" s="203">
        <v>0.2</v>
      </c>
      <c r="M185" s="198" t="s">
        <v>601</v>
      </c>
      <c r="N185" s="20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98</v>
      </c>
      <c r="B186" s="227">
        <v>42998</v>
      </c>
      <c r="C186" s="227"/>
      <c r="D186" s="228" t="s">
        <v>770</v>
      </c>
      <c r="E186" s="229" t="s">
        <v>596</v>
      </c>
      <c r="F186" s="199">
        <v>75</v>
      </c>
      <c r="G186" s="229"/>
      <c r="H186" s="229">
        <v>90</v>
      </c>
      <c r="I186" s="231">
        <v>90</v>
      </c>
      <c r="J186" s="201" t="s">
        <v>771</v>
      </c>
      <c r="K186" s="202">
        <f t="shared" ref="K186:K191" si="38">H186-F186</f>
        <v>15</v>
      </c>
      <c r="L186" s="203">
        <f t="shared" ref="L186:L191" si="39">K186/F186</f>
        <v>0.2</v>
      </c>
      <c r="M186" s="198" t="s">
        <v>601</v>
      </c>
      <c r="N186" s="20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99</v>
      </c>
      <c r="B187" s="227">
        <v>43011</v>
      </c>
      <c r="C187" s="227"/>
      <c r="D187" s="228" t="s">
        <v>772</v>
      </c>
      <c r="E187" s="229" t="s">
        <v>596</v>
      </c>
      <c r="F187" s="230">
        <v>315</v>
      </c>
      <c r="G187" s="229"/>
      <c r="H187" s="229">
        <v>392</v>
      </c>
      <c r="I187" s="231">
        <v>384</v>
      </c>
      <c r="J187" s="232" t="s">
        <v>773</v>
      </c>
      <c r="K187" s="202">
        <f t="shared" si="38"/>
        <v>77</v>
      </c>
      <c r="L187" s="233">
        <f t="shared" si="39"/>
        <v>0.24444444444444444</v>
      </c>
      <c r="M187" s="229" t="s">
        <v>601</v>
      </c>
      <c r="N187" s="23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100</v>
      </c>
      <c r="B188" s="227">
        <v>43013</v>
      </c>
      <c r="C188" s="227"/>
      <c r="D188" s="228" t="s">
        <v>471</v>
      </c>
      <c r="E188" s="229" t="s">
        <v>596</v>
      </c>
      <c r="F188" s="230">
        <v>145</v>
      </c>
      <c r="G188" s="229"/>
      <c r="H188" s="229">
        <v>179</v>
      </c>
      <c r="I188" s="231">
        <v>180</v>
      </c>
      <c r="J188" s="232" t="s">
        <v>774</v>
      </c>
      <c r="K188" s="202">
        <f t="shared" si="38"/>
        <v>34</v>
      </c>
      <c r="L188" s="233">
        <f t="shared" si="39"/>
        <v>0.23448275862068965</v>
      </c>
      <c r="M188" s="229" t="s">
        <v>601</v>
      </c>
      <c r="N188" s="23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101</v>
      </c>
      <c r="B189" s="227">
        <v>43014</v>
      </c>
      <c r="C189" s="227"/>
      <c r="D189" s="228" t="s">
        <v>361</v>
      </c>
      <c r="E189" s="229" t="s">
        <v>596</v>
      </c>
      <c r="F189" s="230">
        <v>256</v>
      </c>
      <c r="G189" s="229"/>
      <c r="H189" s="229">
        <v>323</v>
      </c>
      <c r="I189" s="231">
        <v>320</v>
      </c>
      <c r="J189" s="232" t="s">
        <v>699</v>
      </c>
      <c r="K189" s="202">
        <f t="shared" si="38"/>
        <v>67</v>
      </c>
      <c r="L189" s="233">
        <f t="shared" si="39"/>
        <v>0.26171875</v>
      </c>
      <c r="M189" s="229" t="s">
        <v>601</v>
      </c>
      <c r="N189" s="23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102</v>
      </c>
      <c r="B190" s="227">
        <v>43017</v>
      </c>
      <c r="C190" s="227"/>
      <c r="D190" s="228" t="s">
        <v>375</v>
      </c>
      <c r="E190" s="229" t="s">
        <v>596</v>
      </c>
      <c r="F190" s="230">
        <v>137.5</v>
      </c>
      <c r="G190" s="229"/>
      <c r="H190" s="229">
        <v>184</v>
      </c>
      <c r="I190" s="231">
        <v>183</v>
      </c>
      <c r="J190" s="232" t="s">
        <v>775</v>
      </c>
      <c r="K190" s="202">
        <f t="shared" si="38"/>
        <v>46.5</v>
      </c>
      <c r="L190" s="233">
        <f t="shared" si="39"/>
        <v>0.33818181818181819</v>
      </c>
      <c r="M190" s="229" t="s">
        <v>601</v>
      </c>
      <c r="N190" s="23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6">
        <v>103</v>
      </c>
      <c r="B191" s="227">
        <v>43018</v>
      </c>
      <c r="C191" s="227"/>
      <c r="D191" s="228" t="s">
        <v>776</v>
      </c>
      <c r="E191" s="229" t="s">
        <v>596</v>
      </c>
      <c r="F191" s="230">
        <v>125.5</v>
      </c>
      <c r="G191" s="229"/>
      <c r="H191" s="229">
        <v>158</v>
      </c>
      <c r="I191" s="231">
        <v>155</v>
      </c>
      <c r="J191" s="232" t="s">
        <v>777</v>
      </c>
      <c r="K191" s="202">
        <f t="shared" si="38"/>
        <v>32.5</v>
      </c>
      <c r="L191" s="233">
        <f t="shared" si="39"/>
        <v>0.25896414342629481</v>
      </c>
      <c r="M191" s="229" t="s">
        <v>601</v>
      </c>
      <c r="N191" s="23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104</v>
      </c>
      <c r="B192" s="227">
        <v>43018</v>
      </c>
      <c r="C192" s="227"/>
      <c r="D192" s="228" t="s">
        <v>778</v>
      </c>
      <c r="E192" s="229" t="s">
        <v>596</v>
      </c>
      <c r="F192" s="230">
        <v>895</v>
      </c>
      <c r="G192" s="229"/>
      <c r="H192" s="229">
        <v>1122.5</v>
      </c>
      <c r="I192" s="231">
        <v>1078</v>
      </c>
      <c r="J192" s="232" t="s">
        <v>779</v>
      </c>
      <c r="K192" s="202">
        <v>227.5</v>
      </c>
      <c r="L192" s="233">
        <v>0.25418994413407803</v>
      </c>
      <c r="M192" s="229" t="s">
        <v>601</v>
      </c>
      <c r="N192" s="23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6">
        <v>105</v>
      </c>
      <c r="B193" s="227">
        <v>43020</v>
      </c>
      <c r="C193" s="227"/>
      <c r="D193" s="228" t="s">
        <v>370</v>
      </c>
      <c r="E193" s="229" t="s">
        <v>596</v>
      </c>
      <c r="F193" s="230">
        <v>525</v>
      </c>
      <c r="G193" s="229"/>
      <c r="H193" s="229">
        <v>629</v>
      </c>
      <c r="I193" s="231">
        <v>629</v>
      </c>
      <c r="J193" s="232" t="s">
        <v>699</v>
      </c>
      <c r="K193" s="202">
        <v>104</v>
      </c>
      <c r="L193" s="233">
        <v>0.19809523809523799</v>
      </c>
      <c r="M193" s="229" t="s">
        <v>601</v>
      </c>
      <c r="N193" s="23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6">
        <v>106</v>
      </c>
      <c r="B194" s="227">
        <v>43046</v>
      </c>
      <c r="C194" s="227"/>
      <c r="D194" s="228" t="s">
        <v>411</v>
      </c>
      <c r="E194" s="229" t="s">
        <v>596</v>
      </c>
      <c r="F194" s="230">
        <v>740</v>
      </c>
      <c r="G194" s="229"/>
      <c r="H194" s="229">
        <v>892.5</v>
      </c>
      <c r="I194" s="231">
        <v>900</v>
      </c>
      <c r="J194" s="232" t="s">
        <v>780</v>
      </c>
      <c r="K194" s="202">
        <f t="shared" ref="K194:K196" si="40">H194-F194</f>
        <v>152.5</v>
      </c>
      <c r="L194" s="233">
        <f t="shared" ref="L194:L196" si="41">K194/F194</f>
        <v>0.20608108108108109</v>
      </c>
      <c r="M194" s="229" t="s">
        <v>601</v>
      </c>
      <c r="N194" s="23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107</v>
      </c>
      <c r="B195" s="196">
        <v>43073</v>
      </c>
      <c r="C195" s="196"/>
      <c r="D195" s="197" t="s">
        <v>781</v>
      </c>
      <c r="E195" s="198" t="s">
        <v>596</v>
      </c>
      <c r="F195" s="199">
        <v>118.5</v>
      </c>
      <c r="G195" s="198"/>
      <c r="H195" s="198">
        <v>143.5</v>
      </c>
      <c r="I195" s="200">
        <v>145</v>
      </c>
      <c r="J195" s="201" t="s">
        <v>782</v>
      </c>
      <c r="K195" s="202">
        <f t="shared" si="40"/>
        <v>25</v>
      </c>
      <c r="L195" s="203">
        <f t="shared" si="41"/>
        <v>0.2109704641350211</v>
      </c>
      <c r="M195" s="198" t="s">
        <v>601</v>
      </c>
      <c r="N195" s="20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108</v>
      </c>
      <c r="B196" s="206">
        <v>43090</v>
      </c>
      <c r="C196" s="206"/>
      <c r="D196" s="207" t="s">
        <v>443</v>
      </c>
      <c r="E196" s="208" t="s">
        <v>596</v>
      </c>
      <c r="F196" s="209">
        <v>715</v>
      </c>
      <c r="G196" s="209"/>
      <c r="H196" s="210">
        <v>500</v>
      </c>
      <c r="I196" s="210">
        <v>872</v>
      </c>
      <c r="J196" s="211" t="s">
        <v>783</v>
      </c>
      <c r="K196" s="212">
        <f t="shared" si="40"/>
        <v>-215</v>
      </c>
      <c r="L196" s="213">
        <f t="shared" si="41"/>
        <v>-0.30069930069930068</v>
      </c>
      <c r="M196" s="209" t="s">
        <v>615</v>
      </c>
      <c r="N196" s="20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109</v>
      </c>
      <c r="B197" s="196">
        <v>43098</v>
      </c>
      <c r="C197" s="196"/>
      <c r="D197" s="197" t="s">
        <v>772</v>
      </c>
      <c r="E197" s="198" t="s">
        <v>596</v>
      </c>
      <c r="F197" s="199">
        <v>435</v>
      </c>
      <c r="G197" s="198"/>
      <c r="H197" s="198">
        <v>542.5</v>
      </c>
      <c r="I197" s="200">
        <v>539</v>
      </c>
      <c r="J197" s="201" t="s">
        <v>699</v>
      </c>
      <c r="K197" s="202">
        <v>107.5</v>
      </c>
      <c r="L197" s="203">
        <v>0.247126436781609</v>
      </c>
      <c r="M197" s="198" t="s">
        <v>601</v>
      </c>
      <c r="N197" s="20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110</v>
      </c>
      <c r="B198" s="196">
        <v>43098</v>
      </c>
      <c r="C198" s="196"/>
      <c r="D198" s="197" t="s">
        <v>563</v>
      </c>
      <c r="E198" s="198" t="s">
        <v>596</v>
      </c>
      <c r="F198" s="199">
        <v>885</v>
      </c>
      <c r="G198" s="198"/>
      <c r="H198" s="198">
        <v>1090</v>
      </c>
      <c r="I198" s="200">
        <v>1084</v>
      </c>
      <c r="J198" s="201" t="s">
        <v>699</v>
      </c>
      <c r="K198" s="202">
        <v>205</v>
      </c>
      <c r="L198" s="203">
        <v>0.23163841807909599</v>
      </c>
      <c r="M198" s="198" t="s">
        <v>601</v>
      </c>
      <c r="N198" s="20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5">
        <v>111</v>
      </c>
      <c r="B199" s="236">
        <v>43192</v>
      </c>
      <c r="C199" s="236"/>
      <c r="D199" s="214" t="s">
        <v>784</v>
      </c>
      <c r="E199" s="209" t="s">
        <v>596</v>
      </c>
      <c r="F199" s="237">
        <v>478.5</v>
      </c>
      <c r="G199" s="209"/>
      <c r="H199" s="209">
        <v>442</v>
      </c>
      <c r="I199" s="210">
        <v>613</v>
      </c>
      <c r="J199" s="211" t="s">
        <v>785</v>
      </c>
      <c r="K199" s="212">
        <f t="shared" ref="K199:K202" si="42">H199-F199</f>
        <v>-36.5</v>
      </c>
      <c r="L199" s="213">
        <f t="shared" ref="L199:L202" si="43">K199/F199</f>
        <v>-7.6280041797283177E-2</v>
      </c>
      <c r="M199" s="209" t="s">
        <v>615</v>
      </c>
      <c r="N199" s="20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112</v>
      </c>
      <c r="B200" s="206">
        <v>43194</v>
      </c>
      <c r="C200" s="206"/>
      <c r="D200" s="207" t="s">
        <v>786</v>
      </c>
      <c r="E200" s="208" t="s">
        <v>596</v>
      </c>
      <c r="F200" s="209">
        <f>141.5-7.3</f>
        <v>134.19999999999999</v>
      </c>
      <c r="G200" s="209"/>
      <c r="H200" s="210">
        <v>77</v>
      </c>
      <c r="I200" s="210">
        <v>180</v>
      </c>
      <c r="J200" s="211" t="s">
        <v>787</v>
      </c>
      <c r="K200" s="212">
        <f t="shared" si="42"/>
        <v>-57.199999999999989</v>
      </c>
      <c r="L200" s="213">
        <f t="shared" si="43"/>
        <v>-0.42622950819672129</v>
      </c>
      <c r="M200" s="209" t="s">
        <v>615</v>
      </c>
      <c r="N200" s="20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113</v>
      </c>
      <c r="B201" s="206">
        <v>43209</v>
      </c>
      <c r="C201" s="206"/>
      <c r="D201" s="207" t="s">
        <v>788</v>
      </c>
      <c r="E201" s="208" t="s">
        <v>596</v>
      </c>
      <c r="F201" s="209">
        <v>430</v>
      </c>
      <c r="G201" s="209"/>
      <c r="H201" s="210">
        <v>220</v>
      </c>
      <c r="I201" s="210">
        <v>537</v>
      </c>
      <c r="J201" s="211" t="s">
        <v>789</v>
      </c>
      <c r="K201" s="212">
        <f t="shared" si="42"/>
        <v>-210</v>
      </c>
      <c r="L201" s="213">
        <f t="shared" si="43"/>
        <v>-0.48837209302325579</v>
      </c>
      <c r="M201" s="209" t="s">
        <v>615</v>
      </c>
      <c r="N201" s="20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6">
        <v>114</v>
      </c>
      <c r="B202" s="227">
        <v>43220</v>
      </c>
      <c r="C202" s="227"/>
      <c r="D202" s="228" t="s">
        <v>790</v>
      </c>
      <c r="E202" s="229" t="s">
        <v>596</v>
      </c>
      <c r="F202" s="229">
        <v>153.5</v>
      </c>
      <c r="G202" s="229"/>
      <c r="H202" s="229">
        <v>196</v>
      </c>
      <c r="I202" s="231">
        <v>196</v>
      </c>
      <c r="J202" s="201" t="s">
        <v>791</v>
      </c>
      <c r="K202" s="202">
        <f t="shared" si="42"/>
        <v>42.5</v>
      </c>
      <c r="L202" s="203">
        <f t="shared" si="43"/>
        <v>0.27687296416938112</v>
      </c>
      <c r="M202" s="198" t="s">
        <v>601</v>
      </c>
      <c r="N202" s="20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115</v>
      </c>
      <c r="B203" s="206">
        <v>43306</v>
      </c>
      <c r="C203" s="206"/>
      <c r="D203" s="207" t="s">
        <v>759</v>
      </c>
      <c r="E203" s="208" t="s">
        <v>596</v>
      </c>
      <c r="F203" s="209">
        <v>27.5</v>
      </c>
      <c r="G203" s="209"/>
      <c r="H203" s="210">
        <v>13.1</v>
      </c>
      <c r="I203" s="210">
        <v>60</v>
      </c>
      <c r="J203" s="211" t="s">
        <v>792</v>
      </c>
      <c r="K203" s="212">
        <v>-14.4</v>
      </c>
      <c r="L203" s="213">
        <v>-0.52363636363636401</v>
      </c>
      <c r="M203" s="209" t="s">
        <v>615</v>
      </c>
      <c r="N203" s="20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116</v>
      </c>
      <c r="B204" s="236">
        <v>43318</v>
      </c>
      <c r="C204" s="236"/>
      <c r="D204" s="214" t="s">
        <v>793</v>
      </c>
      <c r="E204" s="209" t="s">
        <v>596</v>
      </c>
      <c r="F204" s="209">
        <v>148.5</v>
      </c>
      <c r="G204" s="209"/>
      <c r="H204" s="209">
        <v>102</v>
      </c>
      <c r="I204" s="210">
        <v>182</v>
      </c>
      <c r="J204" s="211" t="s">
        <v>794</v>
      </c>
      <c r="K204" s="212">
        <f>H204-F204</f>
        <v>-46.5</v>
      </c>
      <c r="L204" s="213">
        <f>K204/F204</f>
        <v>-0.31313131313131315</v>
      </c>
      <c r="M204" s="209" t="s">
        <v>615</v>
      </c>
      <c r="N204" s="20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117</v>
      </c>
      <c r="B205" s="196">
        <v>43335</v>
      </c>
      <c r="C205" s="196"/>
      <c r="D205" s="197" t="s">
        <v>795</v>
      </c>
      <c r="E205" s="198" t="s">
        <v>596</v>
      </c>
      <c r="F205" s="229">
        <v>285</v>
      </c>
      <c r="G205" s="198"/>
      <c r="H205" s="198">
        <v>355</v>
      </c>
      <c r="I205" s="200">
        <v>364</v>
      </c>
      <c r="J205" s="201" t="s">
        <v>796</v>
      </c>
      <c r="K205" s="202">
        <v>70</v>
      </c>
      <c r="L205" s="203">
        <v>0.24561403508771901</v>
      </c>
      <c r="M205" s="198" t="s">
        <v>601</v>
      </c>
      <c r="N205" s="20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118</v>
      </c>
      <c r="B206" s="196">
        <v>43341</v>
      </c>
      <c r="C206" s="196"/>
      <c r="D206" s="197" t="s">
        <v>401</v>
      </c>
      <c r="E206" s="198" t="s">
        <v>596</v>
      </c>
      <c r="F206" s="229">
        <v>525</v>
      </c>
      <c r="G206" s="198"/>
      <c r="H206" s="198">
        <v>585</v>
      </c>
      <c r="I206" s="200">
        <v>635</v>
      </c>
      <c r="J206" s="201" t="s">
        <v>797</v>
      </c>
      <c r="K206" s="202">
        <f t="shared" ref="K206:K257" si="44">H206-F206</f>
        <v>60</v>
      </c>
      <c r="L206" s="203">
        <f t="shared" ref="L206:L257" si="45">K206/F206</f>
        <v>0.11428571428571428</v>
      </c>
      <c r="M206" s="198" t="s">
        <v>601</v>
      </c>
      <c r="N206" s="20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119</v>
      </c>
      <c r="B207" s="196">
        <v>43395</v>
      </c>
      <c r="C207" s="196"/>
      <c r="D207" s="197" t="s">
        <v>386</v>
      </c>
      <c r="E207" s="198" t="s">
        <v>596</v>
      </c>
      <c r="F207" s="229">
        <v>475</v>
      </c>
      <c r="G207" s="198"/>
      <c r="H207" s="198">
        <v>574</v>
      </c>
      <c r="I207" s="200">
        <v>570</v>
      </c>
      <c r="J207" s="201" t="s">
        <v>699</v>
      </c>
      <c r="K207" s="202">
        <f t="shared" si="44"/>
        <v>99</v>
      </c>
      <c r="L207" s="203">
        <f t="shared" si="45"/>
        <v>0.20842105263157895</v>
      </c>
      <c r="M207" s="198" t="s">
        <v>601</v>
      </c>
      <c r="N207" s="20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6">
        <v>120</v>
      </c>
      <c r="B208" s="227">
        <v>43397</v>
      </c>
      <c r="C208" s="227"/>
      <c r="D208" s="228" t="s">
        <v>798</v>
      </c>
      <c r="E208" s="229" t="s">
        <v>596</v>
      </c>
      <c r="F208" s="229">
        <v>707.5</v>
      </c>
      <c r="G208" s="229"/>
      <c r="H208" s="229">
        <v>872</v>
      </c>
      <c r="I208" s="231">
        <v>872</v>
      </c>
      <c r="J208" s="232" t="s">
        <v>699</v>
      </c>
      <c r="K208" s="202">
        <f t="shared" si="44"/>
        <v>164.5</v>
      </c>
      <c r="L208" s="233">
        <f t="shared" si="45"/>
        <v>0.23250883392226149</v>
      </c>
      <c r="M208" s="229" t="s">
        <v>601</v>
      </c>
      <c r="N208" s="23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6">
        <v>121</v>
      </c>
      <c r="B209" s="227">
        <v>43398</v>
      </c>
      <c r="C209" s="227"/>
      <c r="D209" s="228" t="s">
        <v>799</v>
      </c>
      <c r="E209" s="229" t="s">
        <v>596</v>
      </c>
      <c r="F209" s="229">
        <v>162</v>
      </c>
      <c r="G209" s="229"/>
      <c r="H209" s="229">
        <v>204</v>
      </c>
      <c r="I209" s="231">
        <v>209</v>
      </c>
      <c r="J209" s="232" t="s">
        <v>800</v>
      </c>
      <c r="K209" s="202">
        <f t="shared" si="44"/>
        <v>42</v>
      </c>
      <c r="L209" s="233">
        <f t="shared" si="45"/>
        <v>0.25925925925925924</v>
      </c>
      <c r="M209" s="229" t="s">
        <v>601</v>
      </c>
      <c r="N209" s="23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6">
        <v>122</v>
      </c>
      <c r="B210" s="227">
        <v>43399</v>
      </c>
      <c r="C210" s="227"/>
      <c r="D210" s="228" t="s">
        <v>491</v>
      </c>
      <c r="E210" s="229" t="s">
        <v>596</v>
      </c>
      <c r="F210" s="229">
        <v>240</v>
      </c>
      <c r="G210" s="229"/>
      <c r="H210" s="229">
        <v>297</v>
      </c>
      <c r="I210" s="231">
        <v>297</v>
      </c>
      <c r="J210" s="232" t="s">
        <v>699</v>
      </c>
      <c r="K210" s="238">
        <f t="shared" si="44"/>
        <v>57</v>
      </c>
      <c r="L210" s="233">
        <f t="shared" si="45"/>
        <v>0.23749999999999999</v>
      </c>
      <c r="M210" s="229" t="s">
        <v>601</v>
      </c>
      <c r="N210" s="23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123</v>
      </c>
      <c r="B211" s="196">
        <v>43439</v>
      </c>
      <c r="C211" s="196"/>
      <c r="D211" s="197" t="s">
        <v>801</v>
      </c>
      <c r="E211" s="198" t="s">
        <v>596</v>
      </c>
      <c r="F211" s="198">
        <v>202.5</v>
      </c>
      <c r="G211" s="198"/>
      <c r="H211" s="198">
        <v>255</v>
      </c>
      <c r="I211" s="200">
        <v>252</v>
      </c>
      <c r="J211" s="201" t="s">
        <v>699</v>
      </c>
      <c r="K211" s="202">
        <f t="shared" si="44"/>
        <v>52.5</v>
      </c>
      <c r="L211" s="203">
        <f t="shared" si="45"/>
        <v>0.25925925925925924</v>
      </c>
      <c r="M211" s="198" t="s">
        <v>601</v>
      </c>
      <c r="N211" s="204">
        <v>43542</v>
      </c>
      <c r="O211" s="1"/>
      <c r="P211" s="1"/>
      <c r="Q211" s="1"/>
      <c r="R211" s="6" t="s">
        <v>802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6">
        <v>124</v>
      </c>
      <c r="B212" s="227">
        <v>43465</v>
      </c>
      <c r="C212" s="196"/>
      <c r="D212" s="228" t="s">
        <v>160</v>
      </c>
      <c r="E212" s="229" t="s">
        <v>596</v>
      </c>
      <c r="F212" s="229">
        <v>710</v>
      </c>
      <c r="G212" s="229"/>
      <c r="H212" s="229">
        <v>866</v>
      </c>
      <c r="I212" s="231">
        <v>866</v>
      </c>
      <c r="J212" s="232" t="s">
        <v>699</v>
      </c>
      <c r="K212" s="202">
        <f t="shared" si="44"/>
        <v>156</v>
      </c>
      <c r="L212" s="203">
        <f t="shared" si="45"/>
        <v>0.21971830985915494</v>
      </c>
      <c r="M212" s="198" t="s">
        <v>601</v>
      </c>
      <c r="N212" s="204">
        <v>43553</v>
      </c>
      <c r="O212" s="1"/>
      <c r="P212" s="1"/>
      <c r="Q212" s="1"/>
      <c r="R212" s="6" t="s">
        <v>802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125</v>
      </c>
      <c r="B213" s="227">
        <v>43522</v>
      </c>
      <c r="C213" s="227"/>
      <c r="D213" s="228" t="s">
        <v>175</v>
      </c>
      <c r="E213" s="229" t="s">
        <v>596</v>
      </c>
      <c r="F213" s="229">
        <v>337.25</v>
      </c>
      <c r="G213" s="229"/>
      <c r="H213" s="229">
        <v>398.5</v>
      </c>
      <c r="I213" s="231">
        <v>411</v>
      </c>
      <c r="J213" s="201" t="s">
        <v>803</v>
      </c>
      <c r="K213" s="202">
        <f t="shared" si="44"/>
        <v>61.25</v>
      </c>
      <c r="L213" s="203">
        <f t="shared" si="45"/>
        <v>0.1816160118606375</v>
      </c>
      <c r="M213" s="198" t="s">
        <v>601</v>
      </c>
      <c r="N213" s="204">
        <v>43760</v>
      </c>
      <c r="O213" s="1"/>
      <c r="P213" s="1"/>
      <c r="Q213" s="1"/>
      <c r="R213" s="6" t="s">
        <v>802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9">
        <v>126</v>
      </c>
      <c r="B214" s="240">
        <v>43559</v>
      </c>
      <c r="C214" s="240"/>
      <c r="D214" s="241" t="s">
        <v>804</v>
      </c>
      <c r="E214" s="242" t="s">
        <v>596</v>
      </c>
      <c r="F214" s="242">
        <v>130</v>
      </c>
      <c r="G214" s="242"/>
      <c r="H214" s="242">
        <v>65</v>
      </c>
      <c r="I214" s="243">
        <v>158</v>
      </c>
      <c r="J214" s="211" t="s">
        <v>805</v>
      </c>
      <c r="K214" s="212">
        <f t="shared" si="44"/>
        <v>-65</v>
      </c>
      <c r="L214" s="213">
        <f t="shared" si="45"/>
        <v>-0.5</v>
      </c>
      <c r="M214" s="209" t="s">
        <v>615</v>
      </c>
      <c r="N214" s="206">
        <v>43726</v>
      </c>
      <c r="O214" s="1"/>
      <c r="P214" s="1"/>
      <c r="Q214" s="1"/>
      <c r="R214" s="6" t="s">
        <v>806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6">
        <v>127</v>
      </c>
      <c r="B215" s="227">
        <v>43017</v>
      </c>
      <c r="C215" s="227"/>
      <c r="D215" s="228" t="s">
        <v>211</v>
      </c>
      <c r="E215" s="229" t="s">
        <v>596</v>
      </c>
      <c r="F215" s="229">
        <v>141.5</v>
      </c>
      <c r="G215" s="229"/>
      <c r="H215" s="229">
        <v>183.5</v>
      </c>
      <c r="I215" s="231">
        <v>210</v>
      </c>
      <c r="J215" s="201" t="s">
        <v>800</v>
      </c>
      <c r="K215" s="202">
        <f t="shared" si="44"/>
        <v>42</v>
      </c>
      <c r="L215" s="203">
        <f t="shared" si="45"/>
        <v>0.29681978798586572</v>
      </c>
      <c r="M215" s="198" t="s">
        <v>601</v>
      </c>
      <c r="N215" s="204">
        <v>43042</v>
      </c>
      <c r="O215" s="1"/>
      <c r="P215" s="1"/>
      <c r="Q215" s="1"/>
      <c r="R215" s="6" t="s">
        <v>806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9">
        <v>128</v>
      </c>
      <c r="B216" s="240">
        <v>43074</v>
      </c>
      <c r="C216" s="240"/>
      <c r="D216" s="241" t="s">
        <v>807</v>
      </c>
      <c r="E216" s="242" t="s">
        <v>596</v>
      </c>
      <c r="F216" s="237">
        <v>172</v>
      </c>
      <c r="G216" s="242"/>
      <c r="H216" s="242">
        <v>155.25</v>
      </c>
      <c r="I216" s="243">
        <v>230</v>
      </c>
      <c r="J216" s="211" t="s">
        <v>808</v>
      </c>
      <c r="K216" s="212">
        <f t="shared" si="44"/>
        <v>-16.75</v>
      </c>
      <c r="L216" s="213">
        <f t="shared" si="45"/>
        <v>-9.7383720930232565E-2</v>
      </c>
      <c r="M216" s="209" t="s">
        <v>615</v>
      </c>
      <c r="N216" s="206">
        <v>43787</v>
      </c>
      <c r="O216" s="1"/>
      <c r="P216" s="1"/>
      <c r="Q216" s="1"/>
      <c r="R216" s="6" t="s">
        <v>806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6">
        <v>129</v>
      </c>
      <c r="B217" s="227">
        <v>43398</v>
      </c>
      <c r="C217" s="227"/>
      <c r="D217" s="228" t="s">
        <v>120</v>
      </c>
      <c r="E217" s="229" t="s">
        <v>596</v>
      </c>
      <c r="F217" s="229">
        <v>698.5</v>
      </c>
      <c r="G217" s="229"/>
      <c r="H217" s="229">
        <v>890</v>
      </c>
      <c r="I217" s="231">
        <v>890</v>
      </c>
      <c r="J217" s="201" t="s">
        <v>809</v>
      </c>
      <c r="K217" s="202">
        <f t="shared" si="44"/>
        <v>191.5</v>
      </c>
      <c r="L217" s="203">
        <f t="shared" si="45"/>
        <v>0.27415891195418757</v>
      </c>
      <c r="M217" s="198" t="s">
        <v>601</v>
      </c>
      <c r="N217" s="204">
        <v>44328</v>
      </c>
      <c r="O217" s="1"/>
      <c r="P217" s="1"/>
      <c r="Q217" s="1"/>
      <c r="R217" s="6" t="s">
        <v>802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6">
        <v>130</v>
      </c>
      <c r="B218" s="227">
        <v>42877</v>
      </c>
      <c r="C218" s="227"/>
      <c r="D218" s="228" t="s">
        <v>810</v>
      </c>
      <c r="E218" s="229" t="s">
        <v>596</v>
      </c>
      <c r="F218" s="229">
        <v>127.6</v>
      </c>
      <c r="G218" s="229"/>
      <c r="H218" s="229">
        <v>138</v>
      </c>
      <c r="I218" s="231">
        <v>190</v>
      </c>
      <c r="J218" s="201" t="s">
        <v>811</v>
      </c>
      <c r="K218" s="202">
        <f t="shared" si="44"/>
        <v>10.400000000000006</v>
      </c>
      <c r="L218" s="203">
        <f t="shared" si="45"/>
        <v>8.1504702194357417E-2</v>
      </c>
      <c r="M218" s="198" t="s">
        <v>601</v>
      </c>
      <c r="N218" s="204">
        <v>43774</v>
      </c>
      <c r="O218" s="1"/>
      <c r="P218" s="1"/>
      <c r="Q218" s="1"/>
      <c r="R218" s="6" t="s">
        <v>806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6">
        <v>131</v>
      </c>
      <c r="B219" s="227">
        <v>43158</v>
      </c>
      <c r="C219" s="227"/>
      <c r="D219" s="228" t="s">
        <v>812</v>
      </c>
      <c r="E219" s="229" t="s">
        <v>596</v>
      </c>
      <c r="F219" s="229">
        <v>317</v>
      </c>
      <c r="G219" s="229"/>
      <c r="H219" s="229">
        <v>382.5</v>
      </c>
      <c r="I219" s="231">
        <v>398</v>
      </c>
      <c r="J219" s="201" t="s">
        <v>813</v>
      </c>
      <c r="K219" s="202">
        <f t="shared" si="44"/>
        <v>65.5</v>
      </c>
      <c r="L219" s="203">
        <f t="shared" si="45"/>
        <v>0.20662460567823343</v>
      </c>
      <c r="M219" s="198" t="s">
        <v>601</v>
      </c>
      <c r="N219" s="204">
        <v>44238</v>
      </c>
      <c r="O219" s="1"/>
      <c r="P219" s="1"/>
      <c r="Q219" s="1"/>
      <c r="R219" s="6" t="s">
        <v>806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9">
        <v>132</v>
      </c>
      <c r="B220" s="240">
        <v>43164</v>
      </c>
      <c r="C220" s="240"/>
      <c r="D220" s="241" t="s">
        <v>167</v>
      </c>
      <c r="E220" s="242" t="s">
        <v>596</v>
      </c>
      <c r="F220" s="237">
        <f>510-14.4</f>
        <v>495.6</v>
      </c>
      <c r="G220" s="242"/>
      <c r="H220" s="242">
        <v>350</v>
      </c>
      <c r="I220" s="243">
        <v>672</v>
      </c>
      <c r="J220" s="211" t="s">
        <v>814</v>
      </c>
      <c r="K220" s="212">
        <f t="shared" si="44"/>
        <v>-145.60000000000002</v>
      </c>
      <c r="L220" s="213">
        <f t="shared" si="45"/>
        <v>-0.29378531073446329</v>
      </c>
      <c r="M220" s="209" t="s">
        <v>615</v>
      </c>
      <c r="N220" s="206">
        <v>43887</v>
      </c>
      <c r="O220" s="1"/>
      <c r="P220" s="1"/>
      <c r="Q220" s="1"/>
      <c r="R220" s="6" t="s">
        <v>802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9">
        <v>133</v>
      </c>
      <c r="B221" s="240">
        <v>43237</v>
      </c>
      <c r="C221" s="240"/>
      <c r="D221" s="241" t="s">
        <v>815</v>
      </c>
      <c r="E221" s="242" t="s">
        <v>596</v>
      </c>
      <c r="F221" s="237">
        <v>230.3</v>
      </c>
      <c r="G221" s="242"/>
      <c r="H221" s="242">
        <v>102.5</v>
      </c>
      <c r="I221" s="243">
        <v>348</v>
      </c>
      <c r="J221" s="211" t="s">
        <v>816</v>
      </c>
      <c r="K221" s="212">
        <f t="shared" si="44"/>
        <v>-127.80000000000001</v>
      </c>
      <c r="L221" s="213">
        <f t="shared" si="45"/>
        <v>-0.55492835432045162</v>
      </c>
      <c r="M221" s="209" t="s">
        <v>615</v>
      </c>
      <c r="N221" s="206">
        <v>43896</v>
      </c>
      <c r="O221" s="1"/>
      <c r="P221" s="1"/>
      <c r="Q221" s="1"/>
      <c r="R221" s="6" t="s">
        <v>802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134</v>
      </c>
      <c r="B222" s="227">
        <v>43258</v>
      </c>
      <c r="C222" s="227"/>
      <c r="D222" s="228" t="s">
        <v>447</v>
      </c>
      <c r="E222" s="229" t="s">
        <v>596</v>
      </c>
      <c r="F222" s="229">
        <f>342.5-5.1</f>
        <v>337.4</v>
      </c>
      <c r="G222" s="229"/>
      <c r="H222" s="229">
        <v>412.5</v>
      </c>
      <c r="I222" s="231">
        <v>439</v>
      </c>
      <c r="J222" s="201" t="s">
        <v>817</v>
      </c>
      <c r="K222" s="202">
        <f t="shared" si="44"/>
        <v>75.100000000000023</v>
      </c>
      <c r="L222" s="203">
        <f t="shared" si="45"/>
        <v>0.22258446947243635</v>
      </c>
      <c r="M222" s="198" t="s">
        <v>601</v>
      </c>
      <c r="N222" s="204">
        <v>44230</v>
      </c>
      <c r="O222" s="1"/>
      <c r="P222" s="1"/>
      <c r="Q222" s="1"/>
      <c r="R222" s="6" t="s">
        <v>806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135</v>
      </c>
      <c r="B223" s="219">
        <v>43285</v>
      </c>
      <c r="C223" s="219"/>
      <c r="D223" s="220" t="s">
        <v>58</v>
      </c>
      <c r="E223" s="221" t="s">
        <v>596</v>
      </c>
      <c r="F223" s="221">
        <f>127.5-5.53</f>
        <v>121.97</v>
      </c>
      <c r="G223" s="222"/>
      <c r="H223" s="222">
        <v>122.5</v>
      </c>
      <c r="I223" s="222">
        <v>170</v>
      </c>
      <c r="J223" s="223" t="s">
        <v>818</v>
      </c>
      <c r="K223" s="224">
        <f t="shared" si="44"/>
        <v>0.53000000000000114</v>
      </c>
      <c r="L223" s="225">
        <f t="shared" si="45"/>
        <v>4.3453308190538747E-3</v>
      </c>
      <c r="M223" s="221" t="s">
        <v>625</v>
      </c>
      <c r="N223" s="219">
        <v>44431</v>
      </c>
      <c r="O223" s="1"/>
      <c r="P223" s="1"/>
      <c r="Q223" s="1"/>
      <c r="R223" s="6" t="s">
        <v>802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9">
        <v>136</v>
      </c>
      <c r="B224" s="240">
        <v>43294</v>
      </c>
      <c r="C224" s="240"/>
      <c r="D224" s="241" t="s">
        <v>819</v>
      </c>
      <c r="E224" s="242" t="s">
        <v>596</v>
      </c>
      <c r="F224" s="237">
        <v>46.5</v>
      </c>
      <c r="G224" s="242"/>
      <c r="H224" s="242">
        <v>17</v>
      </c>
      <c r="I224" s="243">
        <v>59</v>
      </c>
      <c r="J224" s="211" t="s">
        <v>820</v>
      </c>
      <c r="K224" s="212">
        <f t="shared" si="44"/>
        <v>-29.5</v>
      </c>
      <c r="L224" s="213">
        <f t="shared" si="45"/>
        <v>-0.63440860215053763</v>
      </c>
      <c r="M224" s="209" t="s">
        <v>615</v>
      </c>
      <c r="N224" s="206">
        <v>43887</v>
      </c>
      <c r="O224" s="1"/>
      <c r="P224" s="1"/>
      <c r="Q224" s="1"/>
      <c r="R224" s="6" t="s">
        <v>802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6">
        <v>137</v>
      </c>
      <c r="B225" s="227">
        <v>43396</v>
      </c>
      <c r="C225" s="227"/>
      <c r="D225" s="228" t="s">
        <v>430</v>
      </c>
      <c r="E225" s="229" t="s">
        <v>596</v>
      </c>
      <c r="F225" s="229">
        <v>156.5</v>
      </c>
      <c r="G225" s="229"/>
      <c r="H225" s="229">
        <v>207.5</v>
      </c>
      <c r="I225" s="231">
        <v>191</v>
      </c>
      <c r="J225" s="201" t="s">
        <v>699</v>
      </c>
      <c r="K225" s="202">
        <f t="shared" si="44"/>
        <v>51</v>
      </c>
      <c r="L225" s="203">
        <f t="shared" si="45"/>
        <v>0.32587859424920129</v>
      </c>
      <c r="M225" s="198" t="s">
        <v>601</v>
      </c>
      <c r="N225" s="204">
        <v>44369</v>
      </c>
      <c r="O225" s="1"/>
      <c r="P225" s="1"/>
      <c r="Q225" s="1"/>
      <c r="R225" s="6" t="s">
        <v>802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6">
        <v>138</v>
      </c>
      <c r="B226" s="227">
        <v>43439</v>
      </c>
      <c r="C226" s="227"/>
      <c r="D226" s="228" t="s">
        <v>349</v>
      </c>
      <c r="E226" s="229" t="s">
        <v>596</v>
      </c>
      <c r="F226" s="229">
        <v>259.5</v>
      </c>
      <c r="G226" s="229"/>
      <c r="H226" s="229">
        <v>320</v>
      </c>
      <c r="I226" s="231">
        <v>320</v>
      </c>
      <c r="J226" s="201" t="s">
        <v>699</v>
      </c>
      <c r="K226" s="202">
        <f t="shared" si="44"/>
        <v>60.5</v>
      </c>
      <c r="L226" s="203">
        <f t="shared" si="45"/>
        <v>0.23314065510597304</v>
      </c>
      <c r="M226" s="198" t="s">
        <v>601</v>
      </c>
      <c r="N226" s="204">
        <v>44323</v>
      </c>
      <c r="O226" s="1"/>
      <c r="P226" s="1"/>
      <c r="Q226" s="1"/>
      <c r="R226" s="6" t="s">
        <v>802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9">
        <v>139</v>
      </c>
      <c r="B227" s="240">
        <v>43439</v>
      </c>
      <c r="C227" s="240"/>
      <c r="D227" s="241" t="s">
        <v>821</v>
      </c>
      <c r="E227" s="242" t="s">
        <v>596</v>
      </c>
      <c r="F227" s="242">
        <v>715</v>
      </c>
      <c r="G227" s="242"/>
      <c r="H227" s="242">
        <v>445</v>
      </c>
      <c r="I227" s="243">
        <v>840</v>
      </c>
      <c r="J227" s="211" t="s">
        <v>822</v>
      </c>
      <c r="K227" s="212">
        <f t="shared" si="44"/>
        <v>-270</v>
      </c>
      <c r="L227" s="213">
        <f t="shared" si="45"/>
        <v>-0.3776223776223776</v>
      </c>
      <c r="M227" s="209" t="s">
        <v>615</v>
      </c>
      <c r="N227" s="206">
        <v>43800</v>
      </c>
      <c r="O227" s="1"/>
      <c r="P227" s="1"/>
      <c r="Q227" s="1"/>
      <c r="R227" s="6" t="s">
        <v>802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6">
        <v>140</v>
      </c>
      <c r="B228" s="227">
        <v>43469</v>
      </c>
      <c r="C228" s="227"/>
      <c r="D228" s="228" t="s">
        <v>181</v>
      </c>
      <c r="E228" s="229" t="s">
        <v>596</v>
      </c>
      <c r="F228" s="229">
        <v>875</v>
      </c>
      <c r="G228" s="229"/>
      <c r="H228" s="229">
        <v>1165</v>
      </c>
      <c r="I228" s="231">
        <v>1185</v>
      </c>
      <c r="J228" s="201" t="s">
        <v>823</v>
      </c>
      <c r="K228" s="202">
        <f t="shared" si="44"/>
        <v>290</v>
      </c>
      <c r="L228" s="203">
        <f t="shared" si="45"/>
        <v>0.33142857142857141</v>
      </c>
      <c r="M228" s="198" t="s">
        <v>601</v>
      </c>
      <c r="N228" s="204">
        <v>43847</v>
      </c>
      <c r="O228" s="1"/>
      <c r="P228" s="1"/>
      <c r="Q228" s="1"/>
      <c r="R228" s="6" t="s">
        <v>802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6">
        <v>141</v>
      </c>
      <c r="B229" s="227">
        <v>43559</v>
      </c>
      <c r="C229" s="227"/>
      <c r="D229" s="228" t="s">
        <v>367</v>
      </c>
      <c r="E229" s="229" t="s">
        <v>596</v>
      </c>
      <c r="F229" s="229">
        <f>387-14.63</f>
        <v>372.37</v>
      </c>
      <c r="G229" s="229"/>
      <c r="H229" s="229">
        <v>490</v>
      </c>
      <c r="I229" s="231">
        <v>490</v>
      </c>
      <c r="J229" s="201" t="s">
        <v>699</v>
      </c>
      <c r="K229" s="202">
        <f t="shared" si="44"/>
        <v>117.63</v>
      </c>
      <c r="L229" s="203">
        <f t="shared" si="45"/>
        <v>0.31589548030185027</v>
      </c>
      <c r="M229" s="198" t="s">
        <v>601</v>
      </c>
      <c r="N229" s="204">
        <v>43850</v>
      </c>
      <c r="O229" s="1"/>
      <c r="P229" s="1"/>
      <c r="Q229" s="1"/>
      <c r="R229" s="6" t="s">
        <v>802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9">
        <v>142</v>
      </c>
      <c r="B230" s="240">
        <v>43578</v>
      </c>
      <c r="C230" s="240"/>
      <c r="D230" s="241" t="s">
        <v>824</v>
      </c>
      <c r="E230" s="242" t="s">
        <v>614</v>
      </c>
      <c r="F230" s="242">
        <v>220</v>
      </c>
      <c r="G230" s="242"/>
      <c r="H230" s="242">
        <v>127.5</v>
      </c>
      <c r="I230" s="243">
        <v>284</v>
      </c>
      <c r="J230" s="211" t="s">
        <v>825</v>
      </c>
      <c r="K230" s="212">
        <f t="shared" si="44"/>
        <v>-92.5</v>
      </c>
      <c r="L230" s="213">
        <f t="shared" si="45"/>
        <v>-0.42045454545454547</v>
      </c>
      <c r="M230" s="209" t="s">
        <v>615</v>
      </c>
      <c r="N230" s="206">
        <v>43896</v>
      </c>
      <c r="O230" s="1"/>
      <c r="P230" s="1"/>
      <c r="Q230" s="1"/>
      <c r="R230" s="6" t="s">
        <v>802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143</v>
      </c>
      <c r="B231" s="227">
        <v>43622</v>
      </c>
      <c r="C231" s="227"/>
      <c r="D231" s="228" t="s">
        <v>492</v>
      </c>
      <c r="E231" s="229" t="s">
        <v>614</v>
      </c>
      <c r="F231" s="229">
        <v>332.8</v>
      </c>
      <c r="G231" s="229"/>
      <c r="H231" s="229">
        <v>405</v>
      </c>
      <c r="I231" s="231">
        <v>419</v>
      </c>
      <c r="J231" s="201" t="s">
        <v>826</v>
      </c>
      <c r="K231" s="202">
        <f t="shared" si="44"/>
        <v>72.199999999999989</v>
      </c>
      <c r="L231" s="203">
        <f t="shared" si="45"/>
        <v>0.21694711538461534</v>
      </c>
      <c r="M231" s="198" t="s">
        <v>601</v>
      </c>
      <c r="N231" s="204">
        <v>43860</v>
      </c>
      <c r="O231" s="1"/>
      <c r="P231" s="1"/>
      <c r="Q231" s="1"/>
      <c r="R231" s="6" t="s">
        <v>806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144</v>
      </c>
      <c r="B232" s="219">
        <v>43641</v>
      </c>
      <c r="C232" s="219"/>
      <c r="D232" s="220" t="s">
        <v>173</v>
      </c>
      <c r="E232" s="221" t="s">
        <v>596</v>
      </c>
      <c r="F232" s="221">
        <v>386</v>
      </c>
      <c r="G232" s="222"/>
      <c r="H232" s="222">
        <v>395</v>
      </c>
      <c r="I232" s="222">
        <v>452</v>
      </c>
      <c r="J232" s="223" t="s">
        <v>827</v>
      </c>
      <c r="K232" s="224">
        <f t="shared" si="44"/>
        <v>9</v>
      </c>
      <c r="L232" s="225">
        <f t="shared" si="45"/>
        <v>2.3316062176165803E-2</v>
      </c>
      <c r="M232" s="221" t="s">
        <v>625</v>
      </c>
      <c r="N232" s="219">
        <v>43868</v>
      </c>
      <c r="O232" s="1"/>
      <c r="P232" s="1"/>
      <c r="Q232" s="1"/>
      <c r="R232" s="6" t="s">
        <v>806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145</v>
      </c>
      <c r="B233" s="219">
        <v>43707</v>
      </c>
      <c r="C233" s="219"/>
      <c r="D233" s="220" t="s">
        <v>147</v>
      </c>
      <c r="E233" s="221" t="s">
        <v>596</v>
      </c>
      <c r="F233" s="221">
        <v>137.5</v>
      </c>
      <c r="G233" s="222"/>
      <c r="H233" s="222">
        <v>138.5</v>
      </c>
      <c r="I233" s="222">
        <v>190</v>
      </c>
      <c r="J233" s="223" t="s">
        <v>828</v>
      </c>
      <c r="K233" s="224">
        <f t="shared" si="44"/>
        <v>1</v>
      </c>
      <c r="L233" s="225">
        <f t="shared" si="45"/>
        <v>7.2727272727272727E-3</v>
      </c>
      <c r="M233" s="221" t="s">
        <v>625</v>
      </c>
      <c r="N233" s="219">
        <v>44432</v>
      </c>
      <c r="O233" s="1"/>
      <c r="P233" s="1"/>
      <c r="Q233" s="1"/>
      <c r="R233" s="6" t="s">
        <v>802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6">
        <v>146</v>
      </c>
      <c r="B234" s="227">
        <v>43731</v>
      </c>
      <c r="C234" s="227"/>
      <c r="D234" s="228" t="s">
        <v>440</v>
      </c>
      <c r="E234" s="229" t="s">
        <v>596</v>
      </c>
      <c r="F234" s="229">
        <v>235</v>
      </c>
      <c r="G234" s="229"/>
      <c r="H234" s="229">
        <v>295</v>
      </c>
      <c r="I234" s="231">
        <v>296</v>
      </c>
      <c r="J234" s="201" t="s">
        <v>829</v>
      </c>
      <c r="K234" s="202">
        <f t="shared" si="44"/>
        <v>60</v>
      </c>
      <c r="L234" s="203">
        <f t="shared" si="45"/>
        <v>0.25531914893617019</v>
      </c>
      <c r="M234" s="198" t="s">
        <v>601</v>
      </c>
      <c r="N234" s="204">
        <v>43844</v>
      </c>
      <c r="O234" s="1"/>
      <c r="P234" s="1"/>
      <c r="Q234" s="1"/>
      <c r="R234" s="6" t="s">
        <v>806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6">
        <v>147</v>
      </c>
      <c r="B235" s="227">
        <v>43752</v>
      </c>
      <c r="C235" s="227"/>
      <c r="D235" s="228" t="s">
        <v>830</v>
      </c>
      <c r="E235" s="229" t="s">
        <v>596</v>
      </c>
      <c r="F235" s="229">
        <v>277.5</v>
      </c>
      <c r="G235" s="229"/>
      <c r="H235" s="229">
        <v>333</v>
      </c>
      <c r="I235" s="231">
        <v>333</v>
      </c>
      <c r="J235" s="201" t="s">
        <v>831</v>
      </c>
      <c r="K235" s="202">
        <f t="shared" si="44"/>
        <v>55.5</v>
      </c>
      <c r="L235" s="203">
        <f t="shared" si="45"/>
        <v>0.2</v>
      </c>
      <c r="M235" s="198" t="s">
        <v>601</v>
      </c>
      <c r="N235" s="204">
        <v>43846</v>
      </c>
      <c r="O235" s="1"/>
      <c r="P235" s="1"/>
      <c r="Q235" s="1"/>
      <c r="R235" s="6" t="s">
        <v>802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6">
        <v>148</v>
      </c>
      <c r="B236" s="227">
        <v>43752</v>
      </c>
      <c r="C236" s="227"/>
      <c r="D236" s="228" t="s">
        <v>832</v>
      </c>
      <c r="E236" s="229" t="s">
        <v>596</v>
      </c>
      <c r="F236" s="229">
        <v>930</v>
      </c>
      <c r="G236" s="229"/>
      <c r="H236" s="229">
        <v>1165</v>
      </c>
      <c r="I236" s="231">
        <v>1200</v>
      </c>
      <c r="J236" s="201" t="s">
        <v>833</v>
      </c>
      <c r="K236" s="202">
        <f t="shared" si="44"/>
        <v>235</v>
      </c>
      <c r="L236" s="203">
        <f t="shared" si="45"/>
        <v>0.25268817204301075</v>
      </c>
      <c r="M236" s="198" t="s">
        <v>601</v>
      </c>
      <c r="N236" s="204">
        <v>43847</v>
      </c>
      <c r="O236" s="1"/>
      <c r="P236" s="1"/>
      <c r="Q236" s="1"/>
      <c r="R236" s="6" t="s">
        <v>806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6">
        <v>149</v>
      </c>
      <c r="B237" s="227">
        <v>43753</v>
      </c>
      <c r="C237" s="227"/>
      <c r="D237" s="228" t="s">
        <v>834</v>
      </c>
      <c r="E237" s="229" t="s">
        <v>596</v>
      </c>
      <c r="F237" s="199">
        <v>111</v>
      </c>
      <c r="G237" s="229"/>
      <c r="H237" s="229">
        <v>141</v>
      </c>
      <c r="I237" s="231">
        <v>141</v>
      </c>
      <c r="J237" s="201" t="s">
        <v>835</v>
      </c>
      <c r="K237" s="202">
        <f t="shared" si="44"/>
        <v>30</v>
      </c>
      <c r="L237" s="203">
        <f t="shared" si="45"/>
        <v>0.27027027027027029</v>
      </c>
      <c r="M237" s="198" t="s">
        <v>601</v>
      </c>
      <c r="N237" s="204">
        <v>44328</v>
      </c>
      <c r="O237" s="1"/>
      <c r="P237" s="1"/>
      <c r="Q237" s="1"/>
      <c r="R237" s="6" t="s">
        <v>806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6">
        <v>150</v>
      </c>
      <c r="B238" s="227">
        <v>43753</v>
      </c>
      <c r="C238" s="227"/>
      <c r="D238" s="228" t="s">
        <v>836</v>
      </c>
      <c r="E238" s="229" t="s">
        <v>596</v>
      </c>
      <c r="F238" s="199">
        <v>296</v>
      </c>
      <c r="G238" s="229"/>
      <c r="H238" s="229">
        <v>370</v>
      </c>
      <c r="I238" s="231">
        <v>370</v>
      </c>
      <c r="J238" s="201" t="s">
        <v>699</v>
      </c>
      <c r="K238" s="202">
        <f t="shared" si="44"/>
        <v>74</v>
      </c>
      <c r="L238" s="203">
        <f t="shared" si="45"/>
        <v>0.25</v>
      </c>
      <c r="M238" s="198" t="s">
        <v>601</v>
      </c>
      <c r="N238" s="204">
        <v>43853</v>
      </c>
      <c r="O238" s="1"/>
      <c r="P238" s="1"/>
      <c r="Q238" s="1"/>
      <c r="R238" s="6" t="s">
        <v>806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6">
        <v>151</v>
      </c>
      <c r="B239" s="227">
        <v>43754</v>
      </c>
      <c r="C239" s="227"/>
      <c r="D239" s="228" t="s">
        <v>837</v>
      </c>
      <c r="E239" s="229" t="s">
        <v>596</v>
      </c>
      <c r="F239" s="199">
        <v>300</v>
      </c>
      <c r="G239" s="229"/>
      <c r="H239" s="229">
        <v>382.5</v>
      </c>
      <c r="I239" s="231">
        <v>344</v>
      </c>
      <c r="J239" s="201" t="s">
        <v>838</v>
      </c>
      <c r="K239" s="202">
        <f t="shared" si="44"/>
        <v>82.5</v>
      </c>
      <c r="L239" s="203">
        <f t="shared" si="45"/>
        <v>0.27500000000000002</v>
      </c>
      <c r="M239" s="198" t="s">
        <v>601</v>
      </c>
      <c r="N239" s="204">
        <v>44238</v>
      </c>
      <c r="O239" s="1"/>
      <c r="P239" s="1"/>
      <c r="Q239" s="1"/>
      <c r="R239" s="6" t="s">
        <v>806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6">
        <v>152</v>
      </c>
      <c r="B240" s="227">
        <v>43832</v>
      </c>
      <c r="C240" s="227"/>
      <c r="D240" s="228" t="s">
        <v>839</v>
      </c>
      <c r="E240" s="229" t="s">
        <v>596</v>
      </c>
      <c r="F240" s="199">
        <v>495</v>
      </c>
      <c r="G240" s="229"/>
      <c r="H240" s="229">
        <v>595</v>
      </c>
      <c r="I240" s="231">
        <v>590</v>
      </c>
      <c r="J240" s="201" t="s">
        <v>630</v>
      </c>
      <c r="K240" s="202">
        <f t="shared" si="44"/>
        <v>100</v>
      </c>
      <c r="L240" s="203">
        <f t="shared" si="45"/>
        <v>0.20202020202020202</v>
      </c>
      <c r="M240" s="198" t="s">
        <v>601</v>
      </c>
      <c r="N240" s="204">
        <v>44589</v>
      </c>
      <c r="O240" s="1"/>
      <c r="P240" s="1"/>
      <c r="Q240" s="1"/>
      <c r="R240" s="6" t="s">
        <v>806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6">
        <v>153</v>
      </c>
      <c r="B241" s="227">
        <v>43966</v>
      </c>
      <c r="C241" s="227"/>
      <c r="D241" s="228" t="s">
        <v>76</v>
      </c>
      <c r="E241" s="229" t="s">
        <v>596</v>
      </c>
      <c r="F241" s="199">
        <v>67.5</v>
      </c>
      <c r="G241" s="229"/>
      <c r="H241" s="229">
        <v>86</v>
      </c>
      <c r="I241" s="231">
        <v>86</v>
      </c>
      <c r="J241" s="201" t="s">
        <v>840</v>
      </c>
      <c r="K241" s="202">
        <f t="shared" si="44"/>
        <v>18.5</v>
      </c>
      <c r="L241" s="203">
        <f t="shared" si="45"/>
        <v>0.27407407407407408</v>
      </c>
      <c r="M241" s="198" t="s">
        <v>601</v>
      </c>
      <c r="N241" s="204">
        <v>44008</v>
      </c>
      <c r="O241" s="1"/>
      <c r="P241" s="1"/>
      <c r="Q241" s="1"/>
      <c r="R241" s="6" t="s">
        <v>806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6">
        <v>154</v>
      </c>
      <c r="B242" s="227">
        <v>44035</v>
      </c>
      <c r="C242" s="227"/>
      <c r="D242" s="228" t="s">
        <v>491</v>
      </c>
      <c r="E242" s="229" t="s">
        <v>596</v>
      </c>
      <c r="F242" s="199">
        <v>231</v>
      </c>
      <c r="G242" s="229"/>
      <c r="H242" s="229">
        <v>281</v>
      </c>
      <c r="I242" s="231">
        <v>281</v>
      </c>
      <c r="J242" s="201" t="s">
        <v>699</v>
      </c>
      <c r="K242" s="202">
        <f t="shared" si="44"/>
        <v>50</v>
      </c>
      <c r="L242" s="203">
        <f t="shared" si="45"/>
        <v>0.21645021645021645</v>
      </c>
      <c r="M242" s="198" t="s">
        <v>601</v>
      </c>
      <c r="N242" s="204">
        <v>44358</v>
      </c>
      <c r="O242" s="1"/>
      <c r="P242" s="1"/>
      <c r="Q242" s="1"/>
      <c r="R242" s="6" t="s">
        <v>806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6">
        <v>155</v>
      </c>
      <c r="B243" s="227">
        <v>44092</v>
      </c>
      <c r="C243" s="227"/>
      <c r="D243" s="228" t="s">
        <v>145</v>
      </c>
      <c r="E243" s="229" t="s">
        <v>596</v>
      </c>
      <c r="F243" s="229">
        <v>206</v>
      </c>
      <c r="G243" s="229"/>
      <c r="H243" s="229">
        <v>248</v>
      </c>
      <c r="I243" s="231">
        <v>248</v>
      </c>
      <c r="J243" s="201" t="s">
        <v>699</v>
      </c>
      <c r="K243" s="202">
        <f t="shared" si="44"/>
        <v>42</v>
      </c>
      <c r="L243" s="203">
        <f t="shared" si="45"/>
        <v>0.20388349514563106</v>
      </c>
      <c r="M243" s="198" t="s">
        <v>601</v>
      </c>
      <c r="N243" s="204">
        <v>44214</v>
      </c>
      <c r="O243" s="1"/>
      <c r="P243" s="1"/>
      <c r="Q243" s="1"/>
      <c r="R243" s="6" t="s">
        <v>806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6">
        <v>156</v>
      </c>
      <c r="B244" s="227">
        <v>44140</v>
      </c>
      <c r="C244" s="227"/>
      <c r="D244" s="228" t="s">
        <v>145</v>
      </c>
      <c r="E244" s="229" t="s">
        <v>596</v>
      </c>
      <c r="F244" s="229">
        <v>182.5</v>
      </c>
      <c r="G244" s="229"/>
      <c r="H244" s="229">
        <v>248</v>
      </c>
      <c r="I244" s="231">
        <v>248</v>
      </c>
      <c r="J244" s="201" t="s">
        <v>699</v>
      </c>
      <c r="K244" s="202">
        <f t="shared" si="44"/>
        <v>65.5</v>
      </c>
      <c r="L244" s="203">
        <f t="shared" si="45"/>
        <v>0.35890410958904112</v>
      </c>
      <c r="M244" s="198" t="s">
        <v>601</v>
      </c>
      <c r="N244" s="204">
        <v>44214</v>
      </c>
      <c r="O244" s="1"/>
      <c r="P244" s="1"/>
      <c r="Q244" s="1"/>
      <c r="R244" s="6" t="s">
        <v>806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6">
        <v>157</v>
      </c>
      <c r="B245" s="227">
        <v>44140</v>
      </c>
      <c r="C245" s="227"/>
      <c r="D245" s="228" t="s">
        <v>349</v>
      </c>
      <c r="E245" s="229" t="s">
        <v>596</v>
      </c>
      <c r="F245" s="229">
        <v>247.5</v>
      </c>
      <c r="G245" s="229"/>
      <c r="H245" s="229">
        <v>320</v>
      </c>
      <c r="I245" s="231">
        <v>320</v>
      </c>
      <c r="J245" s="201" t="s">
        <v>699</v>
      </c>
      <c r="K245" s="202">
        <f t="shared" si="44"/>
        <v>72.5</v>
      </c>
      <c r="L245" s="203">
        <f t="shared" si="45"/>
        <v>0.29292929292929293</v>
      </c>
      <c r="M245" s="198" t="s">
        <v>601</v>
      </c>
      <c r="N245" s="204">
        <v>44323</v>
      </c>
      <c r="O245" s="1"/>
      <c r="P245" s="1"/>
      <c r="Q245" s="1"/>
      <c r="R245" s="6" t="s">
        <v>806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6">
        <v>158</v>
      </c>
      <c r="B246" s="227">
        <v>44140</v>
      </c>
      <c r="C246" s="227"/>
      <c r="D246" s="228" t="s">
        <v>204</v>
      </c>
      <c r="E246" s="229" t="s">
        <v>596</v>
      </c>
      <c r="F246" s="199">
        <v>925</v>
      </c>
      <c r="G246" s="229"/>
      <c r="H246" s="229">
        <v>1095</v>
      </c>
      <c r="I246" s="231">
        <v>1093</v>
      </c>
      <c r="J246" s="201" t="s">
        <v>841</v>
      </c>
      <c r="K246" s="202">
        <f t="shared" si="44"/>
        <v>170</v>
      </c>
      <c r="L246" s="203">
        <f t="shared" si="45"/>
        <v>0.18378378378378379</v>
      </c>
      <c r="M246" s="198" t="s">
        <v>601</v>
      </c>
      <c r="N246" s="204">
        <v>44201</v>
      </c>
      <c r="O246" s="1"/>
      <c r="P246" s="1"/>
      <c r="Q246" s="1"/>
      <c r="R246" s="6" t="s">
        <v>806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6">
        <v>159</v>
      </c>
      <c r="B247" s="227">
        <v>44140</v>
      </c>
      <c r="C247" s="227"/>
      <c r="D247" s="228" t="s">
        <v>367</v>
      </c>
      <c r="E247" s="229" t="s">
        <v>596</v>
      </c>
      <c r="F247" s="199">
        <v>332.5</v>
      </c>
      <c r="G247" s="229"/>
      <c r="H247" s="229">
        <v>393</v>
      </c>
      <c r="I247" s="231">
        <v>406</v>
      </c>
      <c r="J247" s="201" t="s">
        <v>842</v>
      </c>
      <c r="K247" s="202">
        <f t="shared" si="44"/>
        <v>60.5</v>
      </c>
      <c r="L247" s="203">
        <f t="shared" si="45"/>
        <v>0.18195488721804512</v>
      </c>
      <c r="M247" s="198" t="s">
        <v>601</v>
      </c>
      <c r="N247" s="204">
        <v>44256</v>
      </c>
      <c r="O247" s="1"/>
      <c r="P247" s="1"/>
      <c r="Q247" s="1"/>
      <c r="R247" s="6" t="s">
        <v>806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6">
        <v>160</v>
      </c>
      <c r="B248" s="227">
        <v>44141</v>
      </c>
      <c r="C248" s="227"/>
      <c r="D248" s="228" t="s">
        <v>491</v>
      </c>
      <c r="E248" s="229" t="s">
        <v>596</v>
      </c>
      <c r="F248" s="199">
        <v>231</v>
      </c>
      <c r="G248" s="229"/>
      <c r="H248" s="229">
        <v>281</v>
      </c>
      <c r="I248" s="231">
        <v>281</v>
      </c>
      <c r="J248" s="201" t="s">
        <v>699</v>
      </c>
      <c r="K248" s="202">
        <f t="shared" si="44"/>
        <v>50</v>
      </c>
      <c r="L248" s="203">
        <f t="shared" si="45"/>
        <v>0.21645021645021645</v>
      </c>
      <c r="M248" s="198" t="s">
        <v>601</v>
      </c>
      <c r="N248" s="204">
        <v>44358</v>
      </c>
      <c r="O248" s="1"/>
      <c r="P248" s="1"/>
      <c r="Q248" s="1"/>
      <c r="R248" s="6" t="s">
        <v>806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6">
        <v>161</v>
      </c>
      <c r="B249" s="227">
        <v>44187</v>
      </c>
      <c r="C249" s="227"/>
      <c r="D249" s="228" t="s">
        <v>843</v>
      </c>
      <c r="E249" s="229" t="s">
        <v>596</v>
      </c>
      <c r="F249" s="199">
        <v>190</v>
      </c>
      <c r="G249" s="229"/>
      <c r="H249" s="229">
        <v>239</v>
      </c>
      <c r="I249" s="231">
        <v>239</v>
      </c>
      <c r="J249" s="201" t="s">
        <v>844</v>
      </c>
      <c r="K249" s="202">
        <f t="shared" si="44"/>
        <v>49</v>
      </c>
      <c r="L249" s="203">
        <f t="shared" si="45"/>
        <v>0.25789473684210529</v>
      </c>
      <c r="M249" s="198" t="s">
        <v>601</v>
      </c>
      <c r="N249" s="204">
        <v>44844</v>
      </c>
      <c r="O249" s="1"/>
      <c r="P249" s="1"/>
      <c r="Q249" s="1"/>
      <c r="R249" s="6" t="s">
        <v>806</v>
      </c>
    </row>
    <row r="250" spans="1:26" ht="12.75" customHeight="1">
      <c r="A250" s="226">
        <v>162</v>
      </c>
      <c r="B250" s="227">
        <v>44258</v>
      </c>
      <c r="C250" s="227"/>
      <c r="D250" s="228" t="s">
        <v>839</v>
      </c>
      <c r="E250" s="229" t="s">
        <v>596</v>
      </c>
      <c r="F250" s="199">
        <v>495</v>
      </c>
      <c r="G250" s="229"/>
      <c r="H250" s="229">
        <v>595</v>
      </c>
      <c r="I250" s="231">
        <v>590</v>
      </c>
      <c r="J250" s="201" t="s">
        <v>630</v>
      </c>
      <c r="K250" s="202">
        <f t="shared" si="44"/>
        <v>100</v>
      </c>
      <c r="L250" s="203">
        <f t="shared" si="45"/>
        <v>0.20202020202020202</v>
      </c>
      <c r="M250" s="198" t="s">
        <v>601</v>
      </c>
      <c r="N250" s="204">
        <v>44589</v>
      </c>
      <c r="O250" s="1"/>
      <c r="P250" s="1"/>
      <c r="R250" s="6" t="s">
        <v>806</v>
      </c>
    </row>
    <row r="251" spans="1:26" ht="12.75" customHeight="1">
      <c r="A251" s="226">
        <v>163</v>
      </c>
      <c r="B251" s="227">
        <v>44274</v>
      </c>
      <c r="C251" s="227"/>
      <c r="D251" s="228" t="s">
        <v>367</v>
      </c>
      <c r="E251" s="229" t="s">
        <v>596</v>
      </c>
      <c r="F251" s="199">
        <v>355</v>
      </c>
      <c r="G251" s="229"/>
      <c r="H251" s="229">
        <v>422.5</v>
      </c>
      <c r="I251" s="231">
        <v>420</v>
      </c>
      <c r="J251" s="201" t="s">
        <v>845</v>
      </c>
      <c r="K251" s="202">
        <f t="shared" si="44"/>
        <v>67.5</v>
      </c>
      <c r="L251" s="203">
        <f t="shared" si="45"/>
        <v>0.19014084507042253</v>
      </c>
      <c r="M251" s="198" t="s">
        <v>601</v>
      </c>
      <c r="N251" s="204">
        <v>44361</v>
      </c>
      <c r="O251" s="1"/>
      <c r="R251" s="244" t="s">
        <v>806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6">
        <v>164</v>
      </c>
      <c r="B252" s="227">
        <v>44295</v>
      </c>
      <c r="C252" s="227"/>
      <c r="D252" s="228" t="s">
        <v>329</v>
      </c>
      <c r="E252" s="229" t="s">
        <v>596</v>
      </c>
      <c r="F252" s="199">
        <v>555</v>
      </c>
      <c r="G252" s="229"/>
      <c r="H252" s="229">
        <v>663</v>
      </c>
      <c r="I252" s="231">
        <v>663</v>
      </c>
      <c r="J252" s="201" t="s">
        <v>846</v>
      </c>
      <c r="K252" s="202">
        <f t="shared" si="44"/>
        <v>108</v>
      </c>
      <c r="L252" s="203">
        <f t="shared" si="45"/>
        <v>0.19459459459459461</v>
      </c>
      <c r="M252" s="198" t="s">
        <v>601</v>
      </c>
      <c r="N252" s="204">
        <v>44321</v>
      </c>
      <c r="O252" s="1"/>
      <c r="P252" s="1"/>
      <c r="Q252" s="1"/>
      <c r="R252" s="244" t="s">
        <v>806</v>
      </c>
    </row>
    <row r="253" spans="1:26" ht="12.75" customHeight="1">
      <c r="A253" s="226">
        <v>165</v>
      </c>
      <c r="B253" s="227">
        <v>44308</v>
      </c>
      <c r="C253" s="227"/>
      <c r="D253" s="228" t="s">
        <v>810</v>
      </c>
      <c r="E253" s="229" t="s">
        <v>596</v>
      </c>
      <c r="F253" s="199">
        <v>126.5</v>
      </c>
      <c r="G253" s="229"/>
      <c r="H253" s="229">
        <v>155</v>
      </c>
      <c r="I253" s="231">
        <v>155</v>
      </c>
      <c r="J253" s="201" t="s">
        <v>699</v>
      </c>
      <c r="K253" s="202">
        <f t="shared" si="44"/>
        <v>28.5</v>
      </c>
      <c r="L253" s="203">
        <f t="shared" si="45"/>
        <v>0.22529644268774704</v>
      </c>
      <c r="M253" s="198" t="s">
        <v>601</v>
      </c>
      <c r="N253" s="204">
        <v>44362</v>
      </c>
      <c r="O253" s="1"/>
      <c r="R253" s="244" t="s">
        <v>806</v>
      </c>
    </row>
    <row r="254" spans="1:26" ht="12.75" customHeight="1">
      <c r="A254" s="205">
        <v>166</v>
      </c>
      <c r="B254" s="236">
        <v>44368</v>
      </c>
      <c r="C254" s="236"/>
      <c r="D254" s="207" t="s">
        <v>847</v>
      </c>
      <c r="E254" s="209" t="s">
        <v>596</v>
      </c>
      <c r="F254" s="237">
        <v>287.5</v>
      </c>
      <c r="G254" s="209"/>
      <c r="H254" s="209">
        <v>245</v>
      </c>
      <c r="I254" s="210">
        <v>344</v>
      </c>
      <c r="J254" s="211" t="s">
        <v>848</v>
      </c>
      <c r="K254" s="212">
        <f t="shared" si="44"/>
        <v>-42.5</v>
      </c>
      <c r="L254" s="213">
        <f t="shared" si="45"/>
        <v>-0.14782608695652175</v>
      </c>
      <c r="M254" s="209" t="s">
        <v>615</v>
      </c>
      <c r="N254" s="206">
        <v>44508</v>
      </c>
      <c r="O254" s="1"/>
      <c r="R254" s="244" t="s">
        <v>806</v>
      </c>
    </row>
    <row r="255" spans="1:26" ht="12.75" customHeight="1">
      <c r="A255" s="226">
        <v>167</v>
      </c>
      <c r="B255" s="227">
        <v>44368</v>
      </c>
      <c r="C255" s="227"/>
      <c r="D255" s="228" t="s">
        <v>491</v>
      </c>
      <c r="E255" s="229" t="s">
        <v>596</v>
      </c>
      <c r="F255" s="199">
        <v>241</v>
      </c>
      <c r="G255" s="229"/>
      <c r="H255" s="229">
        <v>298</v>
      </c>
      <c r="I255" s="231">
        <v>320</v>
      </c>
      <c r="J255" s="201" t="s">
        <v>699</v>
      </c>
      <c r="K255" s="202">
        <f t="shared" si="44"/>
        <v>57</v>
      </c>
      <c r="L255" s="203">
        <f t="shared" si="45"/>
        <v>0.23651452282157676</v>
      </c>
      <c r="M255" s="198" t="s">
        <v>601</v>
      </c>
      <c r="N255" s="204">
        <v>44802</v>
      </c>
      <c r="O255" s="41"/>
      <c r="R255" s="244" t="s">
        <v>806</v>
      </c>
    </row>
    <row r="256" spans="1:26" ht="12.75" customHeight="1">
      <c r="A256" s="226">
        <v>168</v>
      </c>
      <c r="B256" s="227">
        <v>44406</v>
      </c>
      <c r="C256" s="227"/>
      <c r="D256" s="228" t="s">
        <v>810</v>
      </c>
      <c r="E256" s="229" t="s">
        <v>596</v>
      </c>
      <c r="F256" s="199">
        <v>162.5</v>
      </c>
      <c r="G256" s="229"/>
      <c r="H256" s="229">
        <v>200</v>
      </c>
      <c r="I256" s="231">
        <v>200</v>
      </c>
      <c r="J256" s="201" t="s">
        <v>699</v>
      </c>
      <c r="K256" s="202">
        <f t="shared" si="44"/>
        <v>37.5</v>
      </c>
      <c r="L256" s="203">
        <f t="shared" si="45"/>
        <v>0.23076923076923078</v>
      </c>
      <c r="M256" s="198" t="s">
        <v>601</v>
      </c>
      <c r="N256" s="204">
        <v>44802</v>
      </c>
      <c r="O256" s="1"/>
      <c r="R256" s="244" t="s">
        <v>806</v>
      </c>
    </row>
    <row r="257" spans="1:18" ht="12.75" customHeight="1">
      <c r="A257" s="226">
        <v>169</v>
      </c>
      <c r="B257" s="227">
        <v>44462</v>
      </c>
      <c r="C257" s="227"/>
      <c r="D257" s="228" t="s">
        <v>448</v>
      </c>
      <c r="E257" s="229" t="s">
        <v>596</v>
      </c>
      <c r="F257" s="199">
        <v>1235</v>
      </c>
      <c r="G257" s="229"/>
      <c r="H257" s="229">
        <v>1505</v>
      </c>
      <c r="I257" s="231">
        <v>1500</v>
      </c>
      <c r="J257" s="201" t="s">
        <v>699</v>
      </c>
      <c r="K257" s="202">
        <f t="shared" si="44"/>
        <v>270</v>
      </c>
      <c r="L257" s="203">
        <f t="shared" si="45"/>
        <v>0.21862348178137653</v>
      </c>
      <c r="M257" s="198" t="s">
        <v>601</v>
      </c>
      <c r="N257" s="204">
        <v>44564</v>
      </c>
      <c r="O257" s="1"/>
      <c r="R257" s="244" t="s">
        <v>806</v>
      </c>
    </row>
    <row r="258" spans="1:18" ht="12.75" customHeight="1">
      <c r="A258" s="245">
        <v>170</v>
      </c>
      <c r="B258" s="246">
        <v>44480</v>
      </c>
      <c r="C258" s="246"/>
      <c r="D258" s="247" t="s">
        <v>849</v>
      </c>
      <c r="E258" s="248" t="s">
        <v>596</v>
      </c>
      <c r="F258" s="62">
        <v>58.75</v>
      </c>
      <c r="G258" s="248"/>
      <c r="H258" s="249"/>
      <c r="I258" s="56"/>
      <c r="J258" s="250" t="s">
        <v>599</v>
      </c>
      <c r="K258" s="245"/>
      <c r="L258" s="246"/>
      <c r="M258" s="246"/>
      <c r="N258" s="247"/>
      <c r="O258" s="41"/>
      <c r="R258" s="244" t="s">
        <v>806</v>
      </c>
    </row>
    <row r="259" spans="1:18" ht="12.75" customHeight="1">
      <c r="A259" s="251">
        <v>171</v>
      </c>
      <c r="B259" s="252">
        <v>44481</v>
      </c>
      <c r="C259" s="252"/>
      <c r="D259" s="253" t="s">
        <v>280</v>
      </c>
      <c r="E259" s="56" t="s">
        <v>596</v>
      </c>
      <c r="F259" s="254" t="s">
        <v>850</v>
      </c>
      <c r="G259" s="56"/>
      <c r="H259" s="56"/>
      <c r="I259" s="56">
        <v>380</v>
      </c>
      <c r="J259" s="255" t="s">
        <v>599</v>
      </c>
      <c r="K259" s="251"/>
      <c r="L259" s="252"/>
      <c r="M259" s="252"/>
      <c r="N259" s="253"/>
      <c r="O259" s="41"/>
      <c r="R259" s="244" t="s">
        <v>806</v>
      </c>
    </row>
    <row r="260" spans="1:18" ht="12.75" customHeight="1">
      <c r="A260" s="226">
        <v>172</v>
      </c>
      <c r="B260" s="227">
        <v>44481</v>
      </c>
      <c r="C260" s="227"/>
      <c r="D260" s="228" t="s">
        <v>851</v>
      </c>
      <c r="E260" s="229" t="s">
        <v>596</v>
      </c>
      <c r="F260" s="199">
        <v>45.5</v>
      </c>
      <c r="G260" s="229"/>
      <c r="H260" s="229">
        <v>56.5</v>
      </c>
      <c r="I260" s="231">
        <v>56</v>
      </c>
      <c r="J260" s="201" t="s">
        <v>852</v>
      </c>
      <c r="K260" s="202">
        <f t="shared" ref="K260:K261" si="46">H260-F260</f>
        <v>11</v>
      </c>
      <c r="L260" s="203">
        <f t="shared" ref="L260:L261" si="47">K260/F260</f>
        <v>0.24175824175824176</v>
      </c>
      <c r="M260" s="198" t="s">
        <v>601</v>
      </c>
      <c r="N260" s="204">
        <v>44881</v>
      </c>
      <c r="O260" s="41"/>
      <c r="R260" s="244"/>
    </row>
    <row r="261" spans="1:18" ht="12.75" customHeight="1">
      <c r="A261" s="226">
        <v>173</v>
      </c>
      <c r="B261" s="227">
        <v>44551</v>
      </c>
      <c r="C261" s="227"/>
      <c r="D261" s="228" t="s">
        <v>132</v>
      </c>
      <c r="E261" s="229" t="s">
        <v>596</v>
      </c>
      <c r="F261" s="199">
        <v>2300</v>
      </c>
      <c r="G261" s="229"/>
      <c r="H261" s="229">
        <f>(2820+2200)/2</f>
        <v>2510</v>
      </c>
      <c r="I261" s="231">
        <v>3000</v>
      </c>
      <c r="J261" s="201" t="s">
        <v>853</v>
      </c>
      <c r="K261" s="202">
        <f t="shared" si="46"/>
        <v>210</v>
      </c>
      <c r="L261" s="203">
        <f t="shared" si="47"/>
        <v>9.1304347826086957E-2</v>
      </c>
      <c r="M261" s="198" t="s">
        <v>601</v>
      </c>
      <c r="N261" s="204">
        <v>44649</v>
      </c>
      <c r="O261" s="1"/>
      <c r="R261" s="244"/>
    </row>
    <row r="262" spans="1:18" ht="12.75" customHeight="1">
      <c r="A262" s="58">
        <v>174</v>
      </c>
      <c r="B262" s="252">
        <v>44606</v>
      </c>
      <c r="C262" s="58"/>
      <c r="D262" s="58" t="s">
        <v>438</v>
      </c>
      <c r="E262" s="56" t="s">
        <v>596</v>
      </c>
      <c r="F262" s="56" t="s">
        <v>854</v>
      </c>
      <c r="G262" s="56"/>
      <c r="H262" s="56"/>
      <c r="I262" s="56">
        <v>764</v>
      </c>
      <c r="J262" s="56" t="s">
        <v>599</v>
      </c>
      <c r="K262" s="56"/>
      <c r="L262" s="56"/>
      <c r="M262" s="56"/>
      <c r="N262" s="58"/>
      <c r="O262" s="41"/>
      <c r="R262" s="244"/>
    </row>
    <row r="263" spans="1:18" ht="12.75" customHeight="1">
      <c r="A263" s="226">
        <v>175</v>
      </c>
      <c r="B263" s="227">
        <v>44613</v>
      </c>
      <c r="C263" s="227"/>
      <c r="D263" s="228" t="s">
        <v>448</v>
      </c>
      <c r="E263" s="229" t="s">
        <v>596</v>
      </c>
      <c r="F263" s="199">
        <v>1255</v>
      </c>
      <c r="G263" s="229"/>
      <c r="H263" s="229">
        <v>1515</v>
      </c>
      <c r="I263" s="231">
        <v>1510</v>
      </c>
      <c r="J263" s="201" t="s">
        <v>699</v>
      </c>
      <c r="K263" s="202">
        <f>H263-F263</f>
        <v>260</v>
      </c>
      <c r="L263" s="203">
        <f>K263/F263</f>
        <v>0.20717131474103587</v>
      </c>
      <c r="M263" s="198" t="s">
        <v>601</v>
      </c>
      <c r="N263" s="204">
        <v>44834</v>
      </c>
      <c r="O263" s="41"/>
      <c r="R263" s="244"/>
    </row>
    <row r="264" spans="1:18" ht="12.75" customHeight="1">
      <c r="A264">
        <v>176</v>
      </c>
      <c r="B264" s="252">
        <v>44670</v>
      </c>
      <c r="C264" s="252"/>
      <c r="D264" s="58" t="s">
        <v>554</v>
      </c>
      <c r="E264" s="256" t="s">
        <v>596</v>
      </c>
      <c r="F264" s="56" t="s">
        <v>855</v>
      </c>
      <c r="G264" s="56"/>
      <c r="H264" s="56"/>
      <c r="I264" s="56">
        <v>553</v>
      </c>
      <c r="J264" s="56" t="s">
        <v>599</v>
      </c>
      <c r="K264" s="56"/>
      <c r="L264" s="56"/>
      <c r="M264" s="56"/>
      <c r="N264" s="56"/>
      <c r="O264" s="41"/>
      <c r="R264" s="244"/>
    </row>
    <row r="265" spans="1:18" ht="12.75" customHeight="1">
      <c r="A265" s="226">
        <v>177</v>
      </c>
      <c r="B265" s="227">
        <v>44746</v>
      </c>
      <c r="C265" s="227"/>
      <c r="D265" s="228" t="s">
        <v>856</v>
      </c>
      <c r="E265" s="229" t="s">
        <v>596</v>
      </c>
      <c r="F265" s="199">
        <v>207.5</v>
      </c>
      <c r="G265" s="229"/>
      <c r="H265" s="229">
        <v>254</v>
      </c>
      <c r="I265" s="231">
        <v>254</v>
      </c>
      <c r="J265" s="201" t="s">
        <v>699</v>
      </c>
      <c r="K265" s="202">
        <f t="shared" ref="K265:K267" si="48">H265-F265</f>
        <v>46.5</v>
      </c>
      <c r="L265" s="203">
        <f t="shared" ref="L265:L267" si="49">K265/F265</f>
        <v>0.22409638554216868</v>
      </c>
      <c r="M265" s="198" t="s">
        <v>601</v>
      </c>
      <c r="N265" s="204">
        <v>44792</v>
      </c>
      <c r="O265" s="1"/>
      <c r="R265" s="244"/>
    </row>
    <row r="266" spans="1:18" ht="12.75" customHeight="1">
      <c r="A266" s="226">
        <v>178</v>
      </c>
      <c r="B266" s="227">
        <v>44775</v>
      </c>
      <c r="C266" s="227"/>
      <c r="D266" s="228" t="s">
        <v>493</v>
      </c>
      <c r="E266" s="229" t="s">
        <v>596</v>
      </c>
      <c r="F266" s="199">
        <v>31.25</v>
      </c>
      <c r="G266" s="229"/>
      <c r="H266" s="229">
        <v>38.75</v>
      </c>
      <c r="I266" s="231">
        <v>38</v>
      </c>
      <c r="J266" s="201" t="s">
        <v>699</v>
      </c>
      <c r="K266" s="202">
        <f t="shared" si="48"/>
        <v>7.5</v>
      </c>
      <c r="L266" s="203">
        <f t="shared" si="49"/>
        <v>0.24</v>
      </c>
      <c r="M266" s="198" t="s">
        <v>601</v>
      </c>
      <c r="N266" s="204">
        <v>44844</v>
      </c>
      <c r="O266" s="41"/>
      <c r="R266" s="62"/>
    </row>
    <row r="267" spans="1:18" ht="12.75" customHeight="1">
      <c r="A267" s="226">
        <v>179</v>
      </c>
      <c r="B267" s="227">
        <v>44841</v>
      </c>
      <c r="C267" s="227"/>
      <c r="D267" s="228" t="s">
        <v>857</v>
      </c>
      <c r="E267" s="229" t="s">
        <v>596</v>
      </c>
      <c r="F267" s="199">
        <v>665</v>
      </c>
      <c r="G267" s="229"/>
      <c r="H267" s="229">
        <v>807.5</v>
      </c>
      <c r="I267" s="231">
        <v>840</v>
      </c>
      <c r="J267" s="201" t="s">
        <v>853</v>
      </c>
      <c r="K267" s="202">
        <f t="shared" si="48"/>
        <v>142.5</v>
      </c>
      <c r="L267" s="203">
        <f t="shared" si="49"/>
        <v>0.21428571428571427</v>
      </c>
      <c r="M267" s="198" t="s">
        <v>601</v>
      </c>
      <c r="N267" s="204">
        <v>45097</v>
      </c>
      <c r="O267" s="41"/>
      <c r="R267" s="62"/>
    </row>
    <row r="268" spans="1:18" ht="12.75" customHeight="1">
      <c r="A268" s="251">
        <v>180</v>
      </c>
      <c r="B268" s="252">
        <v>44844</v>
      </c>
      <c r="C268" s="58"/>
      <c r="D268" s="58" t="s">
        <v>440</v>
      </c>
      <c r="E268" s="256" t="s">
        <v>596</v>
      </c>
      <c r="F268" s="56" t="s">
        <v>858</v>
      </c>
      <c r="G268" s="56"/>
      <c r="H268" s="56"/>
      <c r="I268" s="56">
        <v>291</v>
      </c>
      <c r="J268" s="56" t="s">
        <v>599</v>
      </c>
      <c r="K268" s="56"/>
      <c r="L268" s="56"/>
      <c r="M268" s="56"/>
      <c r="N268" s="56"/>
      <c r="O268" s="41"/>
      <c r="Q268" s="41"/>
      <c r="R268" s="62"/>
    </row>
    <row r="269" spans="1:18" ht="12.75" customHeight="1">
      <c r="A269" s="251">
        <v>181</v>
      </c>
      <c r="B269" s="252">
        <v>44845</v>
      </c>
      <c r="C269" s="58"/>
      <c r="D269" s="58" t="s">
        <v>438</v>
      </c>
      <c r="E269" s="256" t="s">
        <v>596</v>
      </c>
      <c r="F269" s="56" t="s">
        <v>859</v>
      </c>
      <c r="G269" s="56"/>
      <c r="H269" s="56"/>
      <c r="I269" s="56">
        <v>765</v>
      </c>
      <c r="J269" s="56" t="s">
        <v>599</v>
      </c>
      <c r="K269" s="56"/>
      <c r="L269" s="56"/>
      <c r="M269" s="56"/>
      <c r="N269" s="56"/>
      <c r="O269" s="41"/>
      <c r="Q269" s="41"/>
      <c r="R269" s="62"/>
    </row>
    <row r="270" spans="1:18" ht="12.75" customHeight="1">
      <c r="A270" s="257">
        <v>182</v>
      </c>
      <c r="B270" s="252">
        <v>44981</v>
      </c>
      <c r="C270" s="252"/>
      <c r="D270" s="58" t="s">
        <v>455</v>
      </c>
      <c r="E270" s="256" t="s">
        <v>596</v>
      </c>
      <c r="F270" s="256" t="s">
        <v>860</v>
      </c>
      <c r="G270" s="56"/>
      <c r="H270" s="56"/>
      <c r="I270" s="56">
        <v>2080</v>
      </c>
      <c r="J270" s="56" t="s">
        <v>599</v>
      </c>
      <c r="K270" s="56"/>
      <c r="L270" s="56"/>
      <c r="M270" s="56"/>
      <c r="N270" s="56"/>
      <c r="O270" s="41"/>
      <c r="R270" s="62"/>
    </row>
    <row r="271" spans="1:18" ht="12.75" customHeight="1">
      <c r="A271" s="226">
        <v>183</v>
      </c>
      <c r="B271" s="227">
        <v>44986</v>
      </c>
      <c r="C271" s="227"/>
      <c r="D271" s="228" t="s">
        <v>493</v>
      </c>
      <c r="E271" s="229" t="s">
        <v>596</v>
      </c>
      <c r="F271" s="199">
        <v>57.5</v>
      </c>
      <c r="G271" s="229"/>
      <c r="H271" s="229">
        <v>120</v>
      </c>
      <c r="I271" s="231">
        <v>120</v>
      </c>
      <c r="J271" s="201" t="s">
        <v>699</v>
      </c>
      <c r="K271" s="202">
        <f>H271-F271</f>
        <v>62.5</v>
      </c>
      <c r="L271" s="203">
        <f>K271/F271</f>
        <v>1.0869565217391304</v>
      </c>
      <c r="M271" s="198" t="s">
        <v>601</v>
      </c>
      <c r="N271" s="204">
        <v>45415</v>
      </c>
      <c r="O271" s="41"/>
      <c r="R271" s="62"/>
    </row>
    <row r="272" spans="1:18" ht="12.75" customHeight="1">
      <c r="A272" s="257">
        <v>184</v>
      </c>
      <c r="B272" s="252">
        <v>45008</v>
      </c>
      <c r="C272" s="252"/>
      <c r="D272" s="58" t="s">
        <v>510</v>
      </c>
      <c r="E272" s="256" t="s">
        <v>596</v>
      </c>
      <c r="F272" s="256" t="s">
        <v>861</v>
      </c>
      <c r="G272" s="56"/>
      <c r="H272" s="56"/>
      <c r="I272" s="56">
        <v>3523</v>
      </c>
      <c r="J272" s="56" t="s">
        <v>599</v>
      </c>
      <c r="K272" s="56"/>
      <c r="L272" s="56"/>
      <c r="M272" s="56"/>
      <c r="N272" s="56"/>
      <c r="O272" s="41"/>
      <c r="R272" s="62"/>
    </row>
    <row r="273" spans="1:38" ht="12.75" customHeight="1">
      <c r="A273" s="251">
        <v>185</v>
      </c>
      <c r="B273" s="252">
        <v>45027</v>
      </c>
      <c r="C273" s="58"/>
      <c r="D273" s="58" t="s">
        <v>862</v>
      </c>
      <c r="E273" s="256" t="s">
        <v>596</v>
      </c>
      <c r="F273" s="56" t="s">
        <v>863</v>
      </c>
      <c r="G273" s="56"/>
      <c r="H273" s="56"/>
      <c r="I273" s="56">
        <v>810</v>
      </c>
      <c r="J273" s="56" t="s">
        <v>599</v>
      </c>
      <c r="K273" s="56"/>
      <c r="L273" s="56"/>
      <c r="M273" s="56"/>
      <c r="N273" s="56"/>
      <c r="O273" s="41"/>
      <c r="R273" s="62"/>
    </row>
    <row r="274" spans="1:38" ht="12.75" customHeight="1">
      <c r="A274" s="251">
        <v>186</v>
      </c>
      <c r="B274" s="252">
        <v>45050</v>
      </c>
      <c r="C274" s="58"/>
      <c r="D274" s="58" t="s">
        <v>42</v>
      </c>
      <c r="E274" s="256" t="s">
        <v>596</v>
      </c>
      <c r="F274" s="56" t="s">
        <v>864</v>
      </c>
      <c r="G274" s="56"/>
      <c r="H274" s="56"/>
      <c r="I274" s="56">
        <v>5040</v>
      </c>
      <c r="J274" s="56" t="s">
        <v>599</v>
      </c>
      <c r="K274" s="56"/>
      <c r="L274" s="56"/>
      <c r="M274" s="56"/>
      <c r="N274" s="56"/>
      <c r="O274" s="41"/>
      <c r="R274" s="62"/>
    </row>
    <row r="275" spans="1:38" ht="12.75" customHeight="1">
      <c r="A275" s="245">
        <v>187</v>
      </c>
      <c r="B275" s="246">
        <v>45075</v>
      </c>
      <c r="C275" s="258"/>
      <c r="D275" s="258" t="s">
        <v>865</v>
      </c>
      <c r="E275" s="259" t="s">
        <v>596</v>
      </c>
      <c r="F275" s="248" t="s">
        <v>866</v>
      </c>
      <c r="G275" s="248"/>
      <c r="H275" s="248"/>
      <c r="I275" s="248">
        <v>732</v>
      </c>
      <c r="J275" s="248" t="s">
        <v>599</v>
      </c>
      <c r="K275" s="248"/>
      <c r="L275" s="248"/>
      <c r="M275" s="248"/>
      <c r="N275" s="248"/>
      <c r="O275" s="41"/>
      <c r="Q275" s="41"/>
      <c r="R275" s="62"/>
      <c r="T275" s="41"/>
      <c r="V275" s="41"/>
      <c r="W275" s="62"/>
      <c r="Y275" s="41"/>
      <c r="AA275" s="41"/>
      <c r="AB275" s="62"/>
      <c r="AD275" s="41"/>
      <c r="AF275" s="41"/>
      <c r="AG275" s="62"/>
      <c r="AI275" s="41"/>
      <c r="AK275" s="41"/>
      <c r="AL275" s="62"/>
    </row>
    <row r="276" spans="1:38" ht="12.75" customHeight="1">
      <c r="A276" s="251">
        <v>188</v>
      </c>
      <c r="B276" s="252">
        <v>45078</v>
      </c>
      <c r="C276" s="58"/>
      <c r="D276" s="58" t="s">
        <v>542</v>
      </c>
      <c r="E276" s="256" t="s">
        <v>596</v>
      </c>
      <c r="F276" s="56" t="s">
        <v>867</v>
      </c>
      <c r="G276" s="56"/>
      <c r="H276" s="56"/>
      <c r="I276" s="56">
        <v>4300</v>
      </c>
      <c r="J276" s="56" t="s">
        <v>599</v>
      </c>
      <c r="K276" s="56"/>
      <c r="L276" s="56"/>
      <c r="M276" s="56"/>
      <c r="N276" s="56"/>
      <c r="O276" s="41"/>
      <c r="Q276" s="41"/>
      <c r="R276" s="62"/>
      <c r="T276" s="41"/>
      <c r="V276" s="41"/>
      <c r="W276" s="62"/>
      <c r="Y276" s="41"/>
      <c r="AA276" s="41"/>
      <c r="AB276" s="62"/>
      <c r="AD276" s="41"/>
      <c r="AF276" s="41"/>
      <c r="AG276" s="62"/>
      <c r="AI276" s="41"/>
      <c r="AK276" s="41"/>
      <c r="AL276" s="62"/>
    </row>
    <row r="277" spans="1:38" ht="12.75" customHeight="1">
      <c r="A277" s="251">
        <v>189</v>
      </c>
      <c r="B277" s="252">
        <v>45103</v>
      </c>
      <c r="C277" s="58"/>
      <c r="D277" s="58" t="s">
        <v>880</v>
      </c>
      <c r="E277" s="256" t="s">
        <v>596</v>
      </c>
      <c r="F277" s="56" t="s">
        <v>679</v>
      </c>
      <c r="G277" s="56"/>
      <c r="H277" s="56"/>
      <c r="I277" s="56">
        <v>383</v>
      </c>
      <c r="J277" s="56" t="s">
        <v>599</v>
      </c>
      <c r="K277" s="56"/>
      <c r="L277" s="56"/>
      <c r="M277" s="56"/>
      <c r="N277" s="56"/>
      <c r="O277" s="41"/>
      <c r="Q277" s="41"/>
      <c r="R277" s="62"/>
      <c r="T277" s="41"/>
      <c r="V277" s="41"/>
      <c r="W277" s="62"/>
      <c r="Y277" s="41"/>
      <c r="AA277" s="41"/>
      <c r="AB277" s="62"/>
      <c r="AD277" s="41"/>
      <c r="AF277" s="41"/>
      <c r="AG277" s="62"/>
      <c r="AI277" s="41"/>
      <c r="AK277" s="41"/>
      <c r="AL277" s="62"/>
    </row>
    <row r="278" spans="1:38" ht="12.75" customHeight="1">
      <c r="A278" s="251"/>
      <c r="B278" s="252"/>
      <c r="C278" s="58"/>
      <c r="D278" s="58"/>
      <c r="E278" s="256"/>
      <c r="F278" s="56"/>
      <c r="G278" s="56"/>
      <c r="H278" s="56"/>
      <c r="I278" s="56"/>
      <c r="J278" s="56"/>
      <c r="K278" s="56"/>
      <c r="L278" s="56"/>
      <c r="M278" s="56"/>
      <c r="N278" s="56"/>
      <c r="O278" s="41"/>
      <c r="Q278" s="41"/>
      <c r="R278" s="62"/>
      <c r="T278" s="41"/>
      <c r="V278" s="41"/>
      <c r="W278" s="62"/>
      <c r="Y278" s="41"/>
      <c r="AA278" s="41"/>
      <c r="AB278" s="62"/>
      <c r="AD278" s="41"/>
      <c r="AF278" s="41"/>
      <c r="AG278" s="62"/>
      <c r="AI278" s="41"/>
      <c r="AK278" s="41"/>
      <c r="AL278" s="62"/>
    </row>
    <row r="279" spans="1:38" ht="12.75" customHeight="1">
      <c r="A279" s="251"/>
      <c r="B279" s="252"/>
      <c r="C279" s="58"/>
      <c r="D279" s="58"/>
      <c r="E279" s="256"/>
      <c r="F279" s="56"/>
      <c r="G279" s="56"/>
      <c r="H279" s="56"/>
      <c r="I279" s="56"/>
      <c r="J279" s="56"/>
      <c r="K279" s="56"/>
      <c r="L279" s="56"/>
      <c r="M279" s="56"/>
      <c r="N279" s="56"/>
      <c r="O279" s="41"/>
      <c r="R279" s="62"/>
      <c r="T279" s="41"/>
      <c r="W279" s="62"/>
      <c r="Y279" s="41"/>
      <c r="AB279" s="62"/>
      <c r="AD279" s="41"/>
      <c r="AG279" s="62"/>
      <c r="AI279" s="41"/>
      <c r="AL279" s="62"/>
    </row>
    <row r="280" spans="1:38" ht="12.75" customHeight="1">
      <c r="A280" s="58"/>
      <c r="B280" s="58"/>
      <c r="C280" s="58"/>
      <c r="D280" s="58"/>
      <c r="E280" s="58"/>
      <c r="F280" s="56"/>
      <c r="G280" s="56"/>
      <c r="H280" s="56"/>
      <c r="I280" s="56"/>
      <c r="J280" s="31"/>
      <c r="K280" s="56"/>
      <c r="L280" s="56"/>
      <c r="M280" s="56"/>
      <c r="N280" s="58"/>
      <c r="O280" s="41"/>
      <c r="R280" s="62"/>
      <c r="T280" s="41"/>
      <c r="W280" s="62"/>
      <c r="Y280" s="41"/>
      <c r="AB280" s="62"/>
      <c r="AD280" s="41"/>
      <c r="AG280" s="62"/>
      <c r="AI280" s="41"/>
      <c r="AL280" s="62"/>
    </row>
    <row r="281" spans="1:38" ht="12.75" customHeight="1">
      <c r="B281" s="260" t="s">
        <v>868</v>
      </c>
      <c r="F281" s="62"/>
      <c r="G281" s="62"/>
      <c r="H281" s="62"/>
      <c r="I281" s="62"/>
      <c r="J281" s="41"/>
      <c r="K281" s="62"/>
      <c r="L281" s="62"/>
      <c r="M281" s="62"/>
      <c r="O281" s="41"/>
      <c r="R281" s="62"/>
      <c r="T281" s="41"/>
      <c r="W281" s="62"/>
      <c r="Y281" s="41"/>
      <c r="AB281" s="62"/>
      <c r="AD281" s="41"/>
      <c r="AG281" s="62"/>
      <c r="AI281" s="41"/>
      <c r="AL281" s="62"/>
    </row>
    <row r="282" spans="1:38" ht="12.75" customHeight="1">
      <c r="A282" s="261"/>
      <c r="F282" s="62"/>
      <c r="G282" s="62"/>
      <c r="H282" s="62"/>
      <c r="I282" s="62"/>
      <c r="J282" s="41"/>
      <c r="K282" s="62"/>
      <c r="L282" s="62"/>
      <c r="M282" s="62"/>
      <c r="O282" s="41"/>
      <c r="R282" s="62"/>
      <c r="T282" s="41"/>
      <c r="W282" s="62"/>
      <c r="Y282" s="41"/>
      <c r="AB282" s="62"/>
      <c r="AD282" s="41"/>
      <c r="AG282" s="62"/>
      <c r="AI282" s="41"/>
      <c r="AL282" s="62"/>
    </row>
    <row r="283" spans="1:38" ht="12.75" customHeight="1">
      <c r="A283" s="261"/>
      <c r="F283" s="62"/>
      <c r="G283" s="62"/>
      <c r="H283" s="62"/>
      <c r="I283" s="62"/>
      <c r="J283" s="41"/>
      <c r="K283" s="62"/>
      <c r="L283" s="62"/>
      <c r="M283" s="62"/>
      <c r="O283" s="41"/>
      <c r="R283" s="62"/>
    </row>
    <row r="284" spans="1:38" ht="12.75" customHeight="1">
      <c r="A284" s="56"/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1:38" ht="12.75" customHeight="1"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1:3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1:3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1:3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</sheetData>
  <autoFilter ref="R1:R280"/>
  <mergeCells count="6">
    <mergeCell ref="A56:A57"/>
    <mergeCell ref="B56:B57"/>
    <mergeCell ref="J56:J57"/>
    <mergeCell ref="J69:J70"/>
    <mergeCell ref="B69:B70"/>
    <mergeCell ref="A69:A70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2023-07-06T02:50:17Z</dcterms:modified>
</cp:coreProperties>
</file>